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Metadata" sheetId="2" r:id="rId5"/>
    <sheet state="visible" name="Failed first counts" sheetId="3" r:id="rId6"/>
    <sheet state="visible" name="Second Counts" sheetId="4" r:id="rId7"/>
    <sheet state="visible" name="Third counts" sheetId="5" r:id="rId8"/>
  </sheets>
  <definedNames/>
  <calcPr/>
  <extLst>
    <ext uri="GoogleSheetsCustomDataVersion1">
      <go:sheetsCustomData xmlns:go="http://customooxmlschemas.google.com/" r:id="rId9" roundtripDataSignature="AMtx7mjoP6AVJbX6WBNpi5xMEn7eZ4Srvw=="/>
    </ext>
  </extLst>
</workbook>
</file>

<file path=xl/sharedStrings.xml><?xml version="1.0" encoding="utf-8"?>
<sst xmlns="http://schemas.openxmlformats.org/spreadsheetml/2006/main" count="2336" uniqueCount="186">
  <si>
    <t>Full_ID</t>
  </si>
  <si>
    <t>Species</t>
  </si>
  <si>
    <t>Treatment</t>
  </si>
  <si>
    <t>Number</t>
  </si>
  <si>
    <t>Sample</t>
  </si>
  <si>
    <t xml:space="preserve">Recovered </t>
  </si>
  <si>
    <t>Sym_Count_Date</t>
  </si>
  <si>
    <t>Initials</t>
  </si>
  <si>
    <t>Squares_Counted</t>
  </si>
  <si>
    <t>Count1</t>
  </si>
  <si>
    <t>Count2</t>
  </si>
  <si>
    <t>Count3</t>
  </si>
  <si>
    <t>Count4</t>
  </si>
  <si>
    <t>Count5</t>
  </si>
  <si>
    <t>Count6</t>
  </si>
  <si>
    <t>Count7</t>
  </si>
  <si>
    <t>Count8</t>
  </si>
  <si>
    <t>Average_per_Square</t>
  </si>
  <si>
    <t>St_Dev_Per_Square</t>
  </si>
  <si>
    <t>CV</t>
  </si>
  <si>
    <t>OFAV</t>
  </si>
  <si>
    <t>PP</t>
  </si>
  <si>
    <t>Others</t>
  </si>
  <si>
    <t>0GT1</t>
  </si>
  <si>
    <t>p</t>
  </si>
  <si>
    <t>0HS3</t>
  </si>
  <si>
    <t>CE</t>
  </si>
  <si>
    <t>0HS4</t>
  </si>
  <si>
    <t>2HS12</t>
  </si>
  <si>
    <t>2HS2</t>
  </si>
  <si>
    <t>2HS48</t>
  </si>
  <si>
    <t>2HS6</t>
  </si>
  <si>
    <t>TC</t>
  </si>
  <si>
    <t>9AZ5</t>
  </si>
  <si>
    <t>9AZ9</t>
  </si>
  <si>
    <t>9EV35</t>
  </si>
  <si>
    <t>9EV4</t>
  </si>
  <si>
    <t>9EV40</t>
  </si>
  <si>
    <t>9EV5</t>
  </si>
  <si>
    <t>9GT35</t>
  </si>
  <si>
    <t>9GT4</t>
  </si>
  <si>
    <t>9GT46</t>
  </si>
  <si>
    <t>9IR44</t>
  </si>
  <si>
    <t>9JQ4</t>
  </si>
  <si>
    <t>9JQ42</t>
  </si>
  <si>
    <t>9JQ43</t>
  </si>
  <si>
    <t>9JQ53</t>
  </si>
  <si>
    <t>AZ</t>
  </si>
  <si>
    <t>CX</t>
  </si>
  <si>
    <t>DW</t>
  </si>
  <si>
    <t>PS</t>
  </si>
  <si>
    <t>TL</t>
  </si>
  <si>
    <t>2nd</t>
  </si>
  <si>
    <t xml:space="preserve">p </t>
  </si>
  <si>
    <t>p1</t>
  </si>
  <si>
    <t>p2</t>
  </si>
  <si>
    <t>3rd</t>
  </si>
  <si>
    <t>9JQ431</t>
  </si>
  <si>
    <t>EV</t>
  </si>
  <si>
    <t>OHS2</t>
  </si>
  <si>
    <t>SP</t>
  </si>
  <si>
    <t>others</t>
  </si>
  <si>
    <t>0AZ24</t>
  </si>
  <si>
    <t>0AZ4</t>
  </si>
  <si>
    <t>0EV3</t>
  </si>
  <si>
    <t>2AZ21</t>
  </si>
  <si>
    <t>2AZ7</t>
  </si>
  <si>
    <t>p3</t>
  </si>
  <si>
    <t>p4</t>
  </si>
  <si>
    <t>2JQ31</t>
  </si>
  <si>
    <t>2JQ8</t>
  </si>
  <si>
    <t>3EV30</t>
  </si>
  <si>
    <t>3EV31</t>
  </si>
  <si>
    <t>3JQ1</t>
  </si>
  <si>
    <t>3JQ10</t>
  </si>
  <si>
    <t>4DW11</t>
  </si>
  <si>
    <t>4EV15</t>
  </si>
  <si>
    <t>6JQ16</t>
  </si>
  <si>
    <t>8EV24</t>
  </si>
  <si>
    <t>9EV2</t>
  </si>
  <si>
    <t>DEV35</t>
  </si>
  <si>
    <t>SS</t>
  </si>
  <si>
    <t>0DW46</t>
  </si>
  <si>
    <t>1AZ5</t>
  </si>
  <si>
    <t>Never passed, this was the best one</t>
  </si>
  <si>
    <t>2AZ2</t>
  </si>
  <si>
    <t>2DW40</t>
  </si>
  <si>
    <t>2DW44</t>
  </si>
  <si>
    <t>WD</t>
  </si>
  <si>
    <t>2EV10</t>
  </si>
  <si>
    <t>2EV3</t>
  </si>
  <si>
    <t>2EV30</t>
  </si>
  <si>
    <t>2EV34</t>
  </si>
  <si>
    <t>2EV36</t>
  </si>
  <si>
    <t>2EV44</t>
  </si>
  <si>
    <t>2EV6</t>
  </si>
  <si>
    <t>2JQ6</t>
  </si>
  <si>
    <t>4DW14</t>
  </si>
  <si>
    <t>4EV14</t>
  </si>
  <si>
    <t>4JQ12</t>
  </si>
  <si>
    <t>9AZ10</t>
  </si>
  <si>
    <t>9AZ7</t>
  </si>
  <si>
    <t>9AZ81</t>
  </si>
  <si>
    <t>9DW37</t>
  </si>
  <si>
    <t>9EV41</t>
  </si>
  <si>
    <t>9JQ5</t>
  </si>
  <si>
    <t>OFRA</t>
  </si>
  <si>
    <t>0CX4</t>
  </si>
  <si>
    <t>0CX5</t>
  </si>
  <si>
    <t>0GT5</t>
  </si>
  <si>
    <t>1GT37</t>
  </si>
  <si>
    <t>1GT42</t>
  </si>
  <si>
    <t>2CX12</t>
  </si>
  <si>
    <t>2GT10</t>
  </si>
  <si>
    <t>2GT3</t>
  </si>
  <si>
    <t>2GT38</t>
  </si>
  <si>
    <t>2GT41</t>
  </si>
  <si>
    <t>2GT7</t>
  </si>
  <si>
    <t>2HS11</t>
  </si>
  <si>
    <t>2HS17</t>
  </si>
  <si>
    <t>2HS27</t>
  </si>
  <si>
    <t>2HS9</t>
  </si>
  <si>
    <t>4CX12</t>
  </si>
  <si>
    <t>4HS15</t>
  </si>
  <si>
    <t>6EV18</t>
  </si>
  <si>
    <t>6GT17</t>
  </si>
  <si>
    <t>8CX24</t>
  </si>
  <si>
    <t>8HS21</t>
  </si>
  <si>
    <t>8HS23</t>
  </si>
  <si>
    <t>8HS24</t>
  </si>
  <si>
    <t>9CX5</t>
  </si>
  <si>
    <t>9GT30</t>
  </si>
  <si>
    <t>Labeled as 0HS1 on the side</t>
  </si>
  <si>
    <t>0GT3</t>
  </si>
  <si>
    <t>1GT43</t>
  </si>
  <si>
    <t>2CX10</t>
  </si>
  <si>
    <t>2CX13</t>
  </si>
  <si>
    <t>2CX8</t>
  </si>
  <si>
    <t>2GT30</t>
  </si>
  <si>
    <t xml:space="preserve">p might be 2GT38 </t>
  </si>
  <si>
    <t>2GT31</t>
  </si>
  <si>
    <t>4HS13</t>
  </si>
  <si>
    <t>6CX18</t>
  </si>
  <si>
    <t>Maybe?</t>
  </si>
  <si>
    <t>9CX6</t>
  </si>
  <si>
    <t>9GT47</t>
  </si>
  <si>
    <t>PRACTICE</t>
  </si>
  <si>
    <t>30OA1</t>
  </si>
  <si>
    <t>55SS1T</t>
  </si>
  <si>
    <t>Branching_Pavona</t>
  </si>
  <si>
    <t>Green_Encrusting_Pavona</t>
  </si>
  <si>
    <t>Pagoda_Cup</t>
  </si>
  <si>
    <t>Tangerine_Leoptoseris</t>
  </si>
  <si>
    <t>Good</t>
  </si>
  <si>
    <t>Bad (more than 15)</t>
  </si>
  <si>
    <t>Really bad (more than 20)</t>
  </si>
  <si>
    <t>Uncounted</t>
  </si>
  <si>
    <t>OFAV PP</t>
  </si>
  <si>
    <t>OFAV PS</t>
  </si>
  <si>
    <t>OFAV SP</t>
  </si>
  <si>
    <t>OFAV SS</t>
  </si>
  <si>
    <t>OFRA PP</t>
  </si>
  <si>
    <t>OFRA PS</t>
  </si>
  <si>
    <t>TOTALS</t>
  </si>
  <si>
    <t>TL_Trans_Sym_D</t>
  </si>
  <si>
    <t xml:space="preserve">This data set is associated with samples collected from Media Luna Reef in Puerto Rico, Summer 2021, associated wtih Dr. Carlos Prada's Research. Same-genotype fragments were transplanted onto the reef for two months. </t>
  </si>
  <si>
    <r>
      <rPr/>
      <t xml:space="preserve">This data is being collected using </t>
    </r>
    <r>
      <rPr>
        <color rgb="FF1155CC"/>
        <u/>
      </rPr>
      <t>this protocol.</t>
    </r>
    <r>
      <rPr/>
      <t xml:space="preserve"> </t>
    </r>
  </si>
  <si>
    <t>Acronym</t>
  </si>
  <si>
    <t>Definition</t>
  </si>
  <si>
    <t>Orbicella faveolata</t>
  </si>
  <si>
    <t xml:space="preserve">Orbicella franksi </t>
  </si>
  <si>
    <t>Transplanted from deep to deep</t>
  </si>
  <si>
    <t>Transplanted from deep to shallow</t>
  </si>
  <si>
    <t>Transplanted from shallow to deep</t>
  </si>
  <si>
    <t xml:space="preserve">Transplanted from shallow to shallow </t>
  </si>
  <si>
    <t>Coefficient of variation - must be below 15%</t>
  </si>
  <si>
    <t>Finds the standard deviation per square</t>
  </si>
  <si>
    <t>Finds the average number of cells per square</t>
  </si>
  <si>
    <t>Name</t>
  </si>
  <si>
    <t xml:space="preserve">Taylor Lindsay </t>
  </si>
  <si>
    <t>Willow Dunster</t>
  </si>
  <si>
    <t>Not currently an aliquot in freezer</t>
  </si>
  <si>
    <t>*aliquot spilled, needs to be re-done</t>
  </si>
  <si>
    <t>*This one was pretty weird, full of debris and super diluted</t>
  </si>
  <si>
    <t>*</t>
  </si>
  <si>
    <t xml:space="preserve">TL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</si>
</sst>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yy"/>
    <numFmt numFmtId="166" formatCode="mm/dd/yy"/>
  </numFmts>
  <fonts count="12">
    <font>
      <sz val="12.0"/>
      <color theme="1"/>
      <name val="Calibri"/>
      <scheme val="minor"/>
    </font>
    <font>
      <sz val="12.0"/>
      <color theme="1"/>
      <name val="Calibri"/>
    </font>
    <font>
      <sz val="10.0"/>
      <color theme="1"/>
      <name val="Calibri"/>
    </font>
    <font>
      <color theme="1"/>
      <name val="Calibri"/>
      <scheme val="minor"/>
    </font>
    <font>
      <color theme="1"/>
      <name val="Times New Roman"/>
    </font>
    <font>
      <sz val="10.0"/>
      <color theme="1"/>
      <name val="Times New Roman"/>
    </font>
    <font>
      <sz val="10.0"/>
      <color rgb="FF000000"/>
      <name val="Times New Roman"/>
    </font>
    <font>
      <b/>
      <color theme="1"/>
      <name val="Calibri"/>
      <scheme val="minor"/>
    </font>
    <font>
      <sz val="11.0"/>
      <color rgb="FF000000"/>
      <name val="Inconsolata"/>
    </font>
    <font/>
    <font>
      <u/>
      <color rgb="FF0000FF"/>
    </font>
    <font>
      <i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shrinkToFit="0" wrapText="1"/>
    </xf>
    <xf borderId="0" fillId="0" fontId="3" numFmtId="0" xfId="0" applyFont="1"/>
    <xf borderId="0" fillId="0" fontId="2" numFmtId="0" xfId="0" applyAlignment="1" applyFont="1">
      <alignment horizontal="left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3" numFmtId="0" xfId="0" applyFill="1" applyFont="1"/>
    <xf borderId="0" fillId="3" fontId="3" numFmtId="0" xfId="0" applyFill="1" applyFont="1"/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horizontal="right" vertical="bottom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1" numFmtId="164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readingOrder="0"/>
    </xf>
    <xf borderId="0" fillId="0" fontId="1" numFmtId="14" xfId="0" applyFont="1" applyNumberFormat="1"/>
    <xf borderId="0" fillId="0" fontId="3" numFmtId="165" xfId="0" applyAlignment="1" applyFont="1" applyNumberFormat="1">
      <alignment readingOrder="0"/>
    </xf>
    <xf borderId="0" fillId="0" fontId="5" numFmtId="0" xfId="0" applyAlignment="1" applyFont="1">
      <alignment horizontal="left" shrinkToFit="0" wrapText="1"/>
    </xf>
    <xf borderId="1" fillId="4" fontId="7" numFmtId="0" xfId="0" applyBorder="1" applyFill="1" applyFont="1"/>
    <xf borderId="1" fillId="4" fontId="7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1" fillId="4" fontId="8" numFmtId="0" xfId="0" applyBorder="1" applyFont="1"/>
    <xf borderId="2" fillId="0" fontId="7" numFmtId="0" xfId="0" applyAlignment="1" applyBorder="1" applyFont="1">
      <alignment horizontal="center" readingOrder="0" shrinkToFit="0" wrapText="1"/>
    </xf>
    <xf borderId="3" fillId="0" fontId="9" numFmtId="0" xfId="0" applyBorder="1" applyFont="1"/>
    <xf borderId="0" fillId="0" fontId="3" numFmtId="0" xfId="0" applyAlignment="1" applyFont="1">
      <alignment readingOrder="0" shrinkToFit="0" wrapText="1"/>
    </xf>
    <xf borderId="2" fillId="0" fontId="3" numFmtId="0" xfId="0" applyAlignment="1" applyBorder="1" applyFont="1">
      <alignment readingOrder="0" shrinkToFit="0" wrapText="1"/>
    </xf>
    <xf borderId="2" fillId="0" fontId="10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0" fontId="3" numFmtId="0" xfId="0" applyBorder="1" applyFont="1"/>
    <xf borderId="0" fillId="3" fontId="1" numFmtId="0" xfId="0" applyAlignment="1" applyFont="1">
      <alignment horizontal="right" vertical="bottom"/>
    </xf>
    <xf borderId="4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aylor-lindsay/Lab_Protocols/blob/master/Protocols_Symbiont_Density.docx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0"/>
    <col customWidth="1" min="2" max="2" width="9.0"/>
    <col customWidth="1" min="3" max="3" width="9.78"/>
    <col customWidth="1" min="4" max="4" width="6.44"/>
    <col customWidth="1" min="5" max="5" width="6.33"/>
    <col customWidth="1" min="6" max="6" width="8.11"/>
    <col customWidth="1" min="7" max="7" width="15.11"/>
    <col customWidth="1" min="8" max="8" width="6.67"/>
    <col customWidth="1" min="9" max="9" width="15.33"/>
    <col customWidth="1" min="10" max="17" width="6.78"/>
    <col customWidth="1" min="18" max="18" width="18.33"/>
    <col customWidth="1" min="19" max="19" width="17.33"/>
    <col customWidth="1" min="20" max="20" width="12.11"/>
    <col customWidth="1" min="21" max="24" width="10.56"/>
    <col customWidth="1" min="25" max="25" width="15.11"/>
    <col customWidth="1" min="26" max="26" width="20.0"/>
    <col customWidth="1" min="27" max="27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ht="15.75" customHeight="1">
      <c r="A2" s="1" t="str">
        <f t="shared" ref="A2:A220" si="1">B2&amp;"_"&amp;C2&amp;"_"&amp;E2</f>
        <v>OFAV_PP_0GT1</v>
      </c>
      <c r="B2" s="1" t="s">
        <v>20</v>
      </c>
      <c r="C2" s="1" t="s">
        <v>21</v>
      </c>
      <c r="D2" s="4" t="s">
        <v>22</v>
      </c>
      <c r="E2" s="4" t="s">
        <v>23</v>
      </c>
      <c r="F2" s="4" t="s">
        <v>24</v>
      </c>
      <c r="R2" s="3" t="str">
        <f t="shared" ref="R2:R229" si="2">AVERAGE(J2:Q2)/I2</f>
        <v>#DIV/0!</v>
      </c>
      <c r="S2" s="3" t="str">
        <f t="shared" ref="S2:S229" si="3">STDEV(J2:Q2)/I2</f>
        <v>#DIV/0!</v>
      </c>
      <c r="T2" s="3" t="str">
        <f t="shared" ref="T2:T40" si="4">S2/R2*100</f>
        <v>#DIV/0!</v>
      </c>
    </row>
    <row r="3" ht="15.75" customHeight="1">
      <c r="A3" s="1" t="str">
        <f t="shared" si="1"/>
        <v>OFAV_PP_0HS3</v>
      </c>
      <c r="B3" s="1" t="s">
        <v>20</v>
      </c>
      <c r="C3" s="1" t="s">
        <v>21</v>
      </c>
      <c r="D3" s="4">
        <v>17.0</v>
      </c>
      <c r="E3" s="4" t="s">
        <v>25</v>
      </c>
      <c r="F3" s="4" t="s">
        <v>24</v>
      </c>
      <c r="G3" s="5">
        <v>44823.0</v>
      </c>
      <c r="H3" s="6" t="s">
        <v>26</v>
      </c>
      <c r="I3" s="6">
        <v>2.0</v>
      </c>
      <c r="J3" s="6">
        <v>101.0</v>
      </c>
      <c r="K3" s="6">
        <v>84.0</v>
      </c>
      <c r="L3" s="6">
        <v>77.0</v>
      </c>
      <c r="M3" s="6">
        <v>75.0</v>
      </c>
      <c r="N3" s="6">
        <v>89.0</v>
      </c>
      <c r="O3" s="6">
        <v>78.0</v>
      </c>
      <c r="R3" s="3">
        <f t="shared" si="2"/>
        <v>42</v>
      </c>
      <c r="S3" s="3">
        <f t="shared" si="3"/>
        <v>4.898979486</v>
      </c>
      <c r="T3" s="7">
        <f t="shared" si="4"/>
        <v>11.66423687</v>
      </c>
    </row>
    <row r="4" ht="15.75" customHeight="1">
      <c r="A4" s="1" t="str">
        <f t="shared" si="1"/>
        <v>OFAV_PP_0HS4</v>
      </c>
      <c r="B4" s="1" t="s">
        <v>20</v>
      </c>
      <c r="C4" s="1" t="s">
        <v>21</v>
      </c>
      <c r="D4" s="4">
        <v>18.0</v>
      </c>
      <c r="E4" s="4" t="s">
        <v>27</v>
      </c>
      <c r="F4" s="4" t="s">
        <v>24</v>
      </c>
      <c r="R4" s="3" t="str">
        <f t="shared" si="2"/>
        <v>#DIV/0!</v>
      </c>
      <c r="S4" s="3" t="str">
        <f t="shared" si="3"/>
        <v>#DIV/0!</v>
      </c>
      <c r="T4" s="3" t="str">
        <f t="shared" si="4"/>
        <v>#DIV/0!</v>
      </c>
    </row>
    <row r="5" ht="15.75" customHeight="1">
      <c r="A5" s="1" t="str">
        <f t="shared" si="1"/>
        <v>OFAV_PP_2HS12</v>
      </c>
      <c r="B5" s="1" t="s">
        <v>20</v>
      </c>
      <c r="C5" s="1" t="s">
        <v>21</v>
      </c>
      <c r="D5" s="4">
        <v>19.0</v>
      </c>
      <c r="E5" s="4" t="s">
        <v>28</v>
      </c>
      <c r="F5" s="4" t="s">
        <v>24</v>
      </c>
      <c r="R5" s="3" t="str">
        <f t="shared" si="2"/>
        <v>#DIV/0!</v>
      </c>
      <c r="S5" s="3" t="str">
        <f t="shared" si="3"/>
        <v>#DIV/0!</v>
      </c>
      <c r="T5" s="3" t="str">
        <f t="shared" si="4"/>
        <v>#DIV/0!</v>
      </c>
    </row>
    <row r="6" ht="15.75" customHeight="1">
      <c r="A6" s="1" t="str">
        <f t="shared" si="1"/>
        <v>OFAV_PP_2HS2</v>
      </c>
      <c r="B6" s="1" t="s">
        <v>20</v>
      </c>
      <c r="C6" s="1" t="s">
        <v>21</v>
      </c>
      <c r="D6" s="4">
        <v>20.0</v>
      </c>
      <c r="E6" s="4" t="s">
        <v>29</v>
      </c>
      <c r="F6" s="4" t="s">
        <v>24</v>
      </c>
      <c r="R6" s="3" t="str">
        <f t="shared" si="2"/>
        <v>#DIV/0!</v>
      </c>
      <c r="S6" s="3" t="str">
        <f t="shared" si="3"/>
        <v>#DIV/0!</v>
      </c>
      <c r="T6" s="3" t="str">
        <f t="shared" si="4"/>
        <v>#DIV/0!</v>
      </c>
    </row>
    <row r="7" ht="15.75" customHeight="1">
      <c r="A7" s="1" t="str">
        <f t="shared" si="1"/>
        <v>OFAV_PP_2HS48</v>
      </c>
      <c r="B7" s="1" t="s">
        <v>20</v>
      </c>
      <c r="C7" s="1" t="s">
        <v>21</v>
      </c>
      <c r="D7" s="4">
        <v>21.0</v>
      </c>
      <c r="E7" s="4" t="s">
        <v>30</v>
      </c>
      <c r="F7" s="4" t="s">
        <v>24</v>
      </c>
      <c r="R7" s="3" t="str">
        <f t="shared" si="2"/>
        <v>#DIV/0!</v>
      </c>
      <c r="S7" s="3" t="str">
        <f t="shared" si="3"/>
        <v>#DIV/0!</v>
      </c>
      <c r="T7" s="3" t="str">
        <f t="shared" si="4"/>
        <v>#DIV/0!</v>
      </c>
    </row>
    <row r="8" ht="15.75" customHeight="1">
      <c r="A8" s="1" t="str">
        <f t="shared" si="1"/>
        <v>OFAV_PP_2HS6</v>
      </c>
      <c r="B8" s="1" t="s">
        <v>20</v>
      </c>
      <c r="C8" s="1" t="s">
        <v>21</v>
      </c>
      <c r="D8" s="4">
        <v>22.0</v>
      </c>
      <c r="E8" s="4" t="s">
        <v>31</v>
      </c>
      <c r="F8" s="4" t="s">
        <v>24</v>
      </c>
      <c r="R8" s="3" t="str">
        <f t="shared" si="2"/>
        <v>#DIV/0!</v>
      </c>
      <c r="S8" s="3" t="str">
        <f t="shared" si="3"/>
        <v>#DIV/0!</v>
      </c>
      <c r="T8" s="3" t="str">
        <f t="shared" si="4"/>
        <v>#DIV/0!</v>
      </c>
    </row>
    <row r="9" ht="15.75" customHeight="1">
      <c r="A9" s="1" t="str">
        <f t="shared" si="1"/>
        <v>OFAV_PP_310</v>
      </c>
      <c r="B9" s="1" t="s">
        <v>20</v>
      </c>
      <c r="C9" s="1" t="s">
        <v>21</v>
      </c>
      <c r="D9" s="4">
        <v>1.0</v>
      </c>
      <c r="E9" s="4">
        <v>310.0</v>
      </c>
      <c r="F9" s="4" t="s">
        <v>24</v>
      </c>
      <c r="R9" s="3" t="str">
        <f t="shared" si="2"/>
        <v>#DIV/0!</v>
      </c>
      <c r="S9" s="3" t="str">
        <f t="shared" si="3"/>
        <v>#DIV/0!</v>
      </c>
      <c r="T9" s="3" t="str">
        <f t="shared" si="4"/>
        <v>#DIV/0!</v>
      </c>
    </row>
    <row r="10" ht="15.75" customHeight="1">
      <c r="A10" s="1" t="str">
        <f t="shared" si="1"/>
        <v>OFAV_PP_313</v>
      </c>
      <c r="B10" s="1" t="s">
        <v>20</v>
      </c>
      <c r="C10" s="1" t="s">
        <v>21</v>
      </c>
      <c r="D10" s="4">
        <v>2.0</v>
      </c>
      <c r="E10" s="4">
        <v>313.0</v>
      </c>
      <c r="F10" s="4" t="s">
        <v>24</v>
      </c>
      <c r="R10" s="3" t="str">
        <f t="shared" si="2"/>
        <v>#DIV/0!</v>
      </c>
      <c r="S10" s="3" t="str">
        <f t="shared" si="3"/>
        <v>#DIV/0!</v>
      </c>
      <c r="T10" s="3" t="str">
        <f t="shared" si="4"/>
        <v>#DIV/0!</v>
      </c>
    </row>
    <row r="11" ht="15.75" customHeight="1">
      <c r="A11" s="1" t="str">
        <f t="shared" si="1"/>
        <v>OFAV_PP_352</v>
      </c>
      <c r="B11" s="1" t="s">
        <v>20</v>
      </c>
      <c r="C11" s="1" t="s">
        <v>21</v>
      </c>
      <c r="D11" s="4">
        <v>3.0</v>
      </c>
      <c r="E11" s="4">
        <v>352.0</v>
      </c>
      <c r="F11" s="4" t="s">
        <v>24</v>
      </c>
      <c r="R11" s="3" t="str">
        <f t="shared" si="2"/>
        <v>#DIV/0!</v>
      </c>
      <c r="S11" s="3" t="str">
        <f t="shared" si="3"/>
        <v>#DIV/0!</v>
      </c>
      <c r="T11" s="3" t="str">
        <f t="shared" si="4"/>
        <v>#DIV/0!</v>
      </c>
    </row>
    <row r="12" ht="15.75" customHeight="1">
      <c r="A12" s="1" t="str">
        <f t="shared" si="1"/>
        <v>OFAV_PP_356</v>
      </c>
      <c r="B12" s="1" t="s">
        <v>20</v>
      </c>
      <c r="C12" s="1" t="s">
        <v>21</v>
      </c>
      <c r="D12" s="4">
        <v>4.0</v>
      </c>
      <c r="E12" s="4">
        <v>356.0</v>
      </c>
      <c r="F12" s="4" t="s">
        <v>24</v>
      </c>
      <c r="G12" s="5">
        <v>44823.0</v>
      </c>
      <c r="H12" s="6" t="s">
        <v>26</v>
      </c>
      <c r="I12" s="6">
        <v>4.0</v>
      </c>
      <c r="J12" s="6">
        <v>66.0</v>
      </c>
      <c r="K12" s="6">
        <v>71.0</v>
      </c>
      <c r="L12" s="6">
        <v>75.0</v>
      </c>
      <c r="M12" s="6">
        <v>65.0</v>
      </c>
      <c r="N12" s="6">
        <v>73.0</v>
      </c>
      <c r="O12" s="6">
        <v>84.0</v>
      </c>
      <c r="R12" s="3">
        <f t="shared" si="2"/>
        <v>18.08333333</v>
      </c>
      <c r="S12" s="3">
        <f t="shared" si="3"/>
        <v>1.729643509</v>
      </c>
      <c r="T12" s="7">
        <f t="shared" si="4"/>
        <v>9.564848895</v>
      </c>
    </row>
    <row r="13" ht="15.75" customHeight="1">
      <c r="A13" s="1" t="str">
        <f t="shared" si="1"/>
        <v>OFAV_PP_357</v>
      </c>
      <c r="B13" s="1" t="s">
        <v>20</v>
      </c>
      <c r="C13" s="1" t="s">
        <v>21</v>
      </c>
      <c r="D13" s="4">
        <v>5.0</v>
      </c>
      <c r="E13" s="4">
        <v>357.0</v>
      </c>
      <c r="F13" s="4" t="s">
        <v>24</v>
      </c>
      <c r="R13" s="3" t="str">
        <f t="shared" si="2"/>
        <v>#DIV/0!</v>
      </c>
      <c r="S13" s="3" t="str">
        <f t="shared" si="3"/>
        <v>#DIV/0!</v>
      </c>
      <c r="T13" s="3" t="str">
        <f t="shared" si="4"/>
        <v>#DIV/0!</v>
      </c>
    </row>
    <row r="14" ht="15.75" customHeight="1">
      <c r="A14" s="1" t="str">
        <f t="shared" si="1"/>
        <v>OFAV_PP_358</v>
      </c>
      <c r="B14" s="1" t="s">
        <v>20</v>
      </c>
      <c r="C14" s="1" t="s">
        <v>21</v>
      </c>
      <c r="D14" s="4">
        <v>6.0</v>
      </c>
      <c r="E14" s="4">
        <v>358.0</v>
      </c>
      <c r="F14" s="4" t="s">
        <v>24</v>
      </c>
      <c r="R14" s="3" t="str">
        <f t="shared" si="2"/>
        <v>#DIV/0!</v>
      </c>
      <c r="S14" s="3" t="str">
        <f t="shared" si="3"/>
        <v>#DIV/0!</v>
      </c>
      <c r="T14" s="3" t="str">
        <f t="shared" si="4"/>
        <v>#DIV/0!</v>
      </c>
    </row>
    <row r="15" ht="15.75" customHeight="1">
      <c r="A15" s="1" t="str">
        <f t="shared" si="1"/>
        <v>OFAV_PP_359</v>
      </c>
      <c r="B15" s="1" t="s">
        <v>20</v>
      </c>
      <c r="C15" s="1" t="s">
        <v>21</v>
      </c>
      <c r="D15" s="4">
        <v>7.0</v>
      </c>
      <c r="E15" s="4">
        <v>359.0</v>
      </c>
      <c r="F15" s="4" t="s">
        <v>24</v>
      </c>
      <c r="R15" s="3" t="str">
        <f t="shared" si="2"/>
        <v>#DIV/0!</v>
      </c>
      <c r="S15" s="3" t="str">
        <f t="shared" si="3"/>
        <v>#DIV/0!</v>
      </c>
      <c r="T15" s="3" t="str">
        <f t="shared" si="4"/>
        <v>#DIV/0!</v>
      </c>
    </row>
    <row r="16" ht="15.75" customHeight="1">
      <c r="A16" s="1" t="str">
        <f t="shared" si="1"/>
        <v>OFAV_PP_360</v>
      </c>
      <c r="B16" s="1" t="s">
        <v>20</v>
      </c>
      <c r="C16" s="1" t="s">
        <v>21</v>
      </c>
      <c r="D16" s="4">
        <v>8.0</v>
      </c>
      <c r="E16" s="4">
        <v>360.0</v>
      </c>
      <c r="F16" s="4" t="s">
        <v>24</v>
      </c>
      <c r="R16" s="3" t="str">
        <f t="shared" si="2"/>
        <v>#DIV/0!</v>
      </c>
      <c r="S16" s="3" t="str">
        <f t="shared" si="3"/>
        <v>#DIV/0!</v>
      </c>
      <c r="T16" s="3" t="str">
        <f t="shared" si="4"/>
        <v>#DIV/0!</v>
      </c>
    </row>
    <row r="17" ht="15.75" customHeight="1">
      <c r="A17" s="1" t="str">
        <f t="shared" si="1"/>
        <v>OFAV_PP_362</v>
      </c>
      <c r="B17" s="1" t="s">
        <v>20</v>
      </c>
      <c r="C17" s="1" t="s">
        <v>21</v>
      </c>
      <c r="D17" s="4">
        <v>9.0</v>
      </c>
      <c r="E17" s="4">
        <v>362.0</v>
      </c>
      <c r="F17" s="4" t="s">
        <v>24</v>
      </c>
      <c r="R17" s="3" t="str">
        <f t="shared" si="2"/>
        <v>#DIV/0!</v>
      </c>
      <c r="S17" s="3" t="str">
        <f t="shared" si="3"/>
        <v>#DIV/0!</v>
      </c>
      <c r="T17" s="3" t="str">
        <f t="shared" si="4"/>
        <v>#DIV/0!</v>
      </c>
    </row>
    <row r="18" ht="15.75" customHeight="1">
      <c r="A18" s="1" t="str">
        <f t="shared" si="1"/>
        <v>OFAV_PP_365</v>
      </c>
      <c r="B18" s="1" t="s">
        <v>20</v>
      </c>
      <c r="C18" s="1" t="s">
        <v>21</v>
      </c>
      <c r="D18" s="4">
        <v>10.0</v>
      </c>
      <c r="E18" s="4">
        <v>365.0</v>
      </c>
      <c r="F18" s="4" t="s">
        <v>24</v>
      </c>
      <c r="R18" s="3" t="str">
        <f t="shared" si="2"/>
        <v>#DIV/0!</v>
      </c>
      <c r="S18" s="3" t="str">
        <f t="shared" si="3"/>
        <v>#DIV/0!</v>
      </c>
      <c r="T18" s="3" t="str">
        <f t="shared" si="4"/>
        <v>#DIV/0!</v>
      </c>
    </row>
    <row r="19" ht="15.75" customHeight="1">
      <c r="A19" s="1" t="str">
        <f t="shared" si="1"/>
        <v>OFAV_PP_366</v>
      </c>
      <c r="B19" s="1" t="s">
        <v>20</v>
      </c>
      <c r="C19" s="1" t="s">
        <v>21</v>
      </c>
      <c r="D19" s="4">
        <v>11.0</v>
      </c>
      <c r="E19" s="4">
        <v>366.0</v>
      </c>
      <c r="F19" s="4" t="s">
        <v>24</v>
      </c>
      <c r="R19" s="3" t="str">
        <f t="shared" si="2"/>
        <v>#DIV/0!</v>
      </c>
      <c r="S19" s="3" t="str">
        <f t="shared" si="3"/>
        <v>#DIV/0!</v>
      </c>
      <c r="T19" s="3" t="str">
        <f t="shared" si="4"/>
        <v>#DIV/0!</v>
      </c>
    </row>
    <row r="20" ht="15.75" customHeight="1">
      <c r="A20" s="1" t="str">
        <f t="shared" si="1"/>
        <v>OFAV_PP_367</v>
      </c>
      <c r="B20" s="1" t="s">
        <v>20</v>
      </c>
      <c r="C20" s="1" t="s">
        <v>21</v>
      </c>
      <c r="D20" s="4">
        <v>12.0</v>
      </c>
      <c r="E20" s="4">
        <v>367.0</v>
      </c>
      <c r="F20" s="4" t="s">
        <v>24</v>
      </c>
      <c r="R20" s="3" t="str">
        <f t="shared" si="2"/>
        <v>#DIV/0!</v>
      </c>
      <c r="S20" s="3" t="str">
        <f t="shared" si="3"/>
        <v>#DIV/0!</v>
      </c>
      <c r="T20" s="3" t="str">
        <f t="shared" si="4"/>
        <v>#DIV/0!</v>
      </c>
    </row>
    <row r="21" ht="15.75" customHeight="1">
      <c r="A21" s="1" t="str">
        <f t="shared" si="1"/>
        <v>OFAV_PP_368</v>
      </c>
      <c r="B21" s="1" t="s">
        <v>20</v>
      </c>
      <c r="C21" s="1" t="s">
        <v>21</v>
      </c>
      <c r="D21" s="4">
        <v>13.0</v>
      </c>
      <c r="E21" s="4">
        <v>368.0</v>
      </c>
      <c r="F21" s="4" t="s">
        <v>24</v>
      </c>
      <c r="R21" s="3" t="str">
        <f t="shared" si="2"/>
        <v>#DIV/0!</v>
      </c>
      <c r="S21" s="3" t="str">
        <f t="shared" si="3"/>
        <v>#DIV/0!</v>
      </c>
      <c r="T21" s="3" t="str">
        <f t="shared" si="4"/>
        <v>#DIV/0!</v>
      </c>
    </row>
    <row r="22" ht="15.75" customHeight="1">
      <c r="A22" s="1" t="str">
        <f t="shared" si="1"/>
        <v>OFAV_PP_369</v>
      </c>
      <c r="B22" s="1" t="s">
        <v>20</v>
      </c>
      <c r="C22" s="1" t="s">
        <v>21</v>
      </c>
      <c r="D22" s="4">
        <v>14.0</v>
      </c>
      <c r="E22" s="4">
        <v>369.0</v>
      </c>
      <c r="F22" s="4" t="s">
        <v>24</v>
      </c>
      <c r="G22" s="5">
        <v>44825.0</v>
      </c>
      <c r="H22" s="6" t="s">
        <v>32</v>
      </c>
      <c r="I22" s="6">
        <v>2.0</v>
      </c>
      <c r="J22" s="6">
        <v>139.0</v>
      </c>
      <c r="K22" s="6">
        <v>138.0</v>
      </c>
      <c r="L22" s="6">
        <v>109.0</v>
      </c>
      <c r="M22" s="6">
        <v>152.0</v>
      </c>
      <c r="N22" s="6">
        <v>95.0</v>
      </c>
      <c r="O22" s="6">
        <v>125.0</v>
      </c>
      <c r="P22" s="6">
        <v>112.0</v>
      </c>
      <c r="Q22" s="6">
        <v>119.0</v>
      </c>
      <c r="R22" s="3">
        <f t="shared" si="2"/>
        <v>61.8125</v>
      </c>
      <c r="S22" s="3">
        <f t="shared" si="3"/>
        <v>9.334794741</v>
      </c>
      <c r="T22" s="8">
        <f t="shared" si="4"/>
        <v>15.10179129</v>
      </c>
    </row>
    <row r="23" ht="15.75" customHeight="1">
      <c r="A23" s="1" t="str">
        <f t="shared" si="1"/>
        <v>OFAV_PP_371</v>
      </c>
      <c r="B23" s="1" t="s">
        <v>20</v>
      </c>
      <c r="C23" s="1" t="s">
        <v>21</v>
      </c>
      <c r="D23" s="4">
        <v>16.0</v>
      </c>
      <c r="E23" s="4">
        <v>371.0</v>
      </c>
      <c r="F23" s="4" t="s">
        <v>24</v>
      </c>
      <c r="R23" s="3" t="str">
        <f t="shared" si="2"/>
        <v>#DIV/0!</v>
      </c>
      <c r="S23" s="3" t="str">
        <f t="shared" si="3"/>
        <v>#DIV/0!</v>
      </c>
      <c r="T23" s="3" t="str">
        <f t="shared" si="4"/>
        <v>#DIV/0!</v>
      </c>
    </row>
    <row r="24" ht="15.75" customHeight="1">
      <c r="A24" s="1" t="str">
        <f t="shared" si="1"/>
        <v>OFAV_PP_9AZ5</v>
      </c>
      <c r="B24" s="1" t="s">
        <v>20</v>
      </c>
      <c r="C24" s="1" t="s">
        <v>21</v>
      </c>
      <c r="D24" s="4">
        <v>24.0</v>
      </c>
      <c r="E24" s="4" t="s">
        <v>33</v>
      </c>
      <c r="F24" s="4" t="s">
        <v>24</v>
      </c>
      <c r="R24" s="3" t="str">
        <f t="shared" si="2"/>
        <v>#DIV/0!</v>
      </c>
      <c r="S24" s="3" t="str">
        <f t="shared" si="3"/>
        <v>#DIV/0!</v>
      </c>
      <c r="T24" s="3" t="str">
        <f t="shared" si="4"/>
        <v>#DIV/0!</v>
      </c>
    </row>
    <row r="25" ht="15.75" customHeight="1">
      <c r="A25" s="1" t="str">
        <f t="shared" si="1"/>
        <v>OFAV_PP_9AZ9</v>
      </c>
      <c r="B25" s="1" t="s">
        <v>20</v>
      </c>
      <c r="C25" s="1" t="s">
        <v>21</v>
      </c>
      <c r="D25" s="4">
        <v>25.0</v>
      </c>
      <c r="E25" s="4" t="s">
        <v>34</v>
      </c>
      <c r="F25" s="4" t="s">
        <v>24</v>
      </c>
      <c r="R25" s="3" t="str">
        <f t="shared" si="2"/>
        <v>#DIV/0!</v>
      </c>
      <c r="S25" s="3" t="str">
        <f t="shared" si="3"/>
        <v>#DIV/0!</v>
      </c>
      <c r="T25" s="3" t="str">
        <f t="shared" si="4"/>
        <v>#DIV/0!</v>
      </c>
    </row>
    <row r="26" ht="15.75" customHeight="1">
      <c r="A26" s="1" t="str">
        <f t="shared" si="1"/>
        <v>OFAV_PP_9EV35</v>
      </c>
      <c r="B26" s="1" t="s">
        <v>20</v>
      </c>
      <c r="C26" s="1" t="s">
        <v>21</v>
      </c>
      <c r="D26" s="4">
        <v>26.0</v>
      </c>
      <c r="E26" s="4" t="s">
        <v>35</v>
      </c>
      <c r="F26" s="4" t="s">
        <v>24</v>
      </c>
      <c r="R26" s="3" t="str">
        <f t="shared" si="2"/>
        <v>#DIV/0!</v>
      </c>
      <c r="S26" s="3" t="str">
        <f t="shared" si="3"/>
        <v>#DIV/0!</v>
      </c>
      <c r="T26" s="3" t="str">
        <f t="shared" si="4"/>
        <v>#DIV/0!</v>
      </c>
    </row>
    <row r="27" ht="15.75" customHeight="1">
      <c r="A27" s="1" t="str">
        <f t="shared" si="1"/>
        <v>OFAV_PP_9EV4</v>
      </c>
      <c r="B27" s="1" t="s">
        <v>20</v>
      </c>
      <c r="C27" s="1" t="s">
        <v>21</v>
      </c>
      <c r="D27" s="4">
        <v>27.0</v>
      </c>
      <c r="E27" s="4" t="s">
        <v>36</v>
      </c>
      <c r="F27" s="4" t="s">
        <v>24</v>
      </c>
      <c r="R27" s="3" t="str">
        <f t="shared" si="2"/>
        <v>#DIV/0!</v>
      </c>
      <c r="S27" s="3" t="str">
        <f t="shared" si="3"/>
        <v>#DIV/0!</v>
      </c>
      <c r="T27" s="3" t="str">
        <f t="shared" si="4"/>
        <v>#DIV/0!</v>
      </c>
    </row>
    <row r="28" ht="15.75" customHeight="1">
      <c r="A28" s="1" t="str">
        <f t="shared" si="1"/>
        <v>OFAV_PP_9EV40</v>
      </c>
      <c r="B28" s="1" t="s">
        <v>20</v>
      </c>
      <c r="C28" s="1" t="s">
        <v>21</v>
      </c>
      <c r="D28" s="4">
        <v>28.0</v>
      </c>
      <c r="E28" s="4" t="s">
        <v>37</v>
      </c>
      <c r="F28" s="4" t="s">
        <v>24</v>
      </c>
      <c r="R28" s="3" t="str">
        <f t="shared" si="2"/>
        <v>#DIV/0!</v>
      </c>
      <c r="S28" s="3" t="str">
        <f t="shared" si="3"/>
        <v>#DIV/0!</v>
      </c>
      <c r="T28" s="3" t="str">
        <f t="shared" si="4"/>
        <v>#DIV/0!</v>
      </c>
    </row>
    <row r="29" ht="15.75" customHeight="1">
      <c r="A29" s="1" t="str">
        <f t="shared" si="1"/>
        <v>OFAV_PP_9EV5</v>
      </c>
      <c r="B29" s="1" t="s">
        <v>20</v>
      </c>
      <c r="C29" s="1" t="s">
        <v>21</v>
      </c>
      <c r="D29" s="4">
        <v>29.0</v>
      </c>
      <c r="E29" s="4" t="s">
        <v>38</v>
      </c>
      <c r="F29" s="4" t="s">
        <v>24</v>
      </c>
      <c r="R29" s="3" t="str">
        <f t="shared" si="2"/>
        <v>#DIV/0!</v>
      </c>
      <c r="S29" s="3" t="str">
        <f t="shared" si="3"/>
        <v>#DIV/0!</v>
      </c>
      <c r="T29" s="3" t="str">
        <f t="shared" si="4"/>
        <v>#DIV/0!</v>
      </c>
    </row>
    <row r="30" ht="15.75" customHeight="1">
      <c r="A30" s="1" t="str">
        <f t="shared" si="1"/>
        <v>OFAV_PP_9GT35</v>
      </c>
      <c r="B30" s="1" t="s">
        <v>20</v>
      </c>
      <c r="C30" s="1" t="s">
        <v>21</v>
      </c>
      <c r="D30" s="4">
        <v>30.0</v>
      </c>
      <c r="E30" s="4" t="s">
        <v>39</v>
      </c>
      <c r="F30" s="4" t="s">
        <v>24</v>
      </c>
      <c r="R30" s="3" t="str">
        <f t="shared" si="2"/>
        <v>#DIV/0!</v>
      </c>
      <c r="S30" s="3" t="str">
        <f t="shared" si="3"/>
        <v>#DIV/0!</v>
      </c>
      <c r="T30" s="3" t="str">
        <f t="shared" si="4"/>
        <v>#DIV/0!</v>
      </c>
    </row>
    <row r="31" ht="15.75" customHeight="1">
      <c r="A31" s="1" t="str">
        <f t="shared" si="1"/>
        <v>OFAV_PP_9GT4</v>
      </c>
      <c r="B31" s="1" t="s">
        <v>20</v>
      </c>
      <c r="C31" s="1" t="s">
        <v>21</v>
      </c>
      <c r="D31" s="4">
        <v>31.0</v>
      </c>
      <c r="E31" s="4" t="s">
        <v>40</v>
      </c>
      <c r="F31" s="4" t="s">
        <v>24</v>
      </c>
      <c r="R31" s="3" t="str">
        <f t="shared" si="2"/>
        <v>#DIV/0!</v>
      </c>
      <c r="S31" s="3" t="str">
        <f t="shared" si="3"/>
        <v>#DIV/0!</v>
      </c>
      <c r="T31" s="3" t="str">
        <f t="shared" si="4"/>
        <v>#DIV/0!</v>
      </c>
    </row>
    <row r="32" ht="15.75" customHeight="1">
      <c r="A32" s="1" t="str">
        <f t="shared" si="1"/>
        <v>OFAV_PP_9GT46</v>
      </c>
      <c r="B32" s="1" t="s">
        <v>20</v>
      </c>
      <c r="C32" s="1" t="s">
        <v>21</v>
      </c>
      <c r="D32" s="4">
        <v>32.0</v>
      </c>
      <c r="E32" s="4" t="s">
        <v>41</v>
      </c>
      <c r="F32" s="4" t="s">
        <v>24</v>
      </c>
      <c r="G32" s="5">
        <v>44823.0</v>
      </c>
      <c r="H32" s="6" t="s">
        <v>26</v>
      </c>
      <c r="I32" s="6">
        <v>3.0</v>
      </c>
      <c r="J32" s="6">
        <v>139.0</v>
      </c>
      <c r="K32" s="6">
        <v>148.0</v>
      </c>
      <c r="L32" s="6">
        <v>150.0</v>
      </c>
      <c r="M32" s="6">
        <v>155.0</v>
      </c>
      <c r="N32" s="6">
        <v>140.0</v>
      </c>
      <c r="O32" s="6">
        <v>162.0</v>
      </c>
      <c r="R32" s="3">
        <f t="shared" si="2"/>
        <v>49.66666667</v>
      </c>
      <c r="S32" s="3">
        <f t="shared" si="3"/>
        <v>2.936362073</v>
      </c>
      <c r="T32" s="7">
        <f t="shared" si="4"/>
        <v>5.912138401</v>
      </c>
    </row>
    <row r="33" ht="15.75" customHeight="1">
      <c r="A33" s="1" t="str">
        <f t="shared" si="1"/>
        <v>OFAV_PP_9IR44</v>
      </c>
      <c r="B33" s="1" t="s">
        <v>20</v>
      </c>
      <c r="C33" s="1" t="s">
        <v>21</v>
      </c>
      <c r="D33" s="4">
        <v>33.0</v>
      </c>
      <c r="E33" s="4" t="s">
        <v>42</v>
      </c>
      <c r="F33" s="4" t="s">
        <v>24</v>
      </c>
      <c r="G33" s="5">
        <v>44818.0</v>
      </c>
      <c r="H33" s="6" t="s">
        <v>26</v>
      </c>
      <c r="I33" s="6">
        <v>2.0</v>
      </c>
      <c r="J33" s="6">
        <v>116.0</v>
      </c>
      <c r="K33" s="6">
        <v>136.0</v>
      </c>
      <c r="L33" s="6">
        <v>84.0</v>
      </c>
      <c r="M33" s="6">
        <v>91.0</v>
      </c>
      <c r="N33" s="6">
        <v>110.0</v>
      </c>
      <c r="O33" s="6">
        <v>93.0</v>
      </c>
      <c r="P33" s="6">
        <v>78.0</v>
      </c>
      <c r="Q33" s="6">
        <v>75.0</v>
      </c>
      <c r="R33" s="3">
        <f t="shared" si="2"/>
        <v>48.9375</v>
      </c>
      <c r="S33" s="3">
        <f t="shared" si="3"/>
        <v>10.54052554</v>
      </c>
      <c r="T33" s="8">
        <f t="shared" si="4"/>
        <v>21.5387495</v>
      </c>
    </row>
    <row r="34" ht="15.75" customHeight="1">
      <c r="A34" s="1" t="str">
        <f t="shared" si="1"/>
        <v>OFAV_PP_9JQ4</v>
      </c>
      <c r="B34" s="1" t="s">
        <v>20</v>
      </c>
      <c r="C34" s="1" t="s">
        <v>21</v>
      </c>
      <c r="D34" s="4">
        <v>34.0</v>
      </c>
      <c r="E34" s="4" t="s">
        <v>43</v>
      </c>
      <c r="F34" s="4" t="s">
        <v>24</v>
      </c>
      <c r="R34" s="3" t="str">
        <f t="shared" si="2"/>
        <v>#DIV/0!</v>
      </c>
      <c r="S34" s="3" t="str">
        <f t="shared" si="3"/>
        <v>#DIV/0!</v>
      </c>
      <c r="T34" s="3" t="str">
        <f t="shared" si="4"/>
        <v>#DIV/0!</v>
      </c>
    </row>
    <row r="35" ht="15.75" customHeight="1">
      <c r="A35" s="1" t="str">
        <f t="shared" si="1"/>
        <v>OFAV_PP_9JQ42</v>
      </c>
      <c r="B35" s="1" t="s">
        <v>20</v>
      </c>
      <c r="C35" s="1" t="s">
        <v>21</v>
      </c>
      <c r="D35" s="4">
        <v>35.0</v>
      </c>
      <c r="E35" s="4" t="s">
        <v>44</v>
      </c>
      <c r="F35" s="4" t="s">
        <v>24</v>
      </c>
      <c r="R35" s="3" t="str">
        <f t="shared" si="2"/>
        <v>#DIV/0!</v>
      </c>
      <c r="S35" s="3" t="str">
        <f t="shared" si="3"/>
        <v>#DIV/0!</v>
      </c>
      <c r="T35" s="3" t="str">
        <f t="shared" si="4"/>
        <v>#DIV/0!</v>
      </c>
    </row>
    <row r="36" ht="15.75" customHeight="1">
      <c r="A36" s="1" t="str">
        <f t="shared" si="1"/>
        <v>OFAV_PP_9JQ43</v>
      </c>
      <c r="B36" s="1" t="s">
        <v>20</v>
      </c>
      <c r="C36" s="1" t="s">
        <v>21</v>
      </c>
      <c r="D36" s="4" t="s">
        <v>22</v>
      </c>
      <c r="E36" s="4" t="s">
        <v>45</v>
      </c>
      <c r="F36" s="4" t="s">
        <v>24</v>
      </c>
      <c r="G36" s="5">
        <v>44819.0</v>
      </c>
      <c r="H36" s="6" t="s">
        <v>32</v>
      </c>
      <c r="I36" s="6">
        <v>4.0</v>
      </c>
      <c r="J36" s="6">
        <v>100.0</v>
      </c>
      <c r="K36" s="6">
        <v>111.0</v>
      </c>
      <c r="L36" s="6">
        <v>105.0</v>
      </c>
      <c r="M36" s="6">
        <v>120.0</v>
      </c>
      <c r="N36" s="6">
        <v>120.0</v>
      </c>
      <c r="O36" s="6">
        <v>133.0</v>
      </c>
      <c r="R36" s="3">
        <f t="shared" si="2"/>
        <v>28.70833333</v>
      </c>
      <c r="S36" s="3">
        <f t="shared" si="3"/>
        <v>2.989216731</v>
      </c>
      <c r="T36" s="7">
        <f t="shared" si="4"/>
        <v>10.41236597</v>
      </c>
    </row>
    <row r="37" ht="15.75" customHeight="1">
      <c r="A37" s="1" t="str">
        <f t="shared" si="1"/>
        <v>OFAV_PP_9JQ53</v>
      </c>
      <c r="B37" s="1" t="s">
        <v>20</v>
      </c>
      <c r="C37" s="1" t="s">
        <v>21</v>
      </c>
      <c r="D37" s="4">
        <v>37.0</v>
      </c>
      <c r="E37" s="4" t="s">
        <v>46</v>
      </c>
      <c r="F37" s="4" t="s">
        <v>24</v>
      </c>
      <c r="R37" s="3" t="str">
        <f t="shared" si="2"/>
        <v>#DIV/0!</v>
      </c>
      <c r="S37" s="3" t="str">
        <f t="shared" si="3"/>
        <v>#DIV/0!</v>
      </c>
      <c r="T37" s="3" t="str">
        <f t="shared" si="4"/>
        <v>#DIV/0!</v>
      </c>
    </row>
    <row r="38" ht="15.75" customHeight="1">
      <c r="A38" s="1" t="str">
        <f t="shared" si="1"/>
        <v>OFAV_PP_AZ</v>
      </c>
      <c r="B38" s="1" t="s">
        <v>20</v>
      </c>
      <c r="C38" s="1" t="s">
        <v>21</v>
      </c>
      <c r="D38" s="4">
        <v>38.0</v>
      </c>
      <c r="E38" s="4" t="s">
        <v>47</v>
      </c>
      <c r="F38" s="4" t="s">
        <v>24</v>
      </c>
      <c r="G38" s="5">
        <v>44825.0</v>
      </c>
      <c r="H38" s="6" t="s">
        <v>32</v>
      </c>
      <c r="I38" s="6">
        <v>3.0</v>
      </c>
      <c r="J38" s="6">
        <v>109.0</v>
      </c>
      <c r="K38" s="6">
        <v>108.0</v>
      </c>
      <c r="L38" s="6">
        <v>110.0</v>
      </c>
      <c r="M38" s="6">
        <v>92.0</v>
      </c>
      <c r="N38" s="6">
        <v>119.0</v>
      </c>
      <c r="O38" s="6">
        <v>101.0</v>
      </c>
      <c r="R38" s="3">
        <f t="shared" si="2"/>
        <v>35.5</v>
      </c>
      <c r="S38" s="3">
        <f t="shared" si="3"/>
        <v>3.04594448</v>
      </c>
      <c r="T38" s="7">
        <f t="shared" si="4"/>
        <v>8.580125297</v>
      </c>
    </row>
    <row r="39" ht="15.75" customHeight="1">
      <c r="A39" s="1" t="str">
        <f t="shared" si="1"/>
        <v>OFAV_PP_CX</v>
      </c>
      <c r="B39" s="1" t="s">
        <v>20</v>
      </c>
      <c r="C39" s="1" t="s">
        <v>21</v>
      </c>
      <c r="D39" s="4">
        <v>39.0</v>
      </c>
      <c r="E39" s="4" t="s">
        <v>48</v>
      </c>
      <c r="F39" s="4" t="s">
        <v>24</v>
      </c>
      <c r="R39" s="3" t="str">
        <f t="shared" si="2"/>
        <v>#DIV/0!</v>
      </c>
      <c r="S39" s="3" t="str">
        <f t="shared" si="3"/>
        <v>#DIV/0!</v>
      </c>
      <c r="T39" s="3" t="str">
        <f t="shared" si="4"/>
        <v>#DIV/0!</v>
      </c>
    </row>
    <row r="40" ht="15.75" customHeight="1">
      <c r="A40" s="1" t="str">
        <f t="shared" si="1"/>
        <v>OFAV_PP_DW</v>
      </c>
      <c r="B40" s="1" t="s">
        <v>20</v>
      </c>
      <c r="C40" s="1" t="s">
        <v>21</v>
      </c>
      <c r="D40" s="4">
        <v>40.0</v>
      </c>
      <c r="E40" s="4" t="s">
        <v>49</v>
      </c>
      <c r="F40" s="4" t="s">
        <v>24</v>
      </c>
      <c r="G40" s="5">
        <v>44823.0</v>
      </c>
      <c r="H40" s="6" t="s">
        <v>32</v>
      </c>
      <c r="I40" s="6">
        <v>4.0</v>
      </c>
      <c r="J40" s="6">
        <v>82.0</v>
      </c>
      <c r="K40" s="6">
        <v>95.0</v>
      </c>
      <c r="L40" s="6">
        <v>97.0</v>
      </c>
      <c r="M40" s="6">
        <v>97.0</v>
      </c>
      <c r="N40" s="6">
        <v>85.0</v>
      </c>
      <c r="O40" s="6">
        <v>74.0</v>
      </c>
      <c r="R40" s="3">
        <f t="shared" si="2"/>
        <v>22.08333333</v>
      </c>
      <c r="S40" s="3">
        <f t="shared" si="3"/>
        <v>2.375219288</v>
      </c>
      <c r="T40" s="7">
        <f t="shared" si="4"/>
        <v>10.75570998</v>
      </c>
    </row>
    <row r="41" ht="15.75" customHeight="1">
      <c r="A41" s="9" t="str">
        <f t="shared" si="1"/>
        <v>OFAV_PS_0HS3</v>
      </c>
      <c r="B41" s="9" t="s">
        <v>20</v>
      </c>
      <c r="C41" s="9" t="s">
        <v>50</v>
      </c>
      <c r="D41" s="10">
        <v>17.0</v>
      </c>
      <c r="E41" s="10" t="s">
        <v>25</v>
      </c>
      <c r="F41" s="10" t="s">
        <v>24</v>
      </c>
      <c r="G41" s="11">
        <v>44775.0</v>
      </c>
      <c r="H41" s="12" t="s">
        <v>51</v>
      </c>
      <c r="I41" s="13">
        <v>4.0</v>
      </c>
      <c r="J41" s="13">
        <v>104.0</v>
      </c>
      <c r="K41" s="13">
        <v>110.0</v>
      </c>
      <c r="L41" s="13">
        <v>117.0</v>
      </c>
      <c r="M41" s="13">
        <v>123.0</v>
      </c>
      <c r="N41" s="13">
        <v>111.0</v>
      </c>
      <c r="O41" s="13">
        <v>120.0</v>
      </c>
      <c r="P41" s="14"/>
      <c r="Q41" s="14"/>
      <c r="R41" s="14">
        <f t="shared" si="2"/>
        <v>28.54166667</v>
      </c>
      <c r="S41" s="14">
        <f t="shared" si="3"/>
        <v>1.77071078</v>
      </c>
      <c r="T41" s="15">
        <f>S41/R41*100</f>
        <v>6.203950178</v>
      </c>
      <c r="U41" s="12" t="s">
        <v>52</v>
      </c>
      <c r="V41" s="9"/>
      <c r="W41" s="9"/>
      <c r="X41" s="9"/>
      <c r="Y41" s="9"/>
      <c r="Z41" s="9"/>
    </row>
    <row r="42" ht="15.75" customHeight="1">
      <c r="A42" s="1" t="str">
        <f t="shared" si="1"/>
        <v>OFAV_PS_0HS4</v>
      </c>
      <c r="B42" s="1" t="s">
        <v>20</v>
      </c>
      <c r="C42" s="1" t="s">
        <v>50</v>
      </c>
      <c r="D42" s="16">
        <v>18.0</v>
      </c>
      <c r="E42" s="17" t="s">
        <v>27</v>
      </c>
      <c r="F42" s="16" t="s">
        <v>24</v>
      </c>
      <c r="G42" s="5">
        <v>44741.0</v>
      </c>
      <c r="H42" s="6" t="s">
        <v>51</v>
      </c>
      <c r="I42" s="6">
        <v>3.0</v>
      </c>
      <c r="J42" s="6">
        <v>111.0</v>
      </c>
      <c r="K42" s="6">
        <v>85.0</v>
      </c>
      <c r="L42" s="6">
        <v>92.0</v>
      </c>
      <c r="M42" s="6">
        <v>73.0</v>
      </c>
      <c r="N42" s="6">
        <v>93.0</v>
      </c>
      <c r="O42" s="6">
        <v>82.0</v>
      </c>
      <c r="R42" s="3">
        <f t="shared" si="2"/>
        <v>29.77777778</v>
      </c>
      <c r="S42" s="3">
        <f t="shared" si="3"/>
        <v>4.29297445</v>
      </c>
      <c r="T42" s="7">
        <f t="shared" ref="T42:T45" si="5">S42/R42*100</f>
        <v>14.41670524</v>
      </c>
    </row>
    <row r="43" ht="15.75" customHeight="1">
      <c r="A43" s="1" t="str">
        <f t="shared" si="1"/>
        <v>OFAV_PS_2HS12</v>
      </c>
      <c r="B43" s="1" t="s">
        <v>20</v>
      </c>
      <c r="C43" s="1" t="s">
        <v>50</v>
      </c>
      <c r="D43" s="16">
        <v>19.0</v>
      </c>
      <c r="E43" s="17" t="s">
        <v>28</v>
      </c>
      <c r="F43" s="16" t="s">
        <v>24</v>
      </c>
      <c r="G43" s="5">
        <v>44744.0</v>
      </c>
      <c r="H43" s="6" t="s">
        <v>51</v>
      </c>
      <c r="I43" s="6">
        <v>4.0</v>
      </c>
      <c r="J43" s="6">
        <v>106.0</v>
      </c>
      <c r="K43" s="6">
        <v>93.0</v>
      </c>
      <c r="L43" s="6">
        <v>82.0</v>
      </c>
      <c r="M43" s="6">
        <v>74.0</v>
      </c>
      <c r="N43" s="6">
        <v>107.0</v>
      </c>
      <c r="O43" s="6">
        <v>103.0</v>
      </c>
      <c r="R43" s="3">
        <f t="shared" si="2"/>
        <v>23.54166667</v>
      </c>
      <c r="S43" s="3">
        <f t="shared" si="3"/>
        <v>3.425699442</v>
      </c>
      <c r="T43" s="7">
        <f t="shared" si="5"/>
        <v>14.55164365</v>
      </c>
    </row>
    <row r="44" ht="15.75" customHeight="1">
      <c r="A44" s="1" t="str">
        <f t="shared" si="1"/>
        <v>OFAV_PS_2HS48</v>
      </c>
      <c r="B44" s="1" t="s">
        <v>20</v>
      </c>
      <c r="C44" s="1" t="s">
        <v>50</v>
      </c>
      <c r="D44" s="16">
        <v>21.0</v>
      </c>
      <c r="E44" s="17" t="s">
        <v>30</v>
      </c>
      <c r="F44" s="16" t="s">
        <v>24</v>
      </c>
      <c r="G44" s="5">
        <v>44744.0</v>
      </c>
      <c r="H44" s="6" t="s">
        <v>51</v>
      </c>
      <c r="I44" s="6">
        <v>4.0</v>
      </c>
      <c r="J44" s="6">
        <v>131.0</v>
      </c>
      <c r="K44" s="6">
        <v>141.0</v>
      </c>
      <c r="L44" s="6">
        <v>148.0</v>
      </c>
      <c r="M44" s="6">
        <v>137.0</v>
      </c>
      <c r="N44" s="6">
        <v>126.0</v>
      </c>
      <c r="O44" s="6">
        <v>122.0</v>
      </c>
      <c r="R44" s="3">
        <f t="shared" si="2"/>
        <v>33.54166667</v>
      </c>
      <c r="S44" s="3">
        <f t="shared" si="3"/>
        <v>2.425987771</v>
      </c>
      <c r="T44" s="7">
        <f t="shared" si="5"/>
        <v>7.232758573</v>
      </c>
    </row>
    <row r="45" ht="15.75" customHeight="1">
      <c r="A45" s="1" t="str">
        <f t="shared" si="1"/>
        <v>OFAV_PS_2HS6</v>
      </c>
      <c r="B45" s="1" t="s">
        <v>20</v>
      </c>
      <c r="C45" s="1" t="s">
        <v>50</v>
      </c>
      <c r="D45" s="16">
        <v>22.0</v>
      </c>
      <c r="E45" s="17" t="s">
        <v>31</v>
      </c>
      <c r="F45" s="16" t="s">
        <v>24</v>
      </c>
      <c r="G45" s="5">
        <v>44756.0</v>
      </c>
      <c r="H45" s="6" t="s">
        <v>51</v>
      </c>
      <c r="I45" s="6">
        <v>2.0</v>
      </c>
      <c r="J45" s="6">
        <v>178.0</v>
      </c>
      <c r="K45" s="6">
        <v>171.0</v>
      </c>
      <c r="L45" s="6">
        <v>159.0</v>
      </c>
      <c r="M45" s="6">
        <v>115.0</v>
      </c>
      <c r="N45" s="6">
        <v>148.0</v>
      </c>
      <c r="O45" s="6">
        <v>159.0</v>
      </c>
      <c r="R45" s="3">
        <f t="shared" si="2"/>
        <v>77.5</v>
      </c>
      <c r="S45" s="3">
        <f t="shared" si="3"/>
        <v>11.10405331</v>
      </c>
      <c r="T45" s="7">
        <f t="shared" si="5"/>
        <v>14.32781073</v>
      </c>
    </row>
    <row r="46" ht="15.75" customHeight="1">
      <c r="A46" s="9" t="str">
        <f t="shared" si="1"/>
        <v>OFAV_PS_310</v>
      </c>
      <c r="B46" s="9" t="s">
        <v>20</v>
      </c>
      <c r="C46" s="9" t="s">
        <v>50</v>
      </c>
      <c r="D46" s="10">
        <v>1.0</v>
      </c>
      <c r="E46" s="10">
        <v>310.0</v>
      </c>
      <c r="F46" s="10" t="s">
        <v>24</v>
      </c>
      <c r="G46" s="18">
        <v>44774.0</v>
      </c>
      <c r="H46" s="12" t="s">
        <v>51</v>
      </c>
      <c r="I46" s="13">
        <v>3.0</v>
      </c>
      <c r="J46" s="13">
        <v>124.0</v>
      </c>
      <c r="K46" s="13">
        <v>171.0</v>
      </c>
      <c r="L46" s="13">
        <v>143.0</v>
      </c>
      <c r="M46" s="13">
        <v>136.0</v>
      </c>
      <c r="N46" s="13">
        <v>133.0</v>
      </c>
      <c r="O46" s="13">
        <v>134.0</v>
      </c>
      <c r="P46" s="14"/>
      <c r="Q46" s="9"/>
      <c r="R46" s="14">
        <f t="shared" si="2"/>
        <v>46.72222222</v>
      </c>
      <c r="S46" s="14">
        <f t="shared" si="3"/>
        <v>5.43002626</v>
      </c>
      <c r="T46" s="15">
        <f>S46/R46*100</f>
        <v>11.62193492</v>
      </c>
      <c r="U46" s="12" t="s">
        <v>52</v>
      </c>
      <c r="V46" s="9"/>
      <c r="W46" s="9"/>
      <c r="X46" s="9"/>
      <c r="Y46" s="9"/>
      <c r="Z46" s="9"/>
    </row>
    <row r="47" ht="15.75" customHeight="1">
      <c r="A47" s="1" t="str">
        <f t="shared" si="1"/>
        <v>OFAV_PS_313</v>
      </c>
      <c r="B47" s="1" t="s">
        <v>20</v>
      </c>
      <c r="C47" s="1" t="s">
        <v>50</v>
      </c>
      <c r="D47" s="16">
        <v>2.0</v>
      </c>
      <c r="E47" s="17">
        <v>313.0</v>
      </c>
      <c r="F47" s="16" t="s">
        <v>24</v>
      </c>
      <c r="G47" s="5">
        <v>44741.0</v>
      </c>
      <c r="H47" s="6" t="s">
        <v>51</v>
      </c>
      <c r="I47" s="6">
        <v>3.0</v>
      </c>
      <c r="J47" s="6">
        <v>124.0</v>
      </c>
      <c r="K47" s="6">
        <v>145.0</v>
      </c>
      <c r="L47" s="6">
        <v>118.0</v>
      </c>
      <c r="M47" s="6">
        <v>93.0</v>
      </c>
      <c r="N47" s="6">
        <v>127.0</v>
      </c>
      <c r="O47" s="6">
        <v>118.0</v>
      </c>
      <c r="R47" s="3">
        <f t="shared" si="2"/>
        <v>40.27777778</v>
      </c>
      <c r="S47" s="3">
        <f t="shared" si="3"/>
        <v>5.623034636</v>
      </c>
      <c r="T47" s="7">
        <f>S47/R47*100</f>
        <v>13.96063772</v>
      </c>
    </row>
    <row r="48" ht="15.75" customHeight="1">
      <c r="A48" s="9" t="str">
        <f t="shared" si="1"/>
        <v>OFAV_PS_352</v>
      </c>
      <c r="B48" s="9" t="s">
        <v>20</v>
      </c>
      <c r="C48" s="9" t="s">
        <v>50</v>
      </c>
      <c r="D48" s="10">
        <v>3.0</v>
      </c>
      <c r="E48" s="10">
        <v>352.0</v>
      </c>
      <c r="F48" s="10" t="s">
        <v>24</v>
      </c>
      <c r="G48" s="18">
        <v>44783.0</v>
      </c>
      <c r="H48" s="12" t="s">
        <v>51</v>
      </c>
      <c r="I48" s="13">
        <v>4.0</v>
      </c>
      <c r="J48" s="13">
        <v>86.0</v>
      </c>
      <c r="K48" s="13">
        <v>131.0</v>
      </c>
      <c r="L48" s="13">
        <v>107.0</v>
      </c>
      <c r="M48" s="13">
        <v>110.0</v>
      </c>
      <c r="N48" s="13">
        <v>87.0</v>
      </c>
      <c r="O48" s="13">
        <v>115.0</v>
      </c>
      <c r="P48" s="13">
        <v>97.0</v>
      </c>
      <c r="Q48" s="13">
        <v>101.0</v>
      </c>
      <c r="R48" s="14">
        <f t="shared" si="2"/>
        <v>26.0625</v>
      </c>
      <c r="S48" s="14">
        <f t="shared" si="3"/>
        <v>3.738673371</v>
      </c>
      <c r="T48" s="15">
        <f>S48/R48*100</f>
        <v>14.34502972</v>
      </c>
      <c r="U48" s="12" t="s">
        <v>52</v>
      </c>
      <c r="V48" s="9"/>
      <c r="W48" s="9"/>
      <c r="X48" s="9"/>
      <c r="Y48" s="9"/>
      <c r="Z48" s="9"/>
    </row>
    <row r="49" ht="15.75" customHeight="1">
      <c r="A49" s="1" t="str">
        <f t="shared" si="1"/>
        <v>OFAV_PS_356</v>
      </c>
      <c r="B49" s="1" t="s">
        <v>20</v>
      </c>
      <c r="C49" s="1" t="s">
        <v>50</v>
      </c>
      <c r="D49" s="16">
        <v>4.0</v>
      </c>
      <c r="E49" s="17">
        <v>356.0</v>
      </c>
      <c r="F49" s="16" t="s">
        <v>24</v>
      </c>
      <c r="G49" s="5">
        <v>44747.0</v>
      </c>
      <c r="H49" s="6" t="s">
        <v>51</v>
      </c>
      <c r="I49" s="6">
        <v>4.0</v>
      </c>
      <c r="J49" s="6">
        <v>119.0</v>
      </c>
      <c r="K49" s="6">
        <v>105.0</v>
      </c>
      <c r="L49" s="6">
        <v>108.0</v>
      </c>
      <c r="M49" s="6">
        <v>106.0</v>
      </c>
      <c r="N49" s="6">
        <v>82.0</v>
      </c>
      <c r="O49" s="6">
        <v>92.0</v>
      </c>
      <c r="R49" s="3">
        <f t="shared" si="2"/>
        <v>25.5</v>
      </c>
      <c r="S49" s="3">
        <f t="shared" si="3"/>
        <v>3.259601203</v>
      </c>
      <c r="T49" s="7">
        <f t="shared" ref="T49:T54" si="6">S49/R49*100</f>
        <v>12.78274981</v>
      </c>
    </row>
    <row r="50" ht="15.75" customHeight="1">
      <c r="A50" s="1" t="str">
        <f t="shared" si="1"/>
        <v>OFAV_PS_357</v>
      </c>
      <c r="B50" s="1" t="s">
        <v>20</v>
      </c>
      <c r="C50" s="1" t="s">
        <v>50</v>
      </c>
      <c r="D50" s="16">
        <v>5.0</v>
      </c>
      <c r="E50" s="17">
        <v>357.0</v>
      </c>
      <c r="F50" s="16" t="s">
        <v>24</v>
      </c>
      <c r="G50" s="5">
        <v>44755.0</v>
      </c>
      <c r="H50" s="6" t="s">
        <v>51</v>
      </c>
      <c r="I50" s="6">
        <v>4.0</v>
      </c>
      <c r="J50" s="6">
        <v>205.0</v>
      </c>
      <c r="K50" s="6">
        <v>262.0</v>
      </c>
      <c r="L50" s="6">
        <v>204.0</v>
      </c>
      <c r="M50" s="6">
        <v>194.0</v>
      </c>
      <c r="N50" s="6">
        <v>234.0</v>
      </c>
      <c r="O50" s="6">
        <v>205.0</v>
      </c>
      <c r="R50" s="3">
        <f t="shared" si="2"/>
        <v>54.33333333</v>
      </c>
      <c r="S50" s="3">
        <f t="shared" si="3"/>
        <v>6.421967507</v>
      </c>
      <c r="T50" s="7">
        <f t="shared" si="6"/>
        <v>11.8195721</v>
      </c>
    </row>
    <row r="51" ht="15.75" customHeight="1">
      <c r="A51" s="1" t="str">
        <f t="shared" si="1"/>
        <v>OFAV_PS_359</v>
      </c>
      <c r="B51" s="1" t="s">
        <v>20</v>
      </c>
      <c r="C51" s="1" t="s">
        <v>50</v>
      </c>
      <c r="D51" s="16">
        <v>7.0</v>
      </c>
      <c r="E51" s="17">
        <v>359.0</v>
      </c>
      <c r="F51" s="16" t="s">
        <v>24</v>
      </c>
      <c r="G51" s="18">
        <v>44783.0</v>
      </c>
      <c r="H51" s="12" t="s">
        <v>51</v>
      </c>
      <c r="I51" s="6">
        <v>4.0</v>
      </c>
      <c r="J51" s="6">
        <v>83.0</v>
      </c>
      <c r="K51" s="6">
        <v>85.0</v>
      </c>
      <c r="L51" s="6">
        <v>80.0</v>
      </c>
      <c r="M51" s="6">
        <v>90.0</v>
      </c>
      <c r="N51" s="6">
        <v>67.0</v>
      </c>
      <c r="O51" s="6">
        <v>74.0</v>
      </c>
      <c r="R51" s="3">
        <f t="shared" si="2"/>
        <v>19.95833333</v>
      </c>
      <c r="S51" s="3">
        <f t="shared" si="3"/>
        <v>2.058012796</v>
      </c>
      <c r="T51" s="7">
        <f t="shared" si="6"/>
        <v>10.31154637</v>
      </c>
      <c r="U51" s="12" t="s">
        <v>52</v>
      </c>
    </row>
    <row r="52" ht="15.75" customHeight="1">
      <c r="A52" s="1" t="str">
        <f t="shared" si="1"/>
        <v>OFAV_PS_360</v>
      </c>
      <c r="B52" s="1" t="s">
        <v>20</v>
      </c>
      <c r="C52" s="1" t="s">
        <v>50</v>
      </c>
      <c r="D52" s="16">
        <v>8.0</v>
      </c>
      <c r="E52" s="17">
        <v>360.0</v>
      </c>
      <c r="F52" s="16" t="s">
        <v>24</v>
      </c>
      <c r="G52" s="5">
        <v>44747.0</v>
      </c>
      <c r="H52" s="6" t="s">
        <v>51</v>
      </c>
      <c r="I52" s="6">
        <v>3.0</v>
      </c>
      <c r="J52" s="6">
        <v>104.0</v>
      </c>
      <c r="K52" s="6">
        <v>109.0</v>
      </c>
      <c r="L52" s="6">
        <v>92.0</v>
      </c>
      <c r="M52" s="6">
        <v>95.0</v>
      </c>
      <c r="N52" s="6">
        <v>65.0</v>
      </c>
      <c r="O52" s="6">
        <v>101.0</v>
      </c>
      <c r="P52" s="6">
        <v>94.0</v>
      </c>
      <c r="Q52" s="6">
        <v>86.0</v>
      </c>
      <c r="R52" s="3">
        <f t="shared" si="2"/>
        <v>31.08333333</v>
      </c>
      <c r="S52" s="3">
        <f t="shared" si="3"/>
        <v>4.506608904</v>
      </c>
      <c r="T52" s="7">
        <f t="shared" si="6"/>
        <v>14.49847368</v>
      </c>
    </row>
    <row r="53" ht="15.75" customHeight="1">
      <c r="A53" s="1" t="str">
        <f t="shared" si="1"/>
        <v>OFAV_PS_362</v>
      </c>
      <c r="B53" s="1" t="s">
        <v>20</v>
      </c>
      <c r="C53" s="1" t="s">
        <v>50</v>
      </c>
      <c r="D53" s="16">
        <v>9.0</v>
      </c>
      <c r="E53" s="17">
        <v>362.0</v>
      </c>
      <c r="F53" s="16" t="s">
        <v>53</v>
      </c>
      <c r="G53" s="5">
        <v>44756.0</v>
      </c>
      <c r="H53" s="6" t="s">
        <v>51</v>
      </c>
      <c r="I53" s="6">
        <v>3.0</v>
      </c>
      <c r="J53" s="6">
        <v>132.0</v>
      </c>
      <c r="K53" s="6">
        <v>130.0</v>
      </c>
      <c r="L53" s="6">
        <v>117.0</v>
      </c>
      <c r="M53" s="6">
        <v>133.0</v>
      </c>
      <c r="N53" s="6">
        <v>147.0</v>
      </c>
      <c r="O53" s="6">
        <v>108.0</v>
      </c>
      <c r="R53" s="3">
        <f t="shared" si="2"/>
        <v>42.61111111</v>
      </c>
      <c r="S53" s="3">
        <f t="shared" si="3"/>
        <v>4.538314257</v>
      </c>
      <c r="T53" s="7">
        <f t="shared" si="6"/>
        <v>10.65054193</v>
      </c>
    </row>
    <row r="54" ht="15.75" customHeight="1">
      <c r="A54" s="1" t="str">
        <f t="shared" si="1"/>
        <v>OFAV_PS_365</v>
      </c>
      <c r="B54" s="1" t="s">
        <v>20</v>
      </c>
      <c r="C54" s="1" t="s">
        <v>50</v>
      </c>
      <c r="D54" s="16">
        <v>10.0</v>
      </c>
      <c r="E54" s="17">
        <v>365.0</v>
      </c>
      <c r="F54" s="16" t="s">
        <v>54</v>
      </c>
      <c r="G54" s="5">
        <v>44744.0</v>
      </c>
      <c r="H54" s="6" t="s">
        <v>51</v>
      </c>
      <c r="I54" s="6">
        <v>2.0</v>
      </c>
      <c r="J54" s="6">
        <v>145.0</v>
      </c>
      <c r="K54" s="6">
        <v>109.0</v>
      </c>
      <c r="L54" s="6">
        <v>105.0</v>
      </c>
      <c r="M54" s="6">
        <v>98.0</v>
      </c>
      <c r="N54" s="6">
        <v>106.0</v>
      </c>
      <c r="O54" s="6">
        <v>90.0</v>
      </c>
      <c r="P54" s="6">
        <v>111.0</v>
      </c>
      <c r="Q54" s="6">
        <v>112.0</v>
      </c>
      <c r="R54" s="3">
        <f t="shared" si="2"/>
        <v>54.75</v>
      </c>
      <c r="S54" s="3">
        <f t="shared" si="3"/>
        <v>8.048957342</v>
      </c>
      <c r="T54" s="7">
        <f t="shared" si="6"/>
        <v>14.70129195</v>
      </c>
    </row>
    <row r="55" ht="15.75" customHeight="1">
      <c r="A55" s="9" t="str">
        <f t="shared" si="1"/>
        <v>OFAV_PS_365</v>
      </c>
      <c r="B55" s="9" t="s">
        <v>20</v>
      </c>
      <c r="C55" s="9" t="s">
        <v>50</v>
      </c>
      <c r="D55" s="10">
        <v>10.0</v>
      </c>
      <c r="E55" s="10">
        <v>365.0</v>
      </c>
      <c r="F55" s="10" t="s">
        <v>55</v>
      </c>
      <c r="G55" s="18">
        <v>44774.0</v>
      </c>
      <c r="H55" s="12" t="s">
        <v>51</v>
      </c>
      <c r="I55" s="13">
        <v>3.0</v>
      </c>
      <c r="J55" s="13">
        <v>123.0</v>
      </c>
      <c r="K55" s="13">
        <v>107.0</v>
      </c>
      <c r="L55" s="13">
        <v>128.0</v>
      </c>
      <c r="M55" s="13">
        <v>142.0</v>
      </c>
      <c r="N55" s="13">
        <v>106.0</v>
      </c>
      <c r="O55" s="13">
        <v>95.0</v>
      </c>
      <c r="P55" s="14"/>
      <c r="Q55" s="14"/>
      <c r="R55" s="14">
        <f t="shared" si="2"/>
        <v>38.94444444</v>
      </c>
      <c r="S55" s="14">
        <f t="shared" si="3"/>
        <v>5.748107579</v>
      </c>
      <c r="T55" s="15">
        <f t="shared" ref="T55:T56" si="7">S55/R55*100</f>
        <v>14.75976269</v>
      </c>
      <c r="U55" s="12" t="s">
        <v>52</v>
      </c>
      <c r="V55" s="9"/>
      <c r="W55" s="9"/>
      <c r="X55" s="9"/>
      <c r="Y55" s="9"/>
      <c r="Z55" s="9"/>
    </row>
    <row r="56" ht="15.75" customHeight="1">
      <c r="A56" s="9" t="str">
        <f t="shared" si="1"/>
        <v>OFAV_PS_367</v>
      </c>
      <c r="B56" s="9" t="s">
        <v>20</v>
      </c>
      <c r="C56" s="9" t="s">
        <v>50</v>
      </c>
      <c r="D56" s="10">
        <v>12.0</v>
      </c>
      <c r="E56" s="10">
        <v>367.0</v>
      </c>
      <c r="F56" s="10" t="s">
        <v>24</v>
      </c>
      <c r="G56" s="18">
        <v>44771.0</v>
      </c>
      <c r="H56" s="12" t="s">
        <v>51</v>
      </c>
      <c r="I56" s="13">
        <v>4.0</v>
      </c>
      <c r="J56" s="13">
        <v>125.0</v>
      </c>
      <c r="K56" s="13">
        <v>135.0</v>
      </c>
      <c r="L56" s="13">
        <v>116.0</v>
      </c>
      <c r="M56" s="13">
        <v>139.0</v>
      </c>
      <c r="N56" s="13">
        <v>148.0</v>
      </c>
      <c r="O56" s="13">
        <v>122.0</v>
      </c>
      <c r="P56" s="14"/>
      <c r="Q56" s="14"/>
      <c r="R56" s="14">
        <f t="shared" si="2"/>
        <v>32.70833333</v>
      </c>
      <c r="S56" s="14">
        <f t="shared" si="3"/>
        <v>2.980841604</v>
      </c>
      <c r="T56" s="15">
        <f t="shared" si="7"/>
        <v>9.113401082</v>
      </c>
      <c r="U56" s="12" t="s">
        <v>52</v>
      </c>
      <c r="V56" s="9"/>
      <c r="W56" s="9"/>
      <c r="X56" s="9"/>
      <c r="Y56" s="9"/>
      <c r="Z56" s="9"/>
    </row>
    <row r="57" ht="15.75" customHeight="1">
      <c r="A57" s="1" t="str">
        <f t="shared" si="1"/>
        <v>OFAV_PS_368</v>
      </c>
      <c r="B57" s="1" t="s">
        <v>20</v>
      </c>
      <c r="C57" s="1" t="s">
        <v>50</v>
      </c>
      <c r="D57" s="16">
        <v>13.0</v>
      </c>
      <c r="E57" s="17">
        <v>368.0</v>
      </c>
      <c r="F57" s="16" t="s">
        <v>24</v>
      </c>
      <c r="G57" s="5">
        <v>44742.0</v>
      </c>
      <c r="H57" s="6" t="s">
        <v>51</v>
      </c>
      <c r="I57" s="6">
        <v>2.0</v>
      </c>
      <c r="J57" s="6">
        <v>162.0</v>
      </c>
      <c r="K57" s="6">
        <v>168.0</v>
      </c>
      <c r="L57" s="6">
        <v>187.0</v>
      </c>
      <c r="M57" s="6">
        <v>154.0</v>
      </c>
      <c r="N57" s="6">
        <v>127.0</v>
      </c>
      <c r="O57" s="6">
        <v>151.0</v>
      </c>
      <c r="R57" s="3">
        <f t="shared" si="2"/>
        <v>79.08333333</v>
      </c>
      <c r="S57" s="3">
        <f t="shared" si="3"/>
        <v>9.956990844</v>
      </c>
      <c r="T57" s="7">
        <f t="shared" ref="T57:T58" si="8">S57/R57*100</f>
        <v>12.59050476</v>
      </c>
    </row>
    <row r="58" ht="15.75" customHeight="1">
      <c r="A58" s="1" t="str">
        <f t="shared" si="1"/>
        <v>OFAV_PS_369</v>
      </c>
      <c r="B58" s="1" t="s">
        <v>20</v>
      </c>
      <c r="C58" s="1" t="s">
        <v>50</v>
      </c>
      <c r="D58" s="16">
        <v>14.0</v>
      </c>
      <c r="E58" s="17">
        <v>369.0</v>
      </c>
      <c r="F58" s="16" t="s">
        <v>24</v>
      </c>
      <c r="G58" s="5">
        <v>44756.0</v>
      </c>
      <c r="H58" s="6" t="s">
        <v>51</v>
      </c>
      <c r="I58" s="6">
        <v>4.0</v>
      </c>
      <c r="J58" s="6">
        <v>134.0</v>
      </c>
      <c r="K58" s="6">
        <v>170.0</v>
      </c>
      <c r="L58" s="6">
        <v>202.0</v>
      </c>
      <c r="M58" s="6">
        <v>162.0</v>
      </c>
      <c r="N58" s="6">
        <v>151.0</v>
      </c>
      <c r="O58" s="6">
        <v>173.0</v>
      </c>
      <c r="R58" s="3">
        <f t="shared" si="2"/>
        <v>41.33333333</v>
      </c>
      <c r="S58" s="3">
        <f t="shared" si="3"/>
        <v>5.726400848</v>
      </c>
      <c r="T58" s="7">
        <f t="shared" si="8"/>
        <v>13.8541956</v>
      </c>
    </row>
    <row r="59" ht="15.75" customHeight="1">
      <c r="A59" s="9" t="str">
        <f t="shared" si="1"/>
        <v>OFAV_PS_370</v>
      </c>
      <c r="B59" s="9" t="s">
        <v>20</v>
      </c>
      <c r="C59" s="9" t="s">
        <v>50</v>
      </c>
      <c r="D59" s="10">
        <v>15.0</v>
      </c>
      <c r="E59" s="10">
        <v>370.0</v>
      </c>
      <c r="F59" s="10" t="s">
        <v>24</v>
      </c>
      <c r="G59" s="18">
        <v>44783.0</v>
      </c>
      <c r="H59" s="12" t="s">
        <v>51</v>
      </c>
      <c r="I59" s="13">
        <v>2.0</v>
      </c>
      <c r="J59" s="13">
        <v>145.0</v>
      </c>
      <c r="K59" s="13">
        <v>157.0</v>
      </c>
      <c r="L59" s="13">
        <v>124.0</v>
      </c>
      <c r="M59" s="13">
        <v>136.0</v>
      </c>
      <c r="N59" s="13">
        <v>122.0</v>
      </c>
      <c r="O59" s="13">
        <v>103.0</v>
      </c>
      <c r="P59" s="14"/>
      <c r="Q59" s="14"/>
      <c r="R59" s="14">
        <f t="shared" si="2"/>
        <v>65.58333333</v>
      </c>
      <c r="S59" s="14">
        <f t="shared" si="3"/>
        <v>9.515338495</v>
      </c>
      <c r="T59" s="15">
        <f>S59/R59*100</f>
        <v>14.50877534</v>
      </c>
      <c r="U59" s="12" t="s">
        <v>52</v>
      </c>
      <c r="V59" s="9"/>
      <c r="W59" s="9"/>
      <c r="X59" s="9"/>
      <c r="Y59" s="9"/>
      <c r="Z59" s="9"/>
    </row>
    <row r="60" ht="15.75" customHeight="1">
      <c r="A60" s="1" t="str">
        <f t="shared" si="1"/>
        <v>OFAV_PS_371</v>
      </c>
      <c r="B60" s="1" t="s">
        <v>20</v>
      </c>
      <c r="C60" s="1" t="s">
        <v>50</v>
      </c>
      <c r="D60" s="16">
        <v>16.0</v>
      </c>
      <c r="E60" s="17">
        <v>371.0</v>
      </c>
      <c r="F60" s="16" t="s">
        <v>24</v>
      </c>
      <c r="G60" s="5">
        <v>44742.0</v>
      </c>
      <c r="H60" s="6" t="s">
        <v>51</v>
      </c>
      <c r="I60" s="6">
        <v>3.0</v>
      </c>
      <c r="J60" s="6">
        <v>141.0</v>
      </c>
      <c r="K60" s="6">
        <v>148.0</v>
      </c>
      <c r="L60" s="6">
        <v>169.0</v>
      </c>
      <c r="M60" s="6">
        <v>124.0</v>
      </c>
      <c r="N60" s="6">
        <v>145.0</v>
      </c>
      <c r="O60" s="6">
        <v>141.0</v>
      </c>
      <c r="R60" s="3">
        <f t="shared" si="2"/>
        <v>48.22222222</v>
      </c>
      <c r="S60" s="3">
        <f t="shared" si="3"/>
        <v>4.847297834</v>
      </c>
      <c r="T60" s="7">
        <f>S60/R60*100</f>
        <v>10.05200012</v>
      </c>
    </row>
    <row r="61" ht="15.75" customHeight="1">
      <c r="A61" s="9" t="str">
        <f t="shared" si="1"/>
        <v>OFAV_PS_9AZ5</v>
      </c>
      <c r="B61" s="9" t="s">
        <v>20</v>
      </c>
      <c r="C61" s="9" t="s">
        <v>50</v>
      </c>
      <c r="D61" s="10">
        <v>24.0</v>
      </c>
      <c r="E61" s="10" t="s">
        <v>33</v>
      </c>
      <c r="F61" s="10" t="s">
        <v>24</v>
      </c>
      <c r="G61" s="18">
        <v>44783.0</v>
      </c>
      <c r="H61" s="12" t="s">
        <v>51</v>
      </c>
      <c r="I61" s="13">
        <v>4.0</v>
      </c>
      <c r="J61" s="13">
        <v>61.0</v>
      </c>
      <c r="K61" s="13">
        <v>64.0</v>
      </c>
      <c r="L61" s="13">
        <v>58.0</v>
      </c>
      <c r="M61" s="13">
        <v>61.0</v>
      </c>
      <c r="N61" s="13">
        <v>52.0</v>
      </c>
      <c r="O61" s="13">
        <v>51.0</v>
      </c>
      <c r="P61" s="9"/>
      <c r="Q61" s="9"/>
      <c r="R61" s="14">
        <f t="shared" si="2"/>
        <v>14.45833333</v>
      </c>
      <c r="S61" s="14">
        <f t="shared" si="3"/>
        <v>1.317352142</v>
      </c>
      <c r="T61" s="15">
        <f t="shared" ref="T61:T62" si="9">S61/R61*100</f>
        <v>9.111369284</v>
      </c>
      <c r="U61" s="12" t="s">
        <v>52</v>
      </c>
      <c r="V61" s="9"/>
      <c r="W61" s="9"/>
      <c r="X61" s="9"/>
      <c r="Y61" s="9"/>
      <c r="Z61" s="9"/>
    </row>
    <row r="62" ht="15.75" customHeight="1">
      <c r="A62" s="9" t="str">
        <f t="shared" si="1"/>
        <v>OFAV_PS_9AZ9</v>
      </c>
      <c r="B62" s="9" t="s">
        <v>20</v>
      </c>
      <c r="C62" s="9" t="s">
        <v>50</v>
      </c>
      <c r="D62" s="10">
        <v>25.0</v>
      </c>
      <c r="E62" s="10" t="s">
        <v>34</v>
      </c>
      <c r="F62" s="10" t="s">
        <v>24</v>
      </c>
      <c r="G62" s="18">
        <v>44783.0</v>
      </c>
      <c r="H62" s="12" t="s">
        <v>51</v>
      </c>
      <c r="I62" s="13">
        <v>3.0</v>
      </c>
      <c r="J62" s="13">
        <v>138.0</v>
      </c>
      <c r="K62" s="13">
        <v>129.0</v>
      </c>
      <c r="L62" s="13">
        <v>105.0</v>
      </c>
      <c r="M62" s="13">
        <v>150.0</v>
      </c>
      <c r="N62" s="13">
        <v>99.0</v>
      </c>
      <c r="O62" s="13">
        <v>118.0</v>
      </c>
      <c r="P62" s="13">
        <v>110.0</v>
      </c>
      <c r="Q62" s="13">
        <v>111.0</v>
      </c>
      <c r="R62" s="14">
        <f t="shared" si="2"/>
        <v>40</v>
      </c>
      <c r="S62" s="14">
        <f t="shared" si="3"/>
        <v>5.849976258</v>
      </c>
      <c r="T62" s="15">
        <f t="shared" si="9"/>
        <v>14.62494065</v>
      </c>
      <c r="U62" s="12" t="s">
        <v>52</v>
      </c>
      <c r="V62" s="9"/>
      <c r="W62" s="9"/>
      <c r="X62" s="9"/>
      <c r="Y62" s="9"/>
      <c r="Z62" s="9"/>
    </row>
    <row r="63" ht="15.75" customHeight="1">
      <c r="A63" s="1" t="str">
        <f t="shared" si="1"/>
        <v>OFAV_PS_9EV35</v>
      </c>
      <c r="B63" s="1" t="s">
        <v>20</v>
      </c>
      <c r="C63" s="1" t="s">
        <v>50</v>
      </c>
      <c r="D63" s="16">
        <v>26.0</v>
      </c>
      <c r="E63" s="17" t="s">
        <v>35</v>
      </c>
      <c r="F63" s="16" t="s">
        <v>24</v>
      </c>
      <c r="G63" s="5">
        <v>44755.0</v>
      </c>
      <c r="H63" s="6" t="s">
        <v>51</v>
      </c>
      <c r="I63" s="6">
        <v>4.0</v>
      </c>
      <c r="J63" s="6">
        <v>73.0</v>
      </c>
      <c r="K63" s="6">
        <v>59.0</v>
      </c>
      <c r="L63" s="6">
        <v>74.0</v>
      </c>
      <c r="M63" s="6">
        <v>76.0</v>
      </c>
      <c r="N63" s="6">
        <v>67.0</v>
      </c>
      <c r="O63" s="6">
        <v>56.0</v>
      </c>
      <c r="R63" s="3">
        <f t="shared" si="2"/>
        <v>16.875</v>
      </c>
      <c r="S63" s="3">
        <f t="shared" si="3"/>
        <v>2.090155497</v>
      </c>
      <c r="T63" s="7">
        <f>S63/R63*100</f>
        <v>12.38610665</v>
      </c>
    </row>
    <row r="64" ht="15.75" customHeight="1">
      <c r="A64" s="9" t="str">
        <f t="shared" si="1"/>
        <v>OFAV_PS_9EV4</v>
      </c>
      <c r="B64" s="9" t="s">
        <v>20</v>
      </c>
      <c r="C64" s="9" t="s">
        <v>50</v>
      </c>
      <c r="D64" s="10">
        <v>27.0</v>
      </c>
      <c r="E64" s="10" t="s">
        <v>36</v>
      </c>
      <c r="F64" s="10" t="s">
        <v>24</v>
      </c>
      <c r="G64" s="18">
        <v>44783.0</v>
      </c>
      <c r="H64" s="12" t="s">
        <v>51</v>
      </c>
      <c r="I64" s="13">
        <v>4.0</v>
      </c>
      <c r="J64" s="13">
        <v>88.0</v>
      </c>
      <c r="K64" s="13">
        <v>78.0</v>
      </c>
      <c r="L64" s="13">
        <v>64.0</v>
      </c>
      <c r="M64" s="13">
        <v>91.0</v>
      </c>
      <c r="N64" s="13">
        <v>67.0</v>
      </c>
      <c r="O64" s="13">
        <v>87.0</v>
      </c>
      <c r="P64" s="13"/>
      <c r="Q64" s="12"/>
      <c r="R64" s="14">
        <f t="shared" si="2"/>
        <v>19.79166667</v>
      </c>
      <c r="S64" s="14">
        <f t="shared" si="3"/>
        <v>2.869741568</v>
      </c>
      <c r="T64" s="15">
        <f t="shared" ref="T64:T66" si="10">S64/R64*100</f>
        <v>14.49974687</v>
      </c>
      <c r="U64" s="12" t="s">
        <v>56</v>
      </c>
      <c r="V64" s="9"/>
      <c r="W64" s="9"/>
      <c r="X64" s="9"/>
      <c r="Y64" s="9"/>
      <c r="Z64" s="9"/>
    </row>
    <row r="65" ht="15.75" customHeight="1">
      <c r="A65" s="9" t="str">
        <f t="shared" si="1"/>
        <v>OFAV_PS_9EV40</v>
      </c>
      <c r="B65" s="9" t="s">
        <v>20</v>
      </c>
      <c r="C65" s="9" t="s">
        <v>50</v>
      </c>
      <c r="D65" s="10">
        <v>28.0</v>
      </c>
      <c r="E65" s="10" t="s">
        <v>37</v>
      </c>
      <c r="F65" s="10" t="s">
        <v>24</v>
      </c>
      <c r="G65" s="11">
        <v>44775.0</v>
      </c>
      <c r="H65" s="12" t="s">
        <v>51</v>
      </c>
      <c r="I65" s="13">
        <v>4.0</v>
      </c>
      <c r="J65" s="13">
        <v>112.0</v>
      </c>
      <c r="K65" s="13">
        <v>120.0</v>
      </c>
      <c r="L65" s="13">
        <v>104.0</v>
      </c>
      <c r="M65" s="13">
        <v>114.0</v>
      </c>
      <c r="N65" s="13">
        <v>80.0</v>
      </c>
      <c r="O65" s="13">
        <v>115.0</v>
      </c>
      <c r="P65" s="9"/>
      <c r="Q65" s="9"/>
      <c r="R65" s="14">
        <f t="shared" si="2"/>
        <v>26.875</v>
      </c>
      <c r="S65" s="14">
        <f t="shared" si="3"/>
        <v>3.611613213</v>
      </c>
      <c r="T65" s="15">
        <f t="shared" si="10"/>
        <v>13.43856079</v>
      </c>
      <c r="U65" s="12" t="s">
        <v>52</v>
      </c>
      <c r="V65" s="9"/>
      <c r="W65" s="9"/>
      <c r="X65" s="9"/>
      <c r="Y65" s="9"/>
      <c r="Z65" s="9"/>
    </row>
    <row r="66" ht="15.75" customHeight="1">
      <c r="A66" s="9" t="str">
        <f t="shared" si="1"/>
        <v>OFAV_PS_9EV5</v>
      </c>
      <c r="B66" s="9" t="s">
        <v>20</v>
      </c>
      <c r="C66" s="9" t="s">
        <v>50</v>
      </c>
      <c r="D66" s="10">
        <v>29.0</v>
      </c>
      <c r="E66" s="10" t="s">
        <v>38</v>
      </c>
      <c r="F66" s="10" t="s">
        <v>24</v>
      </c>
      <c r="G66" s="18">
        <v>44774.0</v>
      </c>
      <c r="H66" s="12" t="s">
        <v>51</v>
      </c>
      <c r="I66" s="13">
        <v>4.0</v>
      </c>
      <c r="J66" s="13">
        <v>129.0</v>
      </c>
      <c r="K66" s="13">
        <v>149.0</v>
      </c>
      <c r="L66" s="13">
        <v>128.0</v>
      </c>
      <c r="M66" s="13">
        <v>119.0</v>
      </c>
      <c r="N66" s="13">
        <v>112.0</v>
      </c>
      <c r="O66" s="13">
        <v>106.0</v>
      </c>
      <c r="P66" s="13"/>
      <c r="Q66" s="12"/>
      <c r="R66" s="14">
        <f t="shared" si="2"/>
        <v>30.95833333</v>
      </c>
      <c r="S66" s="14">
        <f t="shared" si="3"/>
        <v>3.805971186</v>
      </c>
      <c r="T66" s="15">
        <f t="shared" si="10"/>
        <v>12.2938504</v>
      </c>
      <c r="U66" s="12" t="s">
        <v>56</v>
      </c>
      <c r="V66" s="9"/>
      <c r="W66" s="9"/>
      <c r="X66" s="9"/>
      <c r="Y66" s="9"/>
      <c r="Z66" s="9"/>
    </row>
    <row r="67" ht="15.75" customHeight="1">
      <c r="A67" s="1" t="str">
        <f t="shared" si="1"/>
        <v>OFAV_PS_9GT35</v>
      </c>
      <c r="B67" s="1" t="s">
        <v>20</v>
      </c>
      <c r="C67" s="1" t="s">
        <v>50</v>
      </c>
      <c r="D67" s="16">
        <v>30.0</v>
      </c>
      <c r="E67" s="17" t="s">
        <v>39</v>
      </c>
      <c r="F67" s="16" t="s">
        <v>24</v>
      </c>
      <c r="G67" s="5">
        <v>44741.0</v>
      </c>
      <c r="H67" s="6" t="s">
        <v>51</v>
      </c>
      <c r="I67" s="6">
        <v>2.0</v>
      </c>
      <c r="J67" s="6">
        <v>136.0</v>
      </c>
      <c r="K67" s="6">
        <v>134.0</v>
      </c>
      <c r="L67" s="6">
        <v>141.0</v>
      </c>
      <c r="M67" s="6">
        <v>126.0</v>
      </c>
      <c r="N67" s="6">
        <v>125.0</v>
      </c>
      <c r="O67" s="6">
        <v>114.0</v>
      </c>
      <c r="R67" s="3">
        <f t="shared" si="2"/>
        <v>64.66666667</v>
      </c>
      <c r="S67" s="3">
        <f t="shared" si="3"/>
        <v>4.833908012</v>
      </c>
      <c r="T67" s="7">
        <f>S67/R67*100</f>
        <v>7.475115482</v>
      </c>
    </row>
    <row r="68" ht="15.75" customHeight="1">
      <c r="A68" s="9" t="str">
        <f t="shared" si="1"/>
        <v>OFAV_PS_9GT4</v>
      </c>
      <c r="B68" s="9" t="s">
        <v>20</v>
      </c>
      <c r="C68" s="9" t="s">
        <v>50</v>
      </c>
      <c r="D68" s="10">
        <v>31.0</v>
      </c>
      <c r="E68" s="10" t="s">
        <v>40</v>
      </c>
      <c r="F68" s="10" t="s">
        <v>24</v>
      </c>
      <c r="G68" s="18">
        <v>44774.0</v>
      </c>
      <c r="H68" s="12" t="s">
        <v>51</v>
      </c>
      <c r="I68" s="13">
        <v>4.0</v>
      </c>
      <c r="J68" s="13">
        <v>54.0</v>
      </c>
      <c r="K68" s="13">
        <v>56.0</v>
      </c>
      <c r="L68" s="13">
        <v>40.0</v>
      </c>
      <c r="M68" s="13">
        <v>52.0</v>
      </c>
      <c r="N68" s="13">
        <v>47.0</v>
      </c>
      <c r="O68" s="13">
        <v>49.0</v>
      </c>
      <c r="P68" s="9"/>
      <c r="Q68" s="9"/>
      <c r="R68" s="14">
        <f t="shared" si="2"/>
        <v>12.41666667</v>
      </c>
      <c r="S68" s="14">
        <f t="shared" si="3"/>
        <v>1.437590577</v>
      </c>
      <c r="T68" s="15">
        <f>S68/R68*100</f>
        <v>11.57791069</v>
      </c>
      <c r="U68" s="12" t="s">
        <v>52</v>
      </c>
      <c r="V68" s="9"/>
      <c r="W68" s="9"/>
      <c r="X68" s="9"/>
      <c r="Y68" s="9"/>
      <c r="Z68" s="9"/>
    </row>
    <row r="69" ht="15.75" customHeight="1">
      <c r="A69" s="1" t="str">
        <f t="shared" si="1"/>
        <v>OFAV_PS_9GT46</v>
      </c>
      <c r="B69" s="1" t="s">
        <v>20</v>
      </c>
      <c r="C69" s="1" t="s">
        <v>50</v>
      </c>
      <c r="D69" s="16">
        <v>32.0</v>
      </c>
      <c r="E69" s="17" t="s">
        <v>41</v>
      </c>
      <c r="F69" s="16" t="s">
        <v>24</v>
      </c>
      <c r="G69" s="5">
        <v>44741.0</v>
      </c>
      <c r="H69" s="6" t="s">
        <v>51</v>
      </c>
      <c r="I69" s="6">
        <v>2.0</v>
      </c>
      <c r="J69" s="6">
        <v>112.0</v>
      </c>
      <c r="K69" s="6">
        <v>107.0</v>
      </c>
      <c r="L69" s="6">
        <v>121.0</v>
      </c>
      <c r="M69" s="6">
        <v>101.0</v>
      </c>
      <c r="N69" s="6">
        <v>111.0</v>
      </c>
      <c r="O69" s="6">
        <v>96.0</v>
      </c>
      <c r="R69" s="3">
        <f t="shared" si="2"/>
        <v>54</v>
      </c>
      <c r="S69" s="3">
        <f t="shared" si="3"/>
        <v>4.404543109</v>
      </c>
      <c r="T69" s="7">
        <f t="shared" ref="T69:T75" si="11">S69/R69*100</f>
        <v>8.156561313</v>
      </c>
    </row>
    <row r="70" ht="15.75" customHeight="1">
      <c r="A70" s="1" t="str">
        <f t="shared" si="1"/>
        <v>OFAV_PS_9IR44</v>
      </c>
      <c r="B70" s="1" t="s">
        <v>20</v>
      </c>
      <c r="C70" s="1" t="s">
        <v>50</v>
      </c>
      <c r="D70" s="16">
        <v>33.0</v>
      </c>
      <c r="E70" s="17" t="s">
        <v>42</v>
      </c>
      <c r="F70" s="16" t="s">
        <v>24</v>
      </c>
      <c r="G70" s="5">
        <v>44756.0</v>
      </c>
      <c r="H70" s="6" t="s">
        <v>51</v>
      </c>
      <c r="I70" s="6">
        <v>4.0</v>
      </c>
      <c r="J70" s="6">
        <v>141.0</v>
      </c>
      <c r="K70" s="6">
        <v>130.0</v>
      </c>
      <c r="L70" s="6">
        <v>137.0</v>
      </c>
      <c r="M70" s="6">
        <v>136.0</v>
      </c>
      <c r="N70" s="6">
        <v>131.0</v>
      </c>
      <c r="O70" s="6">
        <v>138.0</v>
      </c>
      <c r="R70" s="3">
        <f t="shared" si="2"/>
        <v>33.875</v>
      </c>
      <c r="S70" s="3">
        <f t="shared" si="3"/>
        <v>1.05770979</v>
      </c>
      <c r="T70" s="7">
        <f t="shared" si="11"/>
        <v>3.122390524</v>
      </c>
    </row>
    <row r="71" ht="15.75" customHeight="1">
      <c r="A71" s="1" t="str">
        <f t="shared" si="1"/>
        <v>OFAV_PS_9JQ4</v>
      </c>
      <c r="B71" s="1" t="s">
        <v>20</v>
      </c>
      <c r="C71" s="1" t="s">
        <v>50</v>
      </c>
      <c r="D71" s="16">
        <v>34.0</v>
      </c>
      <c r="E71" s="17" t="s">
        <v>43</v>
      </c>
      <c r="F71" s="16" t="s">
        <v>24</v>
      </c>
      <c r="G71" s="5">
        <v>44747.0</v>
      </c>
      <c r="H71" s="6" t="s">
        <v>51</v>
      </c>
      <c r="I71" s="6">
        <v>4.0</v>
      </c>
      <c r="J71" s="6">
        <v>128.0</v>
      </c>
      <c r="K71" s="6">
        <v>120.0</v>
      </c>
      <c r="L71" s="6">
        <v>148.0</v>
      </c>
      <c r="M71" s="6">
        <v>162.0</v>
      </c>
      <c r="N71" s="6">
        <v>124.0</v>
      </c>
      <c r="O71" s="6">
        <v>121.0</v>
      </c>
      <c r="R71" s="3">
        <f t="shared" si="2"/>
        <v>33.45833333</v>
      </c>
      <c r="S71" s="3">
        <f t="shared" si="3"/>
        <v>4.302373376</v>
      </c>
      <c r="T71" s="7">
        <f t="shared" si="11"/>
        <v>12.85889926</v>
      </c>
    </row>
    <row r="72" ht="15.75" customHeight="1">
      <c r="A72" s="1" t="str">
        <f t="shared" si="1"/>
        <v>OFAV_PS_9JQ42</v>
      </c>
      <c r="B72" s="1" t="s">
        <v>20</v>
      </c>
      <c r="C72" s="1" t="s">
        <v>50</v>
      </c>
      <c r="D72" s="16">
        <v>35.0</v>
      </c>
      <c r="E72" s="17" t="s">
        <v>44</v>
      </c>
      <c r="F72" s="16" t="s">
        <v>24</v>
      </c>
      <c r="G72" s="5">
        <v>44744.0</v>
      </c>
      <c r="H72" s="6" t="s">
        <v>51</v>
      </c>
      <c r="I72" s="6">
        <v>2.0</v>
      </c>
      <c r="J72" s="6">
        <v>122.0</v>
      </c>
      <c r="K72" s="6">
        <v>138.0</v>
      </c>
      <c r="L72" s="6">
        <v>118.0</v>
      </c>
      <c r="M72" s="6">
        <v>139.0</v>
      </c>
      <c r="N72" s="6">
        <v>91.0</v>
      </c>
      <c r="O72" s="6">
        <v>111.0</v>
      </c>
      <c r="R72" s="3">
        <f t="shared" si="2"/>
        <v>59.91666667</v>
      </c>
      <c r="S72" s="3">
        <f t="shared" si="3"/>
        <v>8.985636687</v>
      </c>
      <c r="T72" s="7">
        <f t="shared" si="11"/>
        <v>14.99689016</v>
      </c>
    </row>
    <row r="73" ht="15.75" customHeight="1">
      <c r="A73" s="1" t="str">
        <f t="shared" si="1"/>
        <v>OFAV_PS_9JQ431</v>
      </c>
      <c r="B73" s="1" t="s">
        <v>20</v>
      </c>
      <c r="C73" s="1" t="s">
        <v>50</v>
      </c>
      <c r="D73" s="16">
        <v>36.0</v>
      </c>
      <c r="E73" s="17" t="s">
        <v>57</v>
      </c>
      <c r="F73" s="16" t="s">
        <v>24</v>
      </c>
      <c r="G73" s="5">
        <v>44744.0</v>
      </c>
      <c r="H73" s="6" t="s">
        <v>51</v>
      </c>
      <c r="I73" s="6">
        <v>3.0</v>
      </c>
      <c r="J73" s="6">
        <v>182.0</v>
      </c>
      <c r="K73" s="6">
        <v>220.0</v>
      </c>
      <c r="L73" s="6">
        <v>199.0</v>
      </c>
      <c r="M73" s="6">
        <v>219.0</v>
      </c>
      <c r="N73" s="6">
        <v>182.0</v>
      </c>
      <c r="O73" s="6">
        <v>200.0</v>
      </c>
      <c r="R73" s="3">
        <f t="shared" si="2"/>
        <v>66.77777778</v>
      </c>
      <c r="S73" s="3">
        <f t="shared" si="3"/>
        <v>5.596295071</v>
      </c>
      <c r="T73" s="7">
        <f t="shared" si="11"/>
        <v>8.380475147</v>
      </c>
    </row>
    <row r="74" ht="15.75" customHeight="1">
      <c r="A74" s="1" t="str">
        <f t="shared" si="1"/>
        <v>OFAV_PS_9JQ53</v>
      </c>
      <c r="B74" s="1" t="s">
        <v>20</v>
      </c>
      <c r="C74" s="1" t="s">
        <v>50</v>
      </c>
      <c r="D74" s="16">
        <v>37.0</v>
      </c>
      <c r="E74" s="17" t="s">
        <v>46</v>
      </c>
      <c r="F74" s="16" t="s">
        <v>24</v>
      </c>
      <c r="G74" s="5">
        <v>44744.0</v>
      </c>
      <c r="H74" s="6" t="s">
        <v>51</v>
      </c>
      <c r="I74" s="6">
        <v>3.0</v>
      </c>
      <c r="J74" s="6">
        <v>167.0</v>
      </c>
      <c r="K74" s="6">
        <v>151.0</v>
      </c>
      <c r="L74" s="6">
        <v>163.0</v>
      </c>
      <c r="M74" s="6">
        <v>159.0</v>
      </c>
      <c r="N74" s="6">
        <v>163.0</v>
      </c>
      <c r="O74" s="6">
        <v>126.0</v>
      </c>
      <c r="R74" s="3">
        <f t="shared" si="2"/>
        <v>51.61111111</v>
      </c>
      <c r="S74" s="3">
        <f t="shared" si="3"/>
        <v>5.043881515</v>
      </c>
      <c r="T74" s="7">
        <f t="shared" si="11"/>
        <v>9.772859771</v>
      </c>
    </row>
    <row r="75" ht="15.75" customHeight="1">
      <c r="A75" s="1" t="str">
        <f t="shared" si="1"/>
        <v>OFAV_PS_AZ</v>
      </c>
      <c r="B75" s="1" t="s">
        <v>20</v>
      </c>
      <c r="C75" s="1" t="s">
        <v>50</v>
      </c>
      <c r="D75" s="16">
        <v>38.0</v>
      </c>
      <c r="E75" s="17" t="s">
        <v>47</v>
      </c>
      <c r="F75" s="16" t="s">
        <v>24</v>
      </c>
      <c r="G75" s="5">
        <v>44742.0</v>
      </c>
      <c r="H75" s="6" t="s">
        <v>51</v>
      </c>
      <c r="I75" s="6">
        <v>3.0</v>
      </c>
      <c r="J75" s="6">
        <v>116.0</v>
      </c>
      <c r="K75" s="6">
        <v>74.0</v>
      </c>
      <c r="L75" s="6">
        <v>80.0</v>
      </c>
      <c r="M75" s="6">
        <v>95.0</v>
      </c>
      <c r="N75" s="6">
        <v>88.0</v>
      </c>
      <c r="O75" s="6">
        <v>82.0</v>
      </c>
      <c r="P75" s="6">
        <v>82.0</v>
      </c>
      <c r="Q75" s="6">
        <v>85.0</v>
      </c>
      <c r="R75" s="3">
        <f t="shared" si="2"/>
        <v>29.25</v>
      </c>
      <c r="S75" s="3">
        <f t="shared" si="3"/>
        <v>4.315898994</v>
      </c>
      <c r="T75" s="7">
        <f t="shared" si="11"/>
        <v>14.75521024</v>
      </c>
    </row>
    <row r="76" ht="15.75" customHeight="1">
      <c r="A76" s="9" t="str">
        <f t="shared" si="1"/>
        <v>OFAV_PS_CX</v>
      </c>
      <c r="B76" s="9" t="s">
        <v>20</v>
      </c>
      <c r="C76" s="9" t="s">
        <v>50</v>
      </c>
      <c r="D76" s="10">
        <v>39.0</v>
      </c>
      <c r="E76" s="10" t="s">
        <v>48</v>
      </c>
      <c r="F76" s="10" t="s">
        <v>24</v>
      </c>
      <c r="G76" s="11">
        <v>44775.0</v>
      </c>
      <c r="H76" s="12" t="s">
        <v>51</v>
      </c>
      <c r="I76" s="13">
        <v>4.0</v>
      </c>
      <c r="J76" s="13">
        <v>115.0</v>
      </c>
      <c r="K76" s="13">
        <v>114.0</v>
      </c>
      <c r="L76" s="13">
        <v>128.0</v>
      </c>
      <c r="M76" s="13">
        <v>112.0</v>
      </c>
      <c r="N76" s="13">
        <v>103.0</v>
      </c>
      <c r="O76" s="13">
        <v>115.0</v>
      </c>
      <c r="P76" s="14"/>
      <c r="Q76" s="14"/>
      <c r="R76" s="14">
        <f t="shared" si="2"/>
        <v>28.625</v>
      </c>
      <c r="S76" s="14">
        <f t="shared" si="3"/>
        <v>2.00468202</v>
      </c>
      <c r="T76" s="15">
        <f t="shared" ref="T76:T78" si="12">S76/R76*100</f>
        <v>7.003255964</v>
      </c>
      <c r="U76" s="12" t="s">
        <v>52</v>
      </c>
      <c r="V76" s="9"/>
      <c r="W76" s="9"/>
      <c r="X76" s="9"/>
      <c r="Y76" s="9"/>
      <c r="Z76" s="9"/>
    </row>
    <row r="77" ht="15.75" customHeight="1">
      <c r="A77" s="9" t="str">
        <f t="shared" si="1"/>
        <v>OFAV_PS_DW</v>
      </c>
      <c r="B77" s="9" t="s">
        <v>20</v>
      </c>
      <c r="C77" s="9" t="s">
        <v>50</v>
      </c>
      <c r="D77" s="10">
        <v>40.0</v>
      </c>
      <c r="E77" s="10" t="s">
        <v>49</v>
      </c>
      <c r="F77" s="10" t="s">
        <v>24</v>
      </c>
      <c r="G77" s="18">
        <v>44774.0</v>
      </c>
      <c r="H77" s="12" t="s">
        <v>51</v>
      </c>
      <c r="I77" s="13">
        <v>4.0</v>
      </c>
      <c r="J77" s="13">
        <v>62.0</v>
      </c>
      <c r="K77" s="13">
        <v>67.0</v>
      </c>
      <c r="L77" s="13">
        <v>58.0</v>
      </c>
      <c r="M77" s="13">
        <v>54.0</v>
      </c>
      <c r="N77" s="13">
        <v>46.0</v>
      </c>
      <c r="O77" s="13">
        <v>54.0</v>
      </c>
      <c r="P77" s="13"/>
      <c r="Q77" s="12"/>
      <c r="R77" s="14">
        <f t="shared" si="2"/>
        <v>14.20833333</v>
      </c>
      <c r="S77" s="14">
        <f t="shared" si="3"/>
        <v>1.819455047</v>
      </c>
      <c r="T77" s="15">
        <f t="shared" si="12"/>
        <v>12.80554872</v>
      </c>
      <c r="U77" s="12" t="s">
        <v>56</v>
      </c>
      <c r="V77" s="9"/>
      <c r="W77" s="9"/>
      <c r="X77" s="9"/>
      <c r="Y77" s="9"/>
      <c r="Z77" s="9"/>
    </row>
    <row r="78" ht="15.75" customHeight="1">
      <c r="A78" s="9" t="str">
        <f t="shared" si="1"/>
        <v>OFAV_PS_EV</v>
      </c>
      <c r="B78" s="9" t="s">
        <v>20</v>
      </c>
      <c r="C78" s="9" t="s">
        <v>50</v>
      </c>
      <c r="D78" s="10" t="s">
        <v>22</v>
      </c>
      <c r="E78" s="10" t="s">
        <v>58</v>
      </c>
      <c r="F78" s="10" t="s">
        <v>24</v>
      </c>
      <c r="G78" s="18">
        <v>44783.0</v>
      </c>
      <c r="H78" s="12" t="s">
        <v>51</v>
      </c>
      <c r="I78" s="13">
        <v>4.0</v>
      </c>
      <c r="J78" s="13">
        <v>150.0</v>
      </c>
      <c r="K78" s="13">
        <v>120.0</v>
      </c>
      <c r="L78" s="13">
        <v>141.0</v>
      </c>
      <c r="M78" s="13">
        <v>150.0</v>
      </c>
      <c r="N78" s="13">
        <v>108.0</v>
      </c>
      <c r="O78" s="13">
        <v>146.0</v>
      </c>
      <c r="P78" s="14"/>
      <c r="Q78" s="14"/>
      <c r="R78" s="14">
        <f t="shared" si="2"/>
        <v>33.95833333</v>
      </c>
      <c r="S78" s="14">
        <f t="shared" si="3"/>
        <v>4.411396226</v>
      </c>
      <c r="T78" s="15">
        <f t="shared" si="12"/>
        <v>12.99061465</v>
      </c>
      <c r="U78" s="12" t="s">
        <v>52</v>
      </c>
      <c r="V78" s="9"/>
      <c r="W78" s="9"/>
      <c r="X78" s="9"/>
      <c r="Y78" s="9"/>
      <c r="Z78" s="9"/>
    </row>
    <row r="79" ht="15.75" customHeight="1">
      <c r="A79" s="1" t="str">
        <f t="shared" si="1"/>
        <v>OFAV_PS_OHS2</v>
      </c>
      <c r="B79" s="1" t="s">
        <v>20</v>
      </c>
      <c r="C79" s="1" t="s">
        <v>50</v>
      </c>
      <c r="D79" s="16" t="s">
        <v>22</v>
      </c>
      <c r="E79" s="16" t="s">
        <v>59</v>
      </c>
      <c r="F79" s="16" t="s">
        <v>24</v>
      </c>
      <c r="G79" s="5">
        <v>44742.0</v>
      </c>
      <c r="H79" s="6" t="s">
        <v>51</v>
      </c>
      <c r="I79" s="6">
        <v>3.0</v>
      </c>
      <c r="J79" s="6">
        <v>165.0</v>
      </c>
      <c r="K79" s="6">
        <v>166.0</v>
      </c>
      <c r="L79" s="6">
        <v>122.0</v>
      </c>
      <c r="M79" s="6">
        <v>144.0</v>
      </c>
      <c r="N79" s="6">
        <v>172.0</v>
      </c>
      <c r="O79" s="6">
        <v>134.0</v>
      </c>
      <c r="R79" s="3">
        <f t="shared" si="2"/>
        <v>50.16666667</v>
      </c>
      <c r="S79" s="3">
        <f t="shared" si="3"/>
        <v>6.732178119</v>
      </c>
      <c r="T79" s="7">
        <f t="shared" ref="T79:T116" si="13">S79/R79*100</f>
        <v>13.41962416</v>
      </c>
    </row>
    <row r="80" ht="15.75" customHeight="1">
      <c r="A80" s="1" t="str">
        <f t="shared" si="1"/>
        <v>OFAV_SP_0AZ24</v>
      </c>
      <c r="B80" s="1" t="s">
        <v>20</v>
      </c>
      <c r="C80" s="1" t="s">
        <v>60</v>
      </c>
      <c r="D80" s="16" t="s">
        <v>61</v>
      </c>
      <c r="E80" s="16" t="s">
        <v>62</v>
      </c>
      <c r="F80" s="16" t="s">
        <v>24</v>
      </c>
      <c r="R80" s="3" t="str">
        <f t="shared" si="2"/>
        <v>#DIV/0!</v>
      </c>
      <c r="S80" s="3" t="str">
        <f t="shared" si="3"/>
        <v>#DIV/0!</v>
      </c>
      <c r="T80" s="3" t="str">
        <f t="shared" si="13"/>
        <v>#DIV/0!</v>
      </c>
    </row>
    <row r="81" ht="15.75" customHeight="1">
      <c r="A81" s="1" t="str">
        <f t="shared" si="1"/>
        <v>OFAV_SP_0AZ4</v>
      </c>
      <c r="B81" s="1" t="s">
        <v>20</v>
      </c>
      <c r="C81" s="1" t="s">
        <v>60</v>
      </c>
      <c r="D81" s="16">
        <v>1.0</v>
      </c>
      <c r="E81" s="16" t="s">
        <v>63</v>
      </c>
      <c r="F81" s="16" t="s">
        <v>24</v>
      </c>
      <c r="R81" s="3" t="str">
        <f t="shared" si="2"/>
        <v>#DIV/0!</v>
      </c>
      <c r="S81" s="3" t="str">
        <f t="shared" si="3"/>
        <v>#DIV/0!</v>
      </c>
      <c r="T81" s="3" t="str">
        <f t="shared" si="13"/>
        <v>#DIV/0!</v>
      </c>
    </row>
    <row r="82" ht="15.75" customHeight="1">
      <c r="A82" s="1" t="str">
        <f t="shared" si="1"/>
        <v>OFAV_SP_0EV3</v>
      </c>
      <c r="B82" s="1" t="s">
        <v>20</v>
      </c>
      <c r="C82" s="1" t="s">
        <v>60</v>
      </c>
      <c r="D82" s="16">
        <v>4.0</v>
      </c>
      <c r="E82" s="16" t="s">
        <v>64</v>
      </c>
      <c r="F82" s="16" t="s">
        <v>54</v>
      </c>
      <c r="R82" s="3" t="str">
        <f t="shared" si="2"/>
        <v>#DIV/0!</v>
      </c>
      <c r="S82" s="3" t="str">
        <f t="shared" si="3"/>
        <v>#DIV/0!</v>
      </c>
      <c r="T82" s="3" t="str">
        <f t="shared" si="13"/>
        <v>#DIV/0!</v>
      </c>
    </row>
    <row r="83" ht="15.75" customHeight="1">
      <c r="A83" s="1" t="str">
        <f t="shared" si="1"/>
        <v>OFAV_SP_0EV3</v>
      </c>
      <c r="B83" s="1" t="s">
        <v>20</v>
      </c>
      <c r="C83" s="1" t="s">
        <v>60</v>
      </c>
      <c r="D83" s="16">
        <v>4.0</v>
      </c>
      <c r="E83" s="16" t="s">
        <v>64</v>
      </c>
      <c r="F83" s="16" t="s">
        <v>55</v>
      </c>
      <c r="R83" s="3" t="str">
        <f t="shared" si="2"/>
        <v>#DIV/0!</v>
      </c>
      <c r="S83" s="3" t="str">
        <f t="shared" si="3"/>
        <v>#DIV/0!</v>
      </c>
      <c r="T83" s="3" t="str">
        <f t="shared" si="13"/>
        <v>#DIV/0!</v>
      </c>
    </row>
    <row r="84" ht="15.75" customHeight="1">
      <c r="A84" s="1" t="str">
        <f t="shared" si="1"/>
        <v>OFAV_SP_2AZ21</v>
      </c>
      <c r="B84" s="1" t="s">
        <v>20</v>
      </c>
      <c r="C84" s="1" t="s">
        <v>60</v>
      </c>
      <c r="D84" s="16">
        <v>7.0</v>
      </c>
      <c r="E84" s="16" t="s">
        <v>65</v>
      </c>
      <c r="F84" s="16" t="s">
        <v>54</v>
      </c>
      <c r="R84" s="3" t="str">
        <f t="shared" si="2"/>
        <v>#DIV/0!</v>
      </c>
      <c r="S84" s="3" t="str">
        <f t="shared" si="3"/>
        <v>#DIV/0!</v>
      </c>
      <c r="T84" s="3" t="str">
        <f t="shared" si="13"/>
        <v>#DIV/0!</v>
      </c>
    </row>
    <row r="85" ht="15.75" customHeight="1">
      <c r="A85" s="1" t="str">
        <f t="shared" si="1"/>
        <v>OFAV_SP_2AZ21</v>
      </c>
      <c r="B85" s="1" t="s">
        <v>20</v>
      </c>
      <c r="C85" s="1" t="s">
        <v>60</v>
      </c>
      <c r="D85" s="16">
        <v>7.0</v>
      </c>
      <c r="E85" s="16" t="s">
        <v>65</v>
      </c>
      <c r="F85" s="16" t="s">
        <v>55</v>
      </c>
      <c r="R85" s="3" t="str">
        <f t="shared" si="2"/>
        <v>#DIV/0!</v>
      </c>
      <c r="S85" s="3" t="str">
        <f t="shared" si="3"/>
        <v>#DIV/0!</v>
      </c>
      <c r="T85" s="3" t="str">
        <f t="shared" si="13"/>
        <v>#DIV/0!</v>
      </c>
    </row>
    <row r="86" ht="15.75" customHeight="1">
      <c r="A86" s="1" t="str">
        <f t="shared" si="1"/>
        <v>OFAV_SP_2AZ7</v>
      </c>
      <c r="B86" s="1" t="s">
        <v>20</v>
      </c>
      <c r="C86" s="1" t="s">
        <v>60</v>
      </c>
      <c r="D86" s="16">
        <v>9.0</v>
      </c>
      <c r="E86" s="16" t="s">
        <v>66</v>
      </c>
      <c r="F86" s="16" t="s">
        <v>54</v>
      </c>
      <c r="R86" s="3" t="str">
        <f t="shared" si="2"/>
        <v>#DIV/0!</v>
      </c>
      <c r="S86" s="3" t="str">
        <f t="shared" si="3"/>
        <v>#DIV/0!</v>
      </c>
      <c r="T86" s="3" t="str">
        <f t="shared" si="13"/>
        <v>#DIV/0!</v>
      </c>
    </row>
    <row r="87" ht="15.75" customHeight="1">
      <c r="A87" s="1" t="str">
        <f t="shared" si="1"/>
        <v>OFAV_SP_2AZ7</v>
      </c>
      <c r="B87" s="1" t="s">
        <v>20</v>
      </c>
      <c r="C87" s="1" t="s">
        <v>60</v>
      </c>
      <c r="D87" s="16">
        <v>9.0</v>
      </c>
      <c r="E87" s="16" t="s">
        <v>66</v>
      </c>
      <c r="F87" s="16" t="s">
        <v>55</v>
      </c>
      <c r="R87" s="3" t="str">
        <f t="shared" si="2"/>
        <v>#DIV/0!</v>
      </c>
      <c r="S87" s="3" t="str">
        <f t="shared" si="3"/>
        <v>#DIV/0!</v>
      </c>
      <c r="T87" s="3" t="str">
        <f t="shared" si="13"/>
        <v>#DIV/0!</v>
      </c>
    </row>
    <row r="88" ht="15.75" customHeight="1">
      <c r="A88" s="1" t="str">
        <f t="shared" si="1"/>
        <v>OFAV_SP_2AZ7</v>
      </c>
      <c r="B88" s="1" t="s">
        <v>20</v>
      </c>
      <c r="C88" s="1" t="s">
        <v>60</v>
      </c>
      <c r="D88" s="16">
        <v>9.0</v>
      </c>
      <c r="E88" s="16" t="s">
        <v>66</v>
      </c>
      <c r="F88" s="16" t="s">
        <v>67</v>
      </c>
      <c r="R88" s="3" t="str">
        <f t="shared" si="2"/>
        <v>#DIV/0!</v>
      </c>
      <c r="S88" s="3" t="str">
        <f t="shared" si="3"/>
        <v>#DIV/0!</v>
      </c>
      <c r="T88" s="3" t="str">
        <f t="shared" si="13"/>
        <v>#DIV/0!</v>
      </c>
    </row>
    <row r="89" ht="15.75" customHeight="1">
      <c r="A89" s="1" t="str">
        <f t="shared" si="1"/>
        <v>OFAV_SP_2AZ7</v>
      </c>
      <c r="B89" s="1" t="s">
        <v>20</v>
      </c>
      <c r="C89" s="1" t="s">
        <v>60</v>
      </c>
      <c r="D89" s="16">
        <v>9.0</v>
      </c>
      <c r="E89" s="16" t="s">
        <v>66</v>
      </c>
      <c r="F89" s="16" t="s">
        <v>68</v>
      </c>
      <c r="R89" s="3" t="str">
        <f t="shared" si="2"/>
        <v>#DIV/0!</v>
      </c>
      <c r="S89" s="3" t="str">
        <f t="shared" si="3"/>
        <v>#DIV/0!</v>
      </c>
      <c r="T89" s="3" t="str">
        <f t="shared" si="13"/>
        <v>#DIV/0!</v>
      </c>
    </row>
    <row r="90" ht="15.75" customHeight="1">
      <c r="A90" s="1" t="str">
        <f t="shared" si="1"/>
        <v>OFAV_SP_2JQ31</v>
      </c>
      <c r="B90" s="1" t="s">
        <v>20</v>
      </c>
      <c r="C90" s="1" t="s">
        <v>60</v>
      </c>
      <c r="D90" s="16">
        <v>19.0</v>
      </c>
      <c r="E90" s="16" t="s">
        <v>69</v>
      </c>
      <c r="F90" s="16" t="s">
        <v>54</v>
      </c>
      <c r="R90" s="3" t="str">
        <f t="shared" si="2"/>
        <v>#DIV/0!</v>
      </c>
      <c r="S90" s="3" t="str">
        <f t="shared" si="3"/>
        <v>#DIV/0!</v>
      </c>
      <c r="T90" s="3" t="str">
        <f t="shared" si="13"/>
        <v>#DIV/0!</v>
      </c>
    </row>
    <row r="91" ht="15.75" customHeight="1">
      <c r="A91" s="1" t="str">
        <f t="shared" si="1"/>
        <v>OFAV_SP_2JQ31</v>
      </c>
      <c r="B91" s="1" t="s">
        <v>20</v>
      </c>
      <c r="C91" s="1" t="s">
        <v>60</v>
      </c>
      <c r="D91" s="16">
        <v>19.0</v>
      </c>
      <c r="E91" s="16" t="s">
        <v>69</v>
      </c>
      <c r="F91" s="16" t="s">
        <v>55</v>
      </c>
      <c r="R91" s="3" t="str">
        <f t="shared" si="2"/>
        <v>#DIV/0!</v>
      </c>
      <c r="S91" s="3" t="str">
        <f t="shared" si="3"/>
        <v>#DIV/0!</v>
      </c>
      <c r="T91" s="3" t="str">
        <f t="shared" si="13"/>
        <v>#DIV/0!</v>
      </c>
    </row>
    <row r="92" ht="15.75" customHeight="1">
      <c r="A92" s="1" t="str">
        <f t="shared" si="1"/>
        <v>OFAV_SP_2JQ31</v>
      </c>
      <c r="B92" s="1" t="s">
        <v>20</v>
      </c>
      <c r="C92" s="1" t="s">
        <v>60</v>
      </c>
      <c r="D92" s="16">
        <v>19.0</v>
      </c>
      <c r="E92" s="16" t="s">
        <v>69</v>
      </c>
      <c r="F92" s="16" t="s">
        <v>67</v>
      </c>
      <c r="R92" s="3" t="str">
        <f t="shared" si="2"/>
        <v>#DIV/0!</v>
      </c>
      <c r="S92" s="3" t="str">
        <f t="shared" si="3"/>
        <v>#DIV/0!</v>
      </c>
      <c r="T92" s="3" t="str">
        <f t="shared" si="13"/>
        <v>#DIV/0!</v>
      </c>
    </row>
    <row r="93" ht="15.75" customHeight="1">
      <c r="A93" s="1" t="str">
        <f t="shared" si="1"/>
        <v>OFAV_SP_2JQ8</v>
      </c>
      <c r="B93" s="1" t="s">
        <v>20</v>
      </c>
      <c r="C93" s="1" t="s">
        <v>60</v>
      </c>
      <c r="D93" s="16">
        <v>21.0</v>
      </c>
      <c r="E93" s="16" t="s">
        <v>70</v>
      </c>
      <c r="F93" s="16" t="s">
        <v>24</v>
      </c>
      <c r="R93" s="3" t="str">
        <f t="shared" si="2"/>
        <v>#DIV/0!</v>
      </c>
      <c r="S93" s="3" t="str">
        <f t="shared" si="3"/>
        <v>#DIV/0!</v>
      </c>
      <c r="T93" s="3" t="str">
        <f t="shared" si="13"/>
        <v>#DIV/0!</v>
      </c>
    </row>
    <row r="94" ht="15.75" customHeight="1">
      <c r="A94" s="1" t="str">
        <f t="shared" si="1"/>
        <v>OFAV_SP_3EV30</v>
      </c>
      <c r="B94" s="1" t="s">
        <v>20</v>
      </c>
      <c r="C94" s="1" t="s">
        <v>60</v>
      </c>
      <c r="D94" s="16">
        <v>23.0</v>
      </c>
      <c r="E94" s="16" t="s">
        <v>71</v>
      </c>
      <c r="F94" s="16" t="s">
        <v>54</v>
      </c>
      <c r="R94" s="3" t="str">
        <f t="shared" si="2"/>
        <v>#DIV/0!</v>
      </c>
      <c r="S94" s="3" t="str">
        <f t="shared" si="3"/>
        <v>#DIV/0!</v>
      </c>
      <c r="T94" s="3" t="str">
        <f t="shared" si="13"/>
        <v>#DIV/0!</v>
      </c>
    </row>
    <row r="95" ht="15.75" customHeight="1">
      <c r="A95" s="1" t="str">
        <f t="shared" si="1"/>
        <v>OFAV_SP_3EV30</v>
      </c>
      <c r="B95" s="1" t="s">
        <v>20</v>
      </c>
      <c r="C95" s="1" t="s">
        <v>60</v>
      </c>
      <c r="D95" s="16">
        <v>23.0</v>
      </c>
      <c r="E95" s="16" t="s">
        <v>71</v>
      </c>
      <c r="F95" s="16" t="s">
        <v>55</v>
      </c>
      <c r="R95" s="3" t="str">
        <f t="shared" si="2"/>
        <v>#DIV/0!</v>
      </c>
      <c r="S95" s="3" t="str">
        <f t="shared" si="3"/>
        <v>#DIV/0!</v>
      </c>
      <c r="T95" s="3" t="str">
        <f t="shared" si="13"/>
        <v>#DIV/0!</v>
      </c>
    </row>
    <row r="96" ht="15.75" customHeight="1">
      <c r="A96" s="1" t="str">
        <f t="shared" si="1"/>
        <v>OFAV_SP_3EV30</v>
      </c>
      <c r="B96" s="1" t="s">
        <v>20</v>
      </c>
      <c r="C96" s="1" t="s">
        <v>60</v>
      </c>
      <c r="D96" s="16">
        <v>23.0</v>
      </c>
      <c r="E96" s="16" t="s">
        <v>71</v>
      </c>
      <c r="F96" s="16" t="s">
        <v>67</v>
      </c>
      <c r="R96" s="3" t="str">
        <f t="shared" si="2"/>
        <v>#DIV/0!</v>
      </c>
      <c r="S96" s="3" t="str">
        <f t="shared" si="3"/>
        <v>#DIV/0!</v>
      </c>
      <c r="T96" s="3" t="str">
        <f t="shared" si="13"/>
        <v>#DIV/0!</v>
      </c>
    </row>
    <row r="97" ht="15.75" customHeight="1">
      <c r="A97" s="1" t="str">
        <f t="shared" si="1"/>
        <v>OFAV_SP_3EV30</v>
      </c>
      <c r="B97" s="1" t="s">
        <v>20</v>
      </c>
      <c r="C97" s="1" t="s">
        <v>60</v>
      </c>
      <c r="D97" s="16">
        <v>23.0</v>
      </c>
      <c r="E97" s="16" t="s">
        <v>71</v>
      </c>
      <c r="F97" s="16" t="s">
        <v>68</v>
      </c>
      <c r="R97" s="3" t="str">
        <f t="shared" si="2"/>
        <v>#DIV/0!</v>
      </c>
      <c r="S97" s="3" t="str">
        <f t="shared" si="3"/>
        <v>#DIV/0!</v>
      </c>
      <c r="T97" s="3" t="str">
        <f t="shared" si="13"/>
        <v>#DIV/0!</v>
      </c>
    </row>
    <row r="98" ht="15.75" customHeight="1">
      <c r="A98" s="1" t="str">
        <f t="shared" si="1"/>
        <v>OFAV_SP_3EV31</v>
      </c>
      <c r="B98" s="1" t="s">
        <v>20</v>
      </c>
      <c r="C98" s="1" t="s">
        <v>60</v>
      </c>
      <c r="D98" s="16">
        <v>24.0</v>
      </c>
      <c r="E98" s="16" t="s">
        <v>72</v>
      </c>
      <c r="F98" s="16" t="s">
        <v>67</v>
      </c>
      <c r="R98" s="3" t="str">
        <f t="shared" si="2"/>
        <v>#DIV/0!</v>
      </c>
      <c r="S98" s="3" t="str">
        <f t="shared" si="3"/>
        <v>#DIV/0!</v>
      </c>
      <c r="T98" s="3" t="str">
        <f t="shared" si="13"/>
        <v>#DIV/0!</v>
      </c>
    </row>
    <row r="99" ht="15.75" customHeight="1">
      <c r="A99" s="1" t="str">
        <f t="shared" si="1"/>
        <v>OFAV_SP_3JQ1</v>
      </c>
      <c r="B99" s="1" t="s">
        <v>20</v>
      </c>
      <c r="C99" s="1" t="s">
        <v>60</v>
      </c>
      <c r="D99" s="16">
        <v>24.0</v>
      </c>
      <c r="E99" s="16" t="s">
        <v>73</v>
      </c>
      <c r="F99" s="16" t="s">
        <v>54</v>
      </c>
      <c r="R99" s="3" t="str">
        <f t="shared" si="2"/>
        <v>#DIV/0!</v>
      </c>
      <c r="S99" s="3" t="str">
        <f t="shared" si="3"/>
        <v>#DIV/0!</v>
      </c>
      <c r="T99" s="3" t="str">
        <f t="shared" si="13"/>
        <v>#DIV/0!</v>
      </c>
    </row>
    <row r="100" ht="15.75" customHeight="1">
      <c r="A100" s="1" t="str">
        <f t="shared" si="1"/>
        <v>OFAV_SP_3JQ1</v>
      </c>
      <c r="B100" s="1" t="s">
        <v>20</v>
      </c>
      <c r="C100" s="1" t="s">
        <v>60</v>
      </c>
      <c r="D100" s="16">
        <v>24.0</v>
      </c>
      <c r="E100" s="16" t="s">
        <v>73</v>
      </c>
      <c r="F100" s="16" t="s">
        <v>55</v>
      </c>
      <c r="R100" s="3" t="str">
        <f t="shared" si="2"/>
        <v>#DIV/0!</v>
      </c>
      <c r="S100" s="3" t="str">
        <f t="shared" si="3"/>
        <v>#DIV/0!</v>
      </c>
      <c r="T100" s="3" t="str">
        <f t="shared" si="13"/>
        <v>#DIV/0!</v>
      </c>
    </row>
    <row r="101" ht="15.75" customHeight="1">
      <c r="A101" s="1" t="str">
        <f t="shared" si="1"/>
        <v>OFAV_SP_3JQ1</v>
      </c>
      <c r="B101" s="1" t="s">
        <v>20</v>
      </c>
      <c r="C101" s="1" t="s">
        <v>60</v>
      </c>
      <c r="D101" s="16">
        <v>24.0</v>
      </c>
      <c r="E101" s="16" t="s">
        <v>73</v>
      </c>
      <c r="F101" s="16" t="s">
        <v>67</v>
      </c>
      <c r="R101" s="3" t="str">
        <f t="shared" si="2"/>
        <v>#DIV/0!</v>
      </c>
      <c r="S101" s="3" t="str">
        <f t="shared" si="3"/>
        <v>#DIV/0!</v>
      </c>
      <c r="T101" s="3" t="str">
        <f t="shared" si="13"/>
        <v>#DIV/0!</v>
      </c>
    </row>
    <row r="102" ht="15.75" customHeight="1">
      <c r="A102" s="1" t="str">
        <f t="shared" si="1"/>
        <v>OFAV_SP_3JQ1</v>
      </c>
      <c r="B102" s="1" t="s">
        <v>20</v>
      </c>
      <c r="C102" s="1" t="s">
        <v>60</v>
      </c>
      <c r="D102" s="16">
        <v>24.0</v>
      </c>
      <c r="E102" s="16" t="s">
        <v>73</v>
      </c>
      <c r="F102" s="16" t="s">
        <v>68</v>
      </c>
      <c r="R102" s="3" t="str">
        <f t="shared" si="2"/>
        <v>#DIV/0!</v>
      </c>
      <c r="S102" s="3" t="str">
        <f t="shared" si="3"/>
        <v>#DIV/0!</v>
      </c>
      <c r="T102" s="3" t="str">
        <f t="shared" si="13"/>
        <v>#DIV/0!</v>
      </c>
    </row>
    <row r="103" ht="15.75" customHeight="1">
      <c r="A103" s="1" t="str">
        <f t="shared" si="1"/>
        <v>OFAV_SP_3JQ10</v>
      </c>
      <c r="B103" s="1" t="s">
        <v>20</v>
      </c>
      <c r="C103" s="1" t="s">
        <v>60</v>
      </c>
      <c r="D103" s="16" t="s">
        <v>61</v>
      </c>
      <c r="E103" s="16" t="s">
        <v>74</v>
      </c>
      <c r="F103" s="16" t="s">
        <v>24</v>
      </c>
      <c r="R103" s="3" t="str">
        <f t="shared" si="2"/>
        <v>#DIV/0!</v>
      </c>
      <c r="S103" s="3" t="str">
        <f t="shared" si="3"/>
        <v>#DIV/0!</v>
      </c>
      <c r="T103" s="3" t="str">
        <f t="shared" si="13"/>
        <v>#DIV/0!</v>
      </c>
    </row>
    <row r="104" ht="15.75" customHeight="1">
      <c r="A104" s="1" t="str">
        <f t="shared" si="1"/>
        <v>OFAV_SP_4DW11</v>
      </c>
      <c r="B104" s="1" t="s">
        <v>20</v>
      </c>
      <c r="C104" s="1" t="s">
        <v>60</v>
      </c>
      <c r="D104" s="16">
        <v>25.0</v>
      </c>
      <c r="E104" s="16" t="s">
        <v>75</v>
      </c>
      <c r="F104" s="16" t="s">
        <v>24</v>
      </c>
      <c r="R104" s="3" t="str">
        <f t="shared" si="2"/>
        <v>#DIV/0!</v>
      </c>
      <c r="S104" s="3" t="str">
        <f t="shared" si="3"/>
        <v>#DIV/0!</v>
      </c>
      <c r="T104" s="3" t="str">
        <f t="shared" si="13"/>
        <v>#DIV/0!</v>
      </c>
    </row>
    <row r="105" ht="15.75" customHeight="1">
      <c r="A105" s="1" t="str">
        <f t="shared" si="1"/>
        <v>OFAV_SP_4EV15</v>
      </c>
      <c r="B105" s="1" t="s">
        <v>20</v>
      </c>
      <c r="C105" s="1" t="s">
        <v>60</v>
      </c>
      <c r="D105" s="16">
        <v>28.0</v>
      </c>
      <c r="E105" s="16" t="s">
        <v>76</v>
      </c>
      <c r="F105" s="16" t="s">
        <v>24</v>
      </c>
      <c r="R105" s="3" t="str">
        <f t="shared" si="2"/>
        <v>#DIV/0!</v>
      </c>
      <c r="S105" s="3" t="str">
        <f t="shared" si="3"/>
        <v>#DIV/0!</v>
      </c>
      <c r="T105" s="3" t="str">
        <f t="shared" si="13"/>
        <v>#DIV/0!</v>
      </c>
    </row>
    <row r="106" ht="15.75" customHeight="1">
      <c r="A106" s="1" t="str">
        <f t="shared" si="1"/>
        <v>OFAV_SP_6JQ16</v>
      </c>
      <c r="B106" s="1" t="s">
        <v>20</v>
      </c>
      <c r="C106" s="1" t="s">
        <v>60</v>
      </c>
      <c r="D106" s="16">
        <v>30.0</v>
      </c>
      <c r="E106" s="16" t="s">
        <v>77</v>
      </c>
      <c r="F106" s="16" t="s">
        <v>24</v>
      </c>
      <c r="R106" s="3" t="str">
        <f t="shared" si="2"/>
        <v>#DIV/0!</v>
      </c>
      <c r="S106" s="3" t="str">
        <f t="shared" si="3"/>
        <v>#DIV/0!</v>
      </c>
      <c r="T106" s="3" t="str">
        <f t="shared" si="13"/>
        <v>#DIV/0!</v>
      </c>
    </row>
    <row r="107" ht="15.75" customHeight="1">
      <c r="A107" s="1" t="str">
        <f t="shared" si="1"/>
        <v>OFAV_SP_8EV24</v>
      </c>
      <c r="B107" s="1" t="s">
        <v>20</v>
      </c>
      <c r="C107" s="1" t="s">
        <v>60</v>
      </c>
      <c r="D107" s="16">
        <v>31.0</v>
      </c>
      <c r="E107" s="16" t="s">
        <v>78</v>
      </c>
      <c r="F107" s="16" t="s">
        <v>24</v>
      </c>
      <c r="R107" s="3" t="str">
        <f t="shared" si="2"/>
        <v>#DIV/0!</v>
      </c>
      <c r="S107" s="3" t="str">
        <f t="shared" si="3"/>
        <v>#DIV/0!</v>
      </c>
      <c r="T107" s="3" t="str">
        <f t="shared" si="13"/>
        <v>#DIV/0!</v>
      </c>
    </row>
    <row r="108" ht="15.75" customHeight="1">
      <c r="A108" s="1" t="str">
        <f t="shared" si="1"/>
        <v>OFAV_SP_9EV2</v>
      </c>
      <c r="B108" s="1" t="s">
        <v>20</v>
      </c>
      <c r="C108" s="1" t="s">
        <v>60</v>
      </c>
      <c r="D108" s="16">
        <v>37.0</v>
      </c>
      <c r="E108" s="16" t="s">
        <v>79</v>
      </c>
      <c r="F108" s="16" t="s">
        <v>24</v>
      </c>
      <c r="R108" s="3" t="str">
        <f t="shared" si="2"/>
        <v>#DIV/0!</v>
      </c>
      <c r="S108" s="3" t="str">
        <f t="shared" si="3"/>
        <v>#DIV/0!</v>
      </c>
      <c r="T108" s="3" t="str">
        <f t="shared" si="13"/>
        <v>#DIV/0!</v>
      </c>
    </row>
    <row r="109" ht="15.75" customHeight="1">
      <c r="A109" s="1" t="str">
        <f t="shared" si="1"/>
        <v>OFAV_SP_DEV35</v>
      </c>
      <c r="B109" s="1" t="s">
        <v>20</v>
      </c>
      <c r="C109" s="1" t="s">
        <v>60</v>
      </c>
      <c r="D109" s="16" t="s">
        <v>22</v>
      </c>
      <c r="E109" s="16" t="s">
        <v>80</v>
      </c>
      <c r="F109" s="16" t="s">
        <v>24</v>
      </c>
      <c r="R109" s="3" t="str">
        <f t="shared" si="2"/>
        <v>#DIV/0!</v>
      </c>
      <c r="S109" s="3" t="str">
        <f t="shared" si="3"/>
        <v>#DIV/0!</v>
      </c>
      <c r="T109" s="3" t="str">
        <f t="shared" si="13"/>
        <v>#DIV/0!</v>
      </c>
    </row>
    <row r="110" ht="15.75" customHeight="1">
      <c r="A110" s="1" t="str">
        <f t="shared" si="1"/>
        <v>OFAV_SP_EV</v>
      </c>
      <c r="B110" s="1" t="s">
        <v>20</v>
      </c>
      <c r="C110" s="1" t="s">
        <v>60</v>
      </c>
      <c r="D110" s="16" t="s">
        <v>22</v>
      </c>
      <c r="E110" s="16" t="s">
        <v>58</v>
      </c>
      <c r="F110" s="16" t="s">
        <v>24</v>
      </c>
      <c r="R110" s="3" t="str">
        <f t="shared" si="2"/>
        <v>#DIV/0!</v>
      </c>
      <c r="S110" s="3" t="str">
        <f t="shared" si="3"/>
        <v>#DIV/0!</v>
      </c>
      <c r="T110" s="3" t="str">
        <f t="shared" si="13"/>
        <v>#DIV/0!</v>
      </c>
    </row>
    <row r="111" ht="15.75" customHeight="1">
      <c r="A111" s="1" t="str">
        <f t="shared" si="1"/>
        <v>OFAV_SS_0AZ4</v>
      </c>
      <c r="B111" s="1" t="s">
        <v>20</v>
      </c>
      <c r="C111" s="1" t="s">
        <v>81</v>
      </c>
      <c r="D111" s="16">
        <v>1.0</v>
      </c>
      <c r="E111" s="17" t="s">
        <v>63</v>
      </c>
      <c r="F111" s="16" t="s">
        <v>24</v>
      </c>
      <c r="G111" s="19">
        <v>44736.0</v>
      </c>
      <c r="H111" s="6" t="s">
        <v>51</v>
      </c>
      <c r="I111" s="6">
        <v>3.0</v>
      </c>
      <c r="J111" s="6">
        <v>124.0</v>
      </c>
      <c r="K111" s="6">
        <v>106.0</v>
      </c>
      <c r="L111" s="6">
        <v>140.0</v>
      </c>
      <c r="M111" s="6">
        <v>114.0</v>
      </c>
      <c r="N111" s="6">
        <v>135.0</v>
      </c>
      <c r="O111" s="6">
        <v>115.0</v>
      </c>
      <c r="R111" s="3">
        <f t="shared" si="2"/>
        <v>40.77777778</v>
      </c>
      <c r="S111" s="3">
        <f t="shared" si="3"/>
        <v>4.38516016</v>
      </c>
      <c r="T111" s="7">
        <f t="shared" si="13"/>
        <v>10.75379876</v>
      </c>
    </row>
    <row r="112" ht="15.75" customHeight="1">
      <c r="A112" s="1" t="str">
        <f t="shared" si="1"/>
        <v>OFAV_SS_0DW46</v>
      </c>
      <c r="B112" s="1" t="s">
        <v>20</v>
      </c>
      <c r="C112" s="1" t="s">
        <v>81</v>
      </c>
      <c r="D112" s="16">
        <v>2.0</v>
      </c>
      <c r="E112" s="17" t="s">
        <v>82</v>
      </c>
      <c r="F112" s="16" t="s">
        <v>24</v>
      </c>
      <c r="G112" s="19">
        <v>44736.0</v>
      </c>
      <c r="H112" s="6" t="s">
        <v>51</v>
      </c>
      <c r="I112" s="6">
        <v>2.0</v>
      </c>
      <c r="J112" s="6">
        <v>151.0</v>
      </c>
      <c r="K112" s="6">
        <v>147.0</v>
      </c>
      <c r="L112" s="6">
        <v>187.0</v>
      </c>
      <c r="M112" s="6">
        <v>187.0</v>
      </c>
      <c r="N112" s="6">
        <v>160.0</v>
      </c>
      <c r="O112" s="6">
        <v>170.0</v>
      </c>
      <c r="R112" s="3">
        <f t="shared" si="2"/>
        <v>83.5</v>
      </c>
      <c r="S112" s="3">
        <f t="shared" si="3"/>
        <v>8.700574694</v>
      </c>
      <c r="T112" s="7">
        <f t="shared" si="13"/>
        <v>10.41984993</v>
      </c>
    </row>
    <row r="113" ht="15.75" customHeight="1">
      <c r="A113" s="1" t="str">
        <f t="shared" si="1"/>
        <v>OFAV_SS_0EV3</v>
      </c>
      <c r="B113" s="1" t="s">
        <v>20</v>
      </c>
      <c r="C113" s="1" t="s">
        <v>81</v>
      </c>
      <c r="D113" s="16">
        <v>4.0</v>
      </c>
      <c r="E113" s="17" t="s">
        <v>64</v>
      </c>
      <c r="F113" s="16" t="s">
        <v>24</v>
      </c>
      <c r="G113" s="19">
        <v>44740.0</v>
      </c>
      <c r="H113" s="6" t="s">
        <v>51</v>
      </c>
      <c r="I113" s="6">
        <v>4.0</v>
      </c>
      <c r="J113" s="6">
        <v>105.0</v>
      </c>
      <c r="K113" s="6">
        <v>91.0</v>
      </c>
      <c r="L113" s="6">
        <v>92.0</v>
      </c>
      <c r="M113" s="6">
        <v>78.0</v>
      </c>
      <c r="N113" s="6">
        <v>70.0</v>
      </c>
      <c r="O113" s="6">
        <v>75.0</v>
      </c>
      <c r="P113" s="6">
        <v>77.0</v>
      </c>
      <c r="R113" s="3">
        <f t="shared" si="2"/>
        <v>21</v>
      </c>
      <c r="S113" s="3">
        <f t="shared" si="3"/>
        <v>3.088958832</v>
      </c>
      <c r="T113" s="7">
        <f t="shared" si="13"/>
        <v>14.70932777</v>
      </c>
    </row>
    <row r="114" ht="15.75" customHeight="1">
      <c r="A114" s="1" t="str">
        <f t="shared" si="1"/>
        <v>OFAV_SS_1AZ5</v>
      </c>
      <c r="B114" s="1" t="s">
        <v>20</v>
      </c>
      <c r="C114" s="1" t="s">
        <v>81</v>
      </c>
      <c r="D114" s="16">
        <v>5.0</v>
      </c>
      <c r="E114" s="17" t="s">
        <v>83</v>
      </c>
      <c r="F114" s="16" t="s">
        <v>24</v>
      </c>
      <c r="G114" s="20">
        <v>44706.0</v>
      </c>
      <c r="H114" s="3" t="s">
        <v>51</v>
      </c>
      <c r="I114" s="3">
        <v>4.0</v>
      </c>
      <c r="J114" s="3">
        <v>30.0</v>
      </c>
      <c r="K114" s="3">
        <v>48.0</v>
      </c>
      <c r="L114" s="3">
        <v>35.0</v>
      </c>
      <c r="M114" s="3">
        <v>34.0</v>
      </c>
      <c r="N114" s="3">
        <v>33.0</v>
      </c>
      <c r="O114" s="3">
        <v>39.0</v>
      </c>
      <c r="P114" s="3">
        <v>36.0</v>
      </c>
      <c r="Q114" s="3">
        <v>30.0</v>
      </c>
      <c r="R114" s="3">
        <f t="shared" si="2"/>
        <v>8.90625</v>
      </c>
      <c r="S114" s="3">
        <f t="shared" si="3"/>
        <v>1.457355114</v>
      </c>
      <c r="T114" s="8">
        <f t="shared" si="13"/>
        <v>16.36328549</v>
      </c>
      <c r="U114" s="6" t="s">
        <v>84</v>
      </c>
    </row>
    <row r="115" ht="15.75" customHeight="1">
      <c r="A115" s="1" t="str">
        <f t="shared" si="1"/>
        <v>OFAV_SS_2AZ2</v>
      </c>
      <c r="B115" s="1" t="s">
        <v>20</v>
      </c>
      <c r="C115" s="1" t="s">
        <v>81</v>
      </c>
      <c r="D115" s="16">
        <v>6.0</v>
      </c>
      <c r="E115" s="17" t="s">
        <v>85</v>
      </c>
      <c r="F115" s="16" t="s">
        <v>24</v>
      </c>
      <c r="G115" s="5">
        <v>44728.0</v>
      </c>
      <c r="H115" s="6" t="s">
        <v>51</v>
      </c>
      <c r="I115" s="6">
        <v>2.0</v>
      </c>
      <c r="J115" s="6">
        <v>161.0</v>
      </c>
      <c r="K115" s="6">
        <v>154.0</v>
      </c>
      <c r="L115" s="6">
        <v>175.0</v>
      </c>
      <c r="M115" s="6">
        <v>157.0</v>
      </c>
      <c r="N115" s="6">
        <v>119.0</v>
      </c>
      <c r="O115" s="6">
        <v>138.0</v>
      </c>
      <c r="R115" s="3">
        <f t="shared" si="2"/>
        <v>75.33333333</v>
      </c>
      <c r="S115" s="3">
        <f t="shared" si="3"/>
        <v>9.780933834</v>
      </c>
      <c r="T115" s="7">
        <f t="shared" si="13"/>
        <v>12.98354049</v>
      </c>
    </row>
    <row r="116" ht="15.75" customHeight="1">
      <c r="A116" s="1" t="str">
        <f t="shared" si="1"/>
        <v>OFAV_SS_2AZ21</v>
      </c>
      <c r="B116" s="1" t="s">
        <v>20</v>
      </c>
      <c r="C116" s="1" t="s">
        <v>81</v>
      </c>
      <c r="D116" s="16">
        <v>7.0</v>
      </c>
      <c r="E116" s="17" t="s">
        <v>65</v>
      </c>
      <c r="F116" s="16" t="s">
        <v>24</v>
      </c>
      <c r="G116" s="5">
        <v>44740.0</v>
      </c>
      <c r="H116" s="6" t="s">
        <v>51</v>
      </c>
      <c r="I116" s="6">
        <v>3.0</v>
      </c>
      <c r="J116" s="6">
        <v>139.0</v>
      </c>
      <c r="K116" s="6">
        <v>144.0</v>
      </c>
      <c r="L116" s="6">
        <v>154.0</v>
      </c>
      <c r="M116" s="6">
        <v>118.0</v>
      </c>
      <c r="N116" s="6">
        <v>129.0</v>
      </c>
      <c r="O116" s="6">
        <v>132.0</v>
      </c>
      <c r="R116" s="3">
        <f t="shared" si="2"/>
        <v>45.33333333</v>
      </c>
      <c r="S116" s="3">
        <f t="shared" si="3"/>
        <v>4.179314138</v>
      </c>
      <c r="T116" s="7">
        <f t="shared" si="13"/>
        <v>9.219075305</v>
      </c>
    </row>
    <row r="117" ht="15.75" customHeight="1">
      <c r="A117" s="9" t="str">
        <f t="shared" si="1"/>
        <v>OFAV_SS_2AZ7</v>
      </c>
      <c r="B117" s="9" t="s">
        <v>20</v>
      </c>
      <c r="C117" s="9" t="s">
        <v>81</v>
      </c>
      <c r="D117" s="10">
        <v>9.0</v>
      </c>
      <c r="E117" s="10" t="s">
        <v>66</v>
      </c>
      <c r="F117" s="10" t="s">
        <v>54</v>
      </c>
      <c r="G117" s="18">
        <v>44783.0</v>
      </c>
      <c r="H117" s="12" t="s">
        <v>51</v>
      </c>
      <c r="I117" s="13">
        <v>2.0</v>
      </c>
      <c r="J117" s="13">
        <v>200.0</v>
      </c>
      <c r="K117" s="13">
        <v>198.0</v>
      </c>
      <c r="L117" s="13">
        <v>233.0</v>
      </c>
      <c r="M117" s="13">
        <v>226.0</v>
      </c>
      <c r="N117" s="13">
        <v>229.0</v>
      </c>
      <c r="O117" s="13">
        <v>233.0</v>
      </c>
      <c r="P117" s="14"/>
      <c r="Q117" s="14"/>
      <c r="R117" s="14">
        <f t="shared" si="2"/>
        <v>109.9166667</v>
      </c>
      <c r="S117" s="14">
        <f t="shared" si="3"/>
        <v>8.18178872</v>
      </c>
      <c r="T117" s="15">
        <f t="shared" ref="T117:T118" si="14">S117/R117*100</f>
        <v>7.443628859</v>
      </c>
      <c r="U117" s="12" t="s">
        <v>52</v>
      </c>
      <c r="V117" s="9"/>
      <c r="W117" s="9"/>
      <c r="X117" s="9"/>
      <c r="Y117" s="9"/>
      <c r="Z117" s="9"/>
    </row>
    <row r="118" ht="15.75" customHeight="1">
      <c r="A118" s="9" t="str">
        <f t="shared" si="1"/>
        <v>OFAV_SS_2AZ7</v>
      </c>
      <c r="B118" s="9" t="s">
        <v>20</v>
      </c>
      <c r="C118" s="9" t="s">
        <v>81</v>
      </c>
      <c r="D118" s="10">
        <v>9.0</v>
      </c>
      <c r="E118" s="10" t="s">
        <v>66</v>
      </c>
      <c r="F118" s="10" t="s">
        <v>55</v>
      </c>
      <c r="G118" s="11">
        <v>44775.0</v>
      </c>
      <c r="H118" s="12" t="s">
        <v>51</v>
      </c>
      <c r="I118" s="13">
        <v>3.0</v>
      </c>
      <c r="J118" s="13">
        <v>162.0</v>
      </c>
      <c r="K118" s="13">
        <v>168.0</v>
      </c>
      <c r="L118" s="13">
        <v>165.0</v>
      </c>
      <c r="M118" s="13">
        <v>163.0</v>
      </c>
      <c r="N118" s="13">
        <v>143.0</v>
      </c>
      <c r="O118" s="13">
        <v>166.0</v>
      </c>
      <c r="P118" s="9"/>
      <c r="Q118" s="9"/>
      <c r="R118" s="14">
        <f t="shared" si="2"/>
        <v>53.72222222</v>
      </c>
      <c r="S118" s="14">
        <f t="shared" si="3"/>
        <v>3.050804387</v>
      </c>
      <c r="T118" s="15">
        <f t="shared" si="14"/>
        <v>5.678849945</v>
      </c>
      <c r="U118" s="12" t="s">
        <v>52</v>
      </c>
      <c r="V118" s="9"/>
      <c r="W118" s="9"/>
      <c r="X118" s="9"/>
      <c r="Y118" s="9"/>
      <c r="Z118" s="9"/>
    </row>
    <row r="119" ht="15.75" customHeight="1">
      <c r="A119" s="1" t="str">
        <f t="shared" si="1"/>
        <v>OFAV_SS_2DW40</v>
      </c>
      <c r="B119" s="1" t="s">
        <v>20</v>
      </c>
      <c r="C119" s="1" t="s">
        <v>81</v>
      </c>
      <c r="D119" s="16">
        <v>10.0</v>
      </c>
      <c r="E119" s="17" t="s">
        <v>86</v>
      </c>
      <c r="F119" s="16" t="s">
        <v>24</v>
      </c>
      <c r="G119" s="5">
        <v>44736.0</v>
      </c>
      <c r="H119" s="6" t="s">
        <v>51</v>
      </c>
      <c r="I119" s="6">
        <v>2.0</v>
      </c>
      <c r="J119" s="6">
        <v>126.0</v>
      </c>
      <c r="K119" s="6">
        <v>128.0</v>
      </c>
      <c r="L119" s="6">
        <v>117.0</v>
      </c>
      <c r="M119" s="6">
        <v>117.0</v>
      </c>
      <c r="N119" s="6">
        <v>120.0</v>
      </c>
      <c r="O119" s="6">
        <v>123.0</v>
      </c>
      <c r="R119" s="3">
        <f t="shared" si="2"/>
        <v>60.91666667</v>
      </c>
      <c r="S119" s="3">
        <f t="shared" si="3"/>
        <v>2.311204592</v>
      </c>
      <c r="T119" s="7">
        <f t="shared" ref="T119:T121" si="15">S119/R119*100</f>
        <v>3.794043106</v>
      </c>
    </row>
    <row r="120" ht="15.75" customHeight="1">
      <c r="A120" s="1" t="str">
        <f t="shared" si="1"/>
        <v>OFAV_SS_2DW44</v>
      </c>
      <c r="B120" s="1" t="s">
        <v>20</v>
      </c>
      <c r="C120" s="1" t="s">
        <v>81</v>
      </c>
      <c r="D120" s="16">
        <v>11.0</v>
      </c>
      <c r="E120" s="17" t="s">
        <v>87</v>
      </c>
      <c r="F120" s="16" t="s">
        <v>24</v>
      </c>
      <c r="G120" s="21">
        <v>44720.0</v>
      </c>
      <c r="H120" s="6" t="s">
        <v>88</v>
      </c>
      <c r="I120" s="6">
        <v>2.0</v>
      </c>
      <c r="J120" s="6">
        <v>101.0</v>
      </c>
      <c r="K120" s="6">
        <v>115.0</v>
      </c>
      <c r="L120" s="6">
        <v>106.0</v>
      </c>
      <c r="M120" s="6">
        <v>116.0</v>
      </c>
      <c r="N120" s="6">
        <v>102.0</v>
      </c>
      <c r="O120" s="6">
        <v>100.0</v>
      </c>
      <c r="R120" s="3">
        <f t="shared" si="2"/>
        <v>53.33333333</v>
      </c>
      <c r="S120" s="3">
        <f t="shared" si="3"/>
        <v>3.573047252</v>
      </c>
      <c r="T120" s="7">
        <f t="shared" si="15"/>
        <v>6.699463598</v>
      </c>
    </row>
    <row r="121" ht="15.75" customHeight="1">
      <c r="A121" s="1" t="str">
        <f t="shared" si="1"/>
        <v>OFAV_SS_2EV10</v>
      </c>
      <c r="B121" s="1" t="s">
        <v>20</v>
      </c>
      <c r="C121" s="1" t="s">
        <v>81</v>
      </c>
      <c r="D121" s="16">
        <v>12.0</v>
      </c>
      <c r="E121" s="17" t="s">
        <v>89</v>
      </c>
      <c r="F121" s="16" t="s">
        <v>24</v>
      </c>
      <c r="G121" s="5">
        <v>44740.0</v>
      </c>
      <c r="H121" s="6" t="s">
        <v>51</v>
      </c>
      <c r="I121" s="6">
        <v>4.0</v>
      </c>
      <c r="J121" s="6">
        <v>33.0</v>
      </c>
      <c r="K121" s="6">
        <v>46.0</v>
      </c>
      <c r="L121" s="6">
        <v>48.0</v>
      </c>
      <c r="M121" s="6">
        <v>38.0</v>
      </c>
      <c r="N121" s="6">
        <v>39.0</v>
      </c>
      <c r="O121" s="6">
        <v>39.0</v>
      </c>
      <c r="R121" s="3">
        <f t="shared" si="2"/>
        <v>10.125</v>
      </c>
      <c r="S121" s="3">
        <f t="shared" si="3"/>
        <v>1.385189518</v>
      </c>
      <c r="T121" s="7">
        <f t="shared" si="15"/>
        <v>13.68088413</v>
      </c>
    </row>
    <row r="122" ht="15.75" customHeight="1">
      <c r="A122" s="9" t="str">
        <f t="shared" si="1"/>
        <v>OFAV_SS_2EV3</v>
      </c>
      <c r="B122" s="9" t="s">
        <v>20</v>
      </c>
      <c r="C122" s="9" t="s">
        <v>81</v>
      </c>
      <c r="D122" s="10">
        <v>13.0</v>
      </c>
      <c r="E122" s="10" t="s">
        <v>90</v>
      </c>
      <c r="F122" s="10" t="s">
        <v>24</v>
      </c>
      <c r="G122" s="11">
        <v>44775.0</v>
      </c>
      <c r="H122" s="12" t="s">
        <v>51</v>
      </c>
      <c r="I122" s="13">
        <v>3.0</v>
      </c>
      <c r="J122" s="13">
        <v>176.0</v>
      </c>
      <c r="K122" s="13">
        <v>154.0</v>
      </c>
      <c r="L122" s="13">
        <v>159.0</v>
      </c>
      <c r="M122" s="13">
        <v>213.0</v>
      </c>
      <c r="N122" s="13">
        <v>173.0</v>
      </c>
      <c r="O122" s="13">
        <v>171.0</v>
      </c>
      <c r="P122" s="14"/>
      <c r="Q122" s="14"/>
      <c r="R122" s="14">
        <f t="shared" si="2"/>
        <v>58.11111111</v>
      </c>
      <c r="S122" s="14">
        <f t="shared" si="3"/>
        <v>6.927133981</v>
      </c>
      <c r="T122" s="15">
        <f t="shared" ref="T122:T123" si="16">S122/R122*100</f>
        <v>11.92049825</v>
      </c>
      <c r="U122" s="12" t="s">
        <v>52</v>
      </c>
      <c r="V122" s="9"/>
      <c r="W122" s="9"/>
      <c r="X122" s="9"/>
      <c r="Y122" s="9"/>
      <c r="Z122" s="9"/>
    </row>
    <row r="123" ht="15.75" customHeight="1">
      <c r="A123" s="9" t="str">
        <f t="shared" si="1"/>
        <v>OFAV_SS_2EV30</v>
      </c>
      <c r="B123" s="9" t="s">
        <v>20</v>
      </c>
      <c r="C123" s="9" t="s">
        <v>81</v>
      </c>
      <c r="D123" s="10">
        <v>14.0</v>
      </c>
      <c r="E123" s="10" t="s">
        <v>91</v>
      </c>
      <c r="F123" s="10" t="s">
        <v>24</v>
      </c>
      <c r="G123" s="11">
        <v>44775.0</v>
      </c>
      <c r="H123" s="12" t="s">
        <v>51</v>
      </c>
      <c r="I123" s="13">
        <v>4.0</v>
      </c>
      <c r="J123" s="13">
        <v>143.0</v>
      </c>
      <c r="K123" s="13">
        <v>162.0</v>
      </c>
      <c r="L123" s="13">
        <v>143.0</v>
      </c>
      <c r="M123" s="13">
        <v>145.0</v>
      </c>
      <c r="N123" s="13">
        <v>163.0</v>
      </c>
      <c r="O123" s="13">
        <v>166.0</v>
      </c>
      <c r="P123" s="14"/>
      <c r="Q123" s="14"/>
      <c r="R123" s="14">
        <f t="shared" si="2"/>
        <v>38.41666667</v>
      </c>
      <c r="S123" s="14">
        <f t="shared" si="3"/>
        <v>2.764356465</v>
      </c>
      <c r="T123" s="15">
        <f t="shared" si="16"/>
        <v>7.195721818</v>
      </c>
      <c r="U123" s="12" t="s">
        <v>52</v>
      </c>
      <c r="V123" s="9"/>
      <c r="W123" s="9"/>
      <c r="X123" s="9"/>
      <c r="Y123" s="9"/>
      <c r="Z123" s="9"/>
    </row>
    <row r="124" ht="15.75" customHeight="1">
      <c r="A124" s="1" t="str">
        <f t="shared" si="1"/>
        <v>OFAV_SS_2EV34</v>
      </c>
      <c r="B124" s="1" t="s">
        <v>20</v>
      </c>
      <c r="C124" s="1" t="s">
        <v>81</v>
      </c>
      <c r="D124" s="16">
        <v>15.0</v>
      </c>
      <c r="E124" s="17" t="s">
        <v>92</v>
      </c>
      <c r="F124" s="16" t="s">
        <v>24</v>
      </c>
      <c r="G124" s="5">
        <v>44739.0</v>
      </c>
      <c r="H124" s="6" t="s">
        <v>51</v>
      </c>
      <c r="I124" s="6">
        <v>4.0</v>
      </c>
      <c r="J124" s="6">
        <v>79.0</v>
      </c>
      <c r="K124" s="6">
        <v>79.0</v>
      </c>
      <c r="L124" s="6">
        <v>89.0</v>
      </c>
      <c r="M124" s="6">
        <v>76.0</v>
      </c>
      <c r="N124" s="6">
        <v>79.0</v>
      </c>
      <c r="O124" s="6">
        <v>72.0</v>
      </c>
      <c r="R124" s="3">
        <f t="shared" si="2"/>
        <v>19.75</v>
      </c>
      <c r="S124" s="3">
        <f t="shared" si="3"/>
        <v>1.405346932</v>
      </c>
      <c r="T124" s="7">
        <f t="shared" ref="T124:T125" si="17">S124/R124*100</f>
        <v>7.11568067</v>
      </c>
    </row>
    <row r="125" ht="15.75" customHeight="1">
      <c r="A125" s="1" t="str">
        <f t="shared" si="1"/>
        <v>OFAV_SS_2EV36</v>
      </c>
      <c r="B125" s="1" t="s">
        <v>20</v>
      </c>
      <c r="C125" s="1" t="s">
        <v>81</v>
      </c>
      <c r="D125" s="16">
        <v>16.0</v>
      </c>
      <c r="E125" s="17" t="s">
        <v>93</v>
      </c>
      <c r="F125" s="16" t="s">
        <v>24</v>
      </c>
      <c r="G125" s="5">
        <v>44725.0</v>
      </c>
      <c r="H125" s="6" t="s">
        <v>51</v>
      </c>
      <c r="I125" s="6">
        <v>2.0</v>
      </c>
      <c r="J125" s="6">
        <v>129.0</v>
      </c>
      <c r="K125" s="6">
        <v>113.0</v>
      </c>
      <c r="L125" s="6">
        <v>144.0</v>
      </c>
      <c r="M125" s="6">
        <v>142.0</v>
      </c>
      <c r="N125" s="6">
        <v>149.0</v>
      </c>
      <c r="O125" s="6">
        <v>114.0</v>
      </c>
      <c r="R125" s="3">
        <f t="shared" si="2"/>
        <v>65.91666667</v>
      </c>
      <c r="S125" s="3">
        <f t="shared" si="3"/>
        <v>7.8320921</v>
      </c>
      <c r="T125" s="7">
        <f t="shared" si="17"/>
        <v>11.8818085</v>
      </c>
    </row>
    <row r="126" ht="15.75" customHeight="1">
      <c r="A126" s="9" t="str">
        <f t="shared" si="1"/>
        <v>OFAV_SS_2EV44</v>
      </c>
      <c r="B126" s="9" t="s">
        <v>20</v>
      </c>
      <c r="C126" s="9" t="s">
        <v>81</v>
      </c>
      <c r="D126" s="10">
        <v>17.0</v>
      </c>
      <c r="E126" s="10" t="s">
        <v>94</v>
      </c>
      <c r="F126" s="10" t="s">
        <v>24</v>
      </c>
      <c r="G126" s="11">
        <v>44775.0</v>
      </c>
      <c r="H126" s="12" t="s">
        <v>51</v>
      </c>
      <c r="I126" s="13">
        <v>3.0</v>
      </c>
      <c r="J126" s="13">
        <v>155.0</v>
      </c>
      <c r="K126" s="13">
        <v>147.0</v>
      </c>
      <c r="L126" s="13">
        <v>148.0</v>
      </c>
      <c r="M126" s="13">
        <v>171.0</v>
      </c>
      <c r="N126" s="13">
        <v>170.0</v>
      </c>
      <c r="O126" s="13">
        <v>136.0</v>
      </c>
      <c r="P126" s="14"/>
      <c r="Q126" s="14"/>
      <c r="R126" s="14">
        <f t="shared" si="2"/>
        <v>51.5</v>
      </c>
      <c r="S126" s="14">
        <f t="shared" si="3"/>
        <v>4.603139026</v>
      </c>
      <c r="T126" s="15">
        <f>S126/R126*100</f>
        <v>8.93813403</v>
      </c>
      <c r="U126" s="12" t="s">
        <v>52</v>
      </c>
      <c r="V126" s="9"/>
      <c r="W126" s="9"/>
      <c r="X126" s="9"/>
      <c r="Y126" s="9"/>
      <c r="Z126" s="9"/>
    </row>
    <row r="127" ht="15.75" customHeight="1">
      <c r="A127" s="1" t="str">
        <f t="shared" si="1"/>
        <v>OFAV_SS_2EV6</v>
      </c>
      <c r="B127" s="1" t="s">
        <v>20</v>
      </c>
      <c r="C127" s="1" t="s">
        <v>81</v>
      </c>
      <c r="D127" s="16">
        <v>18.0</v>
      </c>
      <c r="E127" s="17" t="s">
        <v>95</v>
      </c>
      <c r="F127" s="16" t="s">
        <v>24</v>
      </c>
      <c r="G127" s="5">
        <v>44739.0</v>
      </c>
      <c r="H127" s="6" t="s">
        <v>51</v>
      </c>
      <c r="I127" s="6">
        <v>2.0</v>
      </c>
      <c r="J127" s="6">
        <v>134.0</v>
      </c>
      <c r="K127" s="6">
        <v>141.0</v>
      </c>
      <c r="L127" s="6">
        <v>133.0</v>
      </c>
      <c r="M127" s="6">
        <v>145.0</v>
      </c>
      <c r="N127" s="6">
        <v>118.0</v>
      </c>
      <c r="O127" s="6">
        <v>110.0</v>
      </c>
      <c r="R127" s="3">
        <f t="shared" si="2"/>
        <v>65.08333333</v>
      </c>
      <c r="S127" s="3">
        <f t="shared" si="3"/>
        <v>6.763258583</v>
      </c>
      <c r="T127" s="7">
        <f t="shared" ref="T127:T128" si="18">S127/R127*100</f>
        <v>10.39169053</v>
      </c>
    </row>
    <row r="128" ht="15.75" customHeight="1">
      <c r="A128" s="1" t="str">
        <f t="shared" si="1"/>
        <v>OFAV_SS_2JQ31</v>
      </c>
      <c r="B128" s="1" t="s">
        <v>20</v>
      </c>
      <c r="C128" s="1" t="s">
        <v>81</v>
      </c>
      <c r="D128" s="16">
        <v>19.0</v>
      </c>
      <c r="E128" s="17" t="s">
        <v>69</v>
      </c>
      <c r="F128" s="16" t="s">
        <v>24</v>
      </c>
      <c r="G128" s="5">
        <v>44728.0</v>
      </c>
      <c r="H128" s="6" t="s">
        <v>51</v>
      </c>
      <c r="I128" s="6">
        <v>2.0</v>
      </c>
      <c r="J128" s="6">
        <v>109.0</v>
      </c>
      <c r="K128" s="6">
        <v>103.0</v>
      </c>
      <c r="L128" s="6">
        <v>108.0</v>
      </c>
      <c r="M128" s="6">
        <v>102.0</v>
      </c>
      <c r="N128" s="6">
        <v>98.0</v>
      </c>
      <c r="O128" s="6">
        <v>95.0</v>
      </c>
      <c r="R128" s="3">
        <f t="shared" si="2"/>
        <v>51.25</v>
      </c>
      <c r="S128" s="3">
        <f t="shared" si="3"/>
        <v>2.734044623</v>
      </c>
      <c r="T128" s="7">
        <f t="shared" si="18"/>
        <v>5.334721215</v>
      </c>
    </row>
    <row r="129" ht="15.75" customHeight="1">
      <c r="A129" s="9" t="str">
        <f t="shared" si="1"/>
        <v>OFAV_SS_2JQ6</v>
      </c>
      <c r="B129" s="9" t="s">
        <v>20</v>
      </c>
      <c r="C129" s="9" t="s">
        <v>81</v>
      </c>
      <c r="D129" s="10">
        <v>20.0</v>
      </c>
      <c r="E129" s="10" t="s">
        <v>96</v>
      </c>
      <c r="F129" s="10" t="s">
        <v>24</v>
      </c>
      <c r="G129" s="18">
        <v>44783.0</v>
      </c>
      <c r="H129" s="12" t="s">
        <v>51</v>
      </c>
      <c r="I129" s="13">
        <v>4.0</v>
      </c>
      <c r="J129" s="13">
        <v>98.0</v>
      </c>
      <c r="K129" s="13">
        <v>84.0</v>
      </c>
      <c r="L129" s="13">
        <v>95.0</v>
      </c>
      <c r="M129" s="13">
        <v>95.0</v>
      </c>
      <c r="N129" s="13">
        <v>80.0</v>
      </c>
      <c r="O129" s="13">
        <v>80.0</v>
      </c>
      <c r="P129" s="14"/>
      <c r="Q129" s="14"/>
      <c r="R129" s="14">
        <f t="shared" si="2"/>
        <v>22.16666667</v>
      </c>
      <c r="S129" s="14">
        <f t="shared" si="3"/>
        <v>2.059530691</v>
      </c>
      <c r="T129" s="15">
        <f>S129/R129*100</f>
        <v>9.291115899</v>
      </c>
      <c r="U129" s="12" t="s">
        <v>56</v>
      </c>
      <c r="V129" s="9"/>
      <c r="W129" s="9"/>
      <c r="X129" s="9"/>
      <c r="Y129" s="9"/>
      <c r="Z129" s="9"/>
    </row>
    <row r="130" ht="15.75" customHeight="1">
      <c r="A130" s="1" t="str">
        <f t="shared" si="1"/>
        <v>OFAV_SS_2JQ8</v>
      </c>
      <c r="B130" s="1" t="s">
        <v>20</v>
      </c>
      <c r="C130" s="1" t="s">
        <v>81</v>
      </c>
      <c r="D130" s="16">
        <v>21.0</v>
      </c>
      <c r="E130" s="17" t="s">
        <v>70</v>
      </c>
      <c r="F130" s="16" t="s">
        <v>24</v>
      </c>
      <c r="G130" s="5">
        <v>44727.0</v>
      </c>
      <c r="H130" s="6" t="s">
        <v>88</v>
      </c>
      <c r="I130" s="6">
        <v>2.0</v>
      </c>
      <c r="J130" s="6">
        <v>110.0</v>
      </c>
      <c r="K130" s="6">
        <v>102.0</v>
      </c>
      <c r="L130" s="6">
        <v>114.0</v>
      </c>
      <c r="M130" s="6">
        <v>102.0</v>
      </c>
      <c r="N130" s="6">
        <v>132.0</v>
      </c>
      <c r="O130" s="6">
        <v>107.0</v>
      </c>
      <c r="R130" s="3">
        <f t="shared" si="2"/>
        <v>55.58333333</v>
      </c>
      <c r="S130" s="3">
        <f t="shared" si="3"/>
        <v>5.607286926</v>
      </c>
      <c r="T130" s="7">
        <f t="shared" ref="T130:T131" si="19">S130/R130*100</f>
        <v>10.08807243</v>
      </c>
    </row>
    <row r="131" ht="15.75" customHeight="1">
      <c r="A131" s="1" t="str">
        <f t="shared" si="1"/>
        <v>OFAV_SS_3EV30</v>
      </c>
      <c r="B131" s="1" t="s">
        <v>20</v>
      </c>
      <c r="C131" s="1" t="s">
        <v>81</v>
      </c>
      <c r="D131" s="16">
        <v>23.0</v>
      </c>
      <c r="E131" s="17" t="s">
        <v>71</v>
      </c>
      <c r="F131" s="16" t="s">
        <v>24</v>
      </c>
      <c r="G131" s="5">
        <v>44740.0</v>
      </c>
      <c r="H131" s="6" t="s">
        <v>51</v>
      </c>
      <c r="I131" s="6">
        <v>3.0</v>
      </c>
      <c r="J131" s="6">
        <v>103.0</v>
      </c>
      <c r="K131" s="6">
        <v>112.0</v>
      </c>
      <c r="L131" s="6">
        <v>95.0</v>
      </c>
      <c r="M131" s="6">
        <v>124.0</v>
      </c>
      <c r="N131" s="6">
        <v>90.0</v>
      </c>
      <c r="O131" s="6">
        <v>117.0</v>
      </c>
      <c r="R131" s="3">
        <f t="shared" si="2"/>
        <v>35.61111111</v>
      </c>
      <c r="S131" s="3">
        <f t="shared" si="3"/>
        <v>4.378821083</v>
      </c>
      <c r="T131" s="7">
        <f t="shared" si="19"/>
        <v>12.29622145</v>
      </c>
    </row>
    <row r="132" ht="15.75" customHeight="1">
      <c r="A132" s="9" t="str">
        <f t="shared" si="1"/>
        <v>OFAV_SS_3JQ1</v>
      </c>
      <c r="B132" s="9" t="s">
        <v>20</v>
      </c>
      <c r="C132" s="9" t="s">
        <v>81</v>
      </c>
      <c r="D132" s="10">
        <v>24.0</v>
      </c>
      <c r="E132" s="10" t="s">
        <v>73</v>
      </c>
      <c r="F132" s="10" t="s">
        <v>54</v>
      </c>
      <c r="G132" s="11">
        <v>44775.0</v>
      </c>
      <c r="H132" s="12" t="s">
        <v>51</v>
      </c>
      <c r="I132" s="13">
        <v>3.0</v>
      </c>
      <c r="J132" s="13">
        <v>135.0</v>
      </c>
      <c r="K132" s="13">
        <v>140.0</v>
      </c>
      <c r="L132" s="13">
        <v>135.0</v>
      </c>
      <c r="M132" s="13">
        <v>138.0</v>
      </c>
      <c r="N132" s="13">
        <v>108.0</v>
      </c>
      <c r="O132" s="13">
        <v>138.0</v>
      </c>
      <c r="P132" s="9"/>
      <c r="Q132" s="9"/>
      <c r="R132" s="14">
        <f t="shared" si="2"/>
        <v>44.11111111</v>
      </c>
      <c r="S132" s="14">
        <f t="shared" si="3"/>
        <v>4.025842447</v>
      </c>
      <c r="T132" s="15">
        <f>S132/R132*100</f>
        <v>9.126594968</v>
      </c>
      <c r="U132" s="12" t="s">
        <v>52</v>
      </c>
      <c r="V132" s="9"/>
      <c r="W132" s="9"/>
      <c r="X132" s="9"/>
      <c r="Y132" s="9"/>
      <c r="Z132" s="9"/>
    </row>
    <row r="133" ht="15.75" customHeight="1">
      <c r="A133" s="1" t="str">
        <f t="shared" si="1"/>
        <v>OFAV_SS_3JQ1</v>
      </c>
      <c r="B133" s="1" t="s">
        <v>20</v>
      </c>
      <c r="C133" s="1" t="s">
        <v>81</v>
      </c>
      <c r="D133" s="16">
        <v>24.0</v>
      </c>
      <c r="E133" s="17" t="s">
        <v>73</v>
      </c>
      <c r="F133" s="16" t="s">
        <v>55</v>
      </c>
      <c r="G133" s="21">
        <v>44736.0</v>
      </c>
      <c r="H133" s="6" t="s">
        <v>51</v>
      </c>
      <c r="I133" s="6">
        <v>3.0</v>
      </c>
      <c r="J133" s="6">
        <v>123.0</v>
      </c>
      <c r="K133" s="6">
        <v>122.0</v>
      </c>
      <c r="L133" s="6">
        <v>123.0</v>
      </c>
      <c r="M133" s="6">
        <v>141.0</v>
      </c>
      <c r="N133" s="6">
        <v>117.0</v>
      </c>
      <c r="O133" s="6">
        <v>100.0</v>
      </c>
      <c r="R133" s="3">
        <f t="shared" si="2"/>
        <v>40.33333333</v>
      </c>
      <c r="S133" s="3">
        <f t="shared" si="3"/>
        <v>4.386849034</v>
      </c>
      <c r="T133" s="7">
        <f t="shared" ref="T133:T138" si="20">S133/R133*100</f>
        <v>10.87648521</v>
      </c>
    </row>
    <row r="134" ht="15.75" customHeight="1">
      <c r="A134" s="1" t="str">
        <f t="shared" si="1"/>
        <v>OFAV_SS_4DW11</v>
      </c>
      <c r="B134" s="1" t="s">
        <v>20</v>
      </c>
      <c r="C134" s="1" t="s">
        <v>81</v>
      </c>
      <c r="D134" s="16">
        <v>25.0</v>
      </c>
      <c r="E134" s="17" t="s">
        <v>75</v>
      </c>
      <c r="F134" s="16" t="s">
        <v>24</v>
      </c>
      <c r="G134" s="5">
        <v>44726.0</v>
      </c>
      <c r="H134" s="6" t="s">
        <v>51</v>
      </c>
      <c r="I134" s="6">
        <v>4.0</v>
      </c>
      <c r="J134" s="6">
        <v>88.0</v>
      </c>
      <c r="K134" s="6">
        <v>92.0</v>
      </c>
      <c r="L134" s="6">
        <v>82.0</v>
      </c>
      <c r="M134" s="6">
        <v>89.0</v>
      </c>
      <c r="N134" s="6">
        <v>67.0</v>
      </c>
      <c r="O134" s="6">
        <v>71.0</v>
      </c>
      <c r="R134" s="3">
        <f t="shared" si="2"/>
        <v>20.375</v>
      </c>
      <c r="S134" s="3">
        <f t="shared" si="3"/>
        <v>2.572693141</v>
      </c>
      <c r="T134" s="7">
        <f t="shared" si="20"/>
        <v>12.6267148</v>
      </c>
    </row>
    <row r="135" ht="15.75" customHeight="1">
      <c r="A135" s="1" t="str">
        <f t="shared" si="1"/>
        <v>OFAV_SS_4DW14</v>
      </c>
      <c r="B135" s="1" t="s">
        <v>20</v>
      </c>
      <c r="C135" s="1" t="s">
        <v>81</v>
      </c>
      <c r="D135" s="16">
        <v>26.0</v>
      </c>
      <c r="E135" s="17" t="s">
        <v>97</v>
      </c>
      <c r="F135" s="16" t="s">
        <v>24</v>
      </c>
      <c r="G135" s="5">
        <v>44725.0</v>
      </c>
      <c r="H135" s="6" t="s">
        <v>51</v>
      </c>
      <c r="I135" s="6">
        <v>3.0</v>
      </c>
      <c r="J135" s="6">
        <v>118.0</v>
      </c>
      <c r="K135" s="6">
        <v>126.0</v>
      </c>
      <c r="L135" s="6">
        <v>84.0</v>
      </c>
      <c r="M135" s="6">
        <v>132.0</v>
      </c>
      <c r="N135" s="6">
        <v>115.0</v>
      </c>
      <c r="O135" s="6">
        <v>107.0</v>
      </c>
      <c r="R135" s="3">
        <f t="shared" si="2"/>
        <v>37.88888889</v>
      </c>
      <c r="S135" s="3">
        <f t="shared" si="3"/>
        <v>5.643744489</v>
      </c>
      <c r="T135" s="7">
        <f t="shared" si="20"/>
        <v>14.89551331</v>
      </c>
    </row>
    <row r="136" ht="15.75" customHeight="1">
      <c r="A136" s="1" t="str">
        <f t="shared" si="1"/>
        <v>OFAV_SS_4EV14</v>
      </c>
      <c r="B136" s="1" t="s">
        <v>20</v>
      </c>
      <c r="C136" s="1" t="s">
        <v>81</v>
      </c>
      <c r="D136" s="16">
        <v>27.0</v>
      </c>
      <c r="E136" s="17" t="s">
        <v>98</v>
      </c>
      <c r="F136" s="16" t="s">
        <v>24</v>
      </c>
      <c r="G136" s="5">
        <v>44739.0</v>
      </c>
      <c r="H136" s="6" t="s">
        <v>51</v>
      </c>
      <c r="I136" s="6">
        <v>4.0</v>
      </c>
      <c r="J136" s="6">
        <v>59.0</v>
      </c>
      <c r="K136" s="6">
        <v>39.0</v>
      </c>
      <c r="L136" s="6">
        <v>43.0</v>
      </c>
      <c r="M136" s="6">
        <v>53.0</v>
      </c>
      <c r="N136" s="6">
        <v>50.0</v>
      </c>
      <c r="O136" s="6">
        <v>42.0</v>
      </c>
      <c r="P136" s="6">
        <v>42.0</v>
      </c>
      <c r="Q136" s="6">
        <v>44.0</v>
      </c>
      <c r="R136" s="3">
        <f t="shared" si="2"/>
        <v>11.625</v>
      </c>
      <c r="S136" s="3">
        <f t="shared" si="3"/>
        <v>1.706081559</v>
      </c>
      <c r="T136" s="7">
        <f t="shared" si="20"/>
        <v>14.6759704</v>
      </c>
    </row>
    <row r="137" ht="15.75" customHeight="1">
      <c r="A137" s="1" t="str">
        <f t="shared" si="1"/>
        <v>OFAV_SS_4EV15</v>
      </c>
      <c r="B137" s="1" t="s">
        <v>20</v>
      </c>
      <c r="C137" s="1" t="s">
        <v>81</v>
      </c>
      <c r="D137" s="16">
        <v>28.0</v>
      </c>
      <c r="E137" s="17" t="s">
        <v>76</v>
      </c>
      <c r="F137" s="16" t="s">
        <v>24</v>
      </c>
      <c r="G137" s="5">
        <v>44736.0</v>
      </c>
      <c r="H137" s="6" t="s">
        <v>51</v>
      </c>
      <c r="I137" s="6">
        <v>3.0</v>
      </c>
      <c r="J137" s="6">
        <v>112.0</v>
      </c>
      <c r="K137" s="6">
        <v>132.0</v>
      </c>
      <c r="L137" s="6">
        <v>130.0</v>
      </c>
      <c r="M137" s="6">
        <v>112.0</v>
      </c>
      <c r="N137" s="6">
        <v>153.0</v>
      </c>
      <c r="O137" s="6">
        <v>131.0</v>
      </c>
      <c r="R137" s="3">
        <f t="shared" si="2"/>
        <v>42.77777778</v>
      </c>
      <c r="S137" s="3">
        <f t="shared" si="3"/>
        <v>5.088840369</v>
      </c>
      <c r="T137" s="7">
        <f t="shared" si="20"/>
        <v>11.89599047</v>
      </c>
    </row>
    <row r="138" ht="15.75" customHeight="1">
      <c r="A138" s="1" t="str">
        <f t="shared" si="1"/>
        <v>OFAV_SS_4JQ12</v>
      </c>
      <c r="B138" s="1" t="s">
        <v>20</v>
      </c>
      <c r="C138" s="1" t="s">
        <v>81</v>
      </c>
      <c r="D138" s="16">
        <v>29.0</v>
      </c>
      <c r="E138" s="17" t="s">
        <v>99</v>
      </c>
      <c r="F138" s="16" t="s">
        <v>24</v>
      </c>
      <c r="G138" s="5">
        <v>44727.0</v>
      </c>
      <c r="H138" s="6" t="s">
        <v>88</v>
      </c>
      <c r="I138" s="6">
        <v>3.0</v>
      </c>
      <c r="J138" s="6">
        <v>100.0</v>
      </c>
      <c r="K138" s="6">
        <v>100.0</v>
      </c>
      <c r="L138" s="6">
        <v>99.0</v>
      </c>
      <c r="M138" s="6">
        <v>106.0</v>
      </c>
      <c r="N138" s="6">
        <v>89.0</v>
      </c>
      <c r="O138" s="6">
        <v>88.0</v>
      </c>
      <c r="R138" s="3">
        <f t="shared" si="2"/>
        <v>32.33333333</v>
      </c>
      <c r="S138" s="3">
        <f t="shared" si="3"/>
        <v>2.347575582</v>
      </c>
      <c r="T138" s="7">
        <f t="shared" si="20"/>
        <v>7.260543036</v>
      </c>
    </row>
    <row r="139" ht="15.75" customHeight="1">
      <c r="A139" s="9" t="str">
        <f t="shared" si="1"/>
        <v>OFAV_SS_6JQ16</v>
      </c>
      <c r="B139" s="9" t="s">
        <v>20</v>
      </c>
      <c r="C139" s="9" t="s">
        <v>81</v>
      </c>
      <c r="D139" s="10">
        <v>30.0</v>
      </c>
      <c r="E139" s="10" t="s">
        <v>77</v>
      </c>
      <c r="F139" s="10" t="s">
        <v>24</v>
      </c>
      <c r="G139" s="11">
        <v>44775.0</v>
      </c>
      <c r="H139" s="12" t="s">
        <v>51</v>
      </c>
      <c r="I139" s="13">
        <v>2.0</v>
      </c>
      <c r="J139" s="13">
        <v>142.0</v>
      </c>
      <c r="K139" s="13">
        <v>133.0</v>
      </c>
      <c r="L139" s="13">
        <v>103.0</v>
      </c>
      <c r="M139" s="13">
        <v>117.0</v>
      </c>
      <c r="N139" s="13">
        <v>104.0</v>
      </c>
      <c r="O139" s="13">
        <v>129.0</v>
      </c>
      <c r="P139" s="14"/>
      <c r="Q139" s="14"/>
      <c r="R139" s="14">
        <f t="shared" si="2"/>
        <v>60.66666667</v>
      </c>
      <c r="S139" s="14">
        <f t="shared" si="3"/>
        <v>7.991662322</v>
      </c>
      <c r="T139" s="15">
        <f>S139/R139*100</f>
        <v>13.17306976</v>
      </c>
      <c r="U139" s="12" t="s">
        <v>52</v>
      </c>
      <c r="V139" s="9"/>
      <c r="W139" s="9"/>
      <c r="X139" s="9"/>
      <c r="Y139" s="9"/>
      <c r="Z139" s="9"/>
    </row>
    <row r="140" ht="15.75" customHeight="1">
      <c r="A140" s="1" t="str">
        <f t="shared" si="1"/>
        <v>OFAV_SS_8EV24</v>
      </c>
      <c r="B140" s="1" t="s">
        <v>20</v>
      </c>
      <c r="C140" s="1" t="s">
        <v>81</v>
      </c>
      <c r="D140" s="16">
        <v>31.0</v>
      </c>
      <c r="E140" s="17" t="s">
        <v>78</v>
      </c>
      <c r="F140" s="16" t="s">
        <v>24</v>
      </c>
      <c r="G140" s="5">
        <v>44736.0</v>
      </c>
      <c r="H140" s="6" t="s">
        <v>51</v>
      </c>
      <c r="I140" s="6">
        <v>2.0</v>
      </c>
      <c r="J140" s="6">
        <v>116.0</v>
      </c>
      <c r="K140" s="6">
        <v>117.0</v>
      </c>
      <c r="L140" s="6">
        <v>102.0</v>
      </c>
      <c r="M140" s="6">
        <v>102.0</v>
      </c>
      <c r="N140" s="6">
        <v>76.0</v>
      </c>
      <c r="O140" s="6">
        <v>110.0</v>
      </c>
      <c r="R140" s="3">
        <f t="shared" si="2"/>
        <v>51.91666667</v>
      </c>
      <c r="S140" s="3">
        <f t="shared" si="3"/>
        <v>7.552593374</v>
      </c>
      <c r="T140" s="7">
        <f t="shared" ref="T140:T142" si="21">S140/R140*100</f>
        <v>14.54753138</v>
      </c>
    </row>
    <row r="141" ht="15.75" customHeight="1">
      <c r="A141" s="1" t="str">
        <f t="shared" si="1"/>
        <v>OFAV_SS_9AZ10</v>
      </c>
      <c r="B141" s="1" t="s">
        <v>20</v>
      </c>
      <c r="C141" s="1" t="s">
        <v>81</v>
      </c>
      <c r="D141" s="16">
        <v>32.0</v>
      </c>
      <c r="E141" s="17" t="s">
        <v>100</v>
      </c>
      <c r="F141" s="16" t="s">
        <v>24</v>
      </c>
      <c r="G141" s="5">
        <v>44739.0</v>
      </c>
      <c r="H141" s="6" t="s">
        <v>51</v>
      </c>
      <c r="I141" s="6">
        <v>3.0</v>
      </c>
      <c r="J141" s="6">
        <v>141.0</v>
      </c>
      <c r="K141" s="6">
        <v>160.0</v>
      </c>
      <c r="L141" s="6">
        <v>121.0</v>
      </c>
      <c r="M141" s="6">
        <v>131.0</v>
      </c>
      <c r="N141" s="6">
        <v>139.0</v>
      </c>
      <c r="O141" s="6">
        <v>151.0</v>
      </c>
      <c r="R141" s="3">
        <f t="shared" si="2"/>
        <v>46.83333333</v>
      </c>
      <c r="S141" s="3">
        <f t="shared" si="3"/>
        <v>4.627214185</v>
      </c>
      <c r="T141" s="7">
        <f t="shared" si="21"/>
        <v>9.880172636</v>
      </c>
    </row>
    <row r="142" ht="15.75" customHeight="1">
      <c r="A142" s="1" t="str">
        <f t="shared" si="1"/>
        <v>OFAV_SS_9AZ7</v>
      </c>
      <c r="B142" s="1" t="s">
        <v>20</v>
      </c>
      <c r="C142" s="1" t="s">
        <v>81</v>
      </c>
      <c r="D142" s="16">
        <v>33.0</v>
      </c>
      <c r="E142" s="17" t="s">
        <v>101</v>
      </c>
      <c r="F142" s="16" t="s">
        <v>24</v>
      </c>
      <c r="G142" s="20">
        <v>44706.0</v>
      </c>
      <c r="H142" s="3" t="s">
        <v>51</v>
      </c>
      <c r="I142" s="3">
        <v>3.0</v>
      </c>
      <c r="J142" s="3">
        <v>107.0</v>
      </c>
      <c r="K142" s="3">
        <v>132.0</v>
      </c>
      <c r="L142" s="3">
        <v>121.0</v>
      </c>
      <c r="M142" s="3">
        <v>113.0</v>
      </c>
      <c r="N142" s="3">
        <v>145.0</v>
      </c>
      <c r="O142" s="3">
        <v>98.0</v>
      </c>
      <c r="P142" s="3">
        <v>114.0</v>
      </c>
      <c r="R142" s="3">
        <f t="shared" si="2"/>
        <v>39.52380952</v>
      </c>
      <c r="S142" s="3">
        <f t="shared" si="3"/>
        <v>5.2594083</v>
      </c>
      <c r="T142" s="7">
        <f t="shared" si="21"/>
        <v>13.30693666</v>
      </c>
    </row>
    <row r="143" ht="15.75" customHeight="1">
      <c r="A143" s="9" t="str">
        <f t="shared" si="1"/>
        <v>OFAV_SS_9AZ81</v>
      </c>
      <c r="B143" s="9" t="s">
        <v>20</v>
      </c>
      <c r="C143" s="9" t="s">
        <v>81</v>
      </c>
      <c r="D143" s="10">
        <v>34.0</v>
      </c>
      <c r="E143" s="10" t="s">
        <v>102</v>
      </c>
      <c r="F143" s="10" t="s">
        <v>54</v>
      </c>
      <c r="G143" s="18">
        <v>44783.0</v>
      </c>
      <c r="H143" s="12" t="s">
        <v>51</v>
      </c>
      <c r="I143" s="13">
        <v>4.0</v>
      </c>
      <c r="J143" s="13">
        <v>72.0</v>
      </c>
      <c r="K143" s="13">
        <v>80.0</v>
      </c>
      <c r="L143" s="13">
        <v>58.0</v>
      </c>
      <c r="M143" s="13">
        <v>64.0</v>
      </c>
      <c r="N143" s="13">
        <v>56.0</v>
      </c>
      <c r="O143" s="13">
        <v>53.0</v>
      </c>
      <c r="P143" s="13">
        <v>58.0</v>
      </c>
      <c r="Q143" s="13">
        <v>57.0</v>
      </c>
      <c r="R143" s="14">
        <f t="shared" si="2"/>
        <v>15.5625</v>
      </c>
      <c r="S143" s="14">
        <f t="shared" si="3"/>
        <v>2.317441631</v>
      </c>
      <c r="T143" s="15">
        <f>S143/R143*100</f>
        <v>14.8911912</v>
      </c>
      <c r="U143" s="12" t="s">
        <v>56</v>
      </c>
      <c r="V143" s="9"/>
      <c r="W143" s="9"/>
      <c r="X143" s="9"/>
      <c r="Y143" s="9"/>
      <c r="Z143" s="9"/>
    </row>
    <row r="144" ht="15.75" customHeight="1">
      <c r="A144" s="1" t="str">
        <f t="shared" si="1"/>
        <v>OFAV_SS_9DW37</v>
      </c>
      <c r="B144" s="1" t="s">
        <v>20</v>
      </c>
      <c r="C144" s="1" t="s">
        <v>81</v>
      </c>
      <c r="D144" s="16">
        <v>36.0</v>
      </c>
      <c r="E144" s="17" t="s">
        <v>103</v>
      </c>
      <c r="F144" s="16" t="s">
        <v>54</v>
      </c>
      <c r="G144" s="20">
        <v>44706.0</v>
      </c>
      <c r="H144" s="3" t="s">
        <v>51</v>
      </c>
      <c r="I144" s="3">
        <v>3.0</v>
      </c>
      <c r="J144" s="3">
        <v>117.0</v>
      </c>
      <c r="K144" s="3">
        <v>131.0</v>
      </c>
      <c r="L144" s="3">
        <v>139.0</v>
      </c>
      <c r="M144" s="3">
        <v>156.0</v>
      </c>
      <c r="N144" s="3">
        <v>137.0</v>
      </c>
      <c r="O144" s="3">
        <v>131.0</v>
      </c>
      <c r="R144" s="3">
        <f t="shared" si="2"/>
        <v>45.05555556</v>
      </c>
      <c r="S144" s="3">
        <f t="shared" si="3"/>
        <v>4.260499014</v>
      </c>
      <c r="T144" s="7">
        <f t="shared" ref="T144:T229" si="22">S144/R144*100</f>
        <v>9.456101388</v>
      </c>
    </row>
    <row r="145" ht="15.75" customHeight="1">
      <c r="A145" s="1" t="str">
        <f t="shared" si="1"/>
        <v>OFAV_SS_9DW37</v>
      </c>
      <c r="B145" s="1" t="s">
        <v>20</v>
      </c>
      <c r="C145" s="1" t="s">
        <v>81</v>
      </c>
      <c r="D145" s="16">
        <v>36.0</v>
      </c>
      <c r="E145" s="17" t="s">
        <v>103</v>
      </c>
      <c r="F145" s="16" t="s">
        <v>55</v>
      </c>
      <c r="G145" s="5">
        <v>44740.0</v>
      </c>
      <c r="H145" s="6" t="s">
        <v>51</v>
      </c>
      <c r="I145" s="6">
        <v>2.0</v>
      </c>
      <c r="J145" s="6">
        <v>124.0</v>
      </c>
      <c r="K145" s="6">
        <v>97.0</v>
      </c>
      <c r="L145" s="6">
        <v>102.0</v>
      </c>
      <c r="M145" s="6">
        <v>86.0</v>
      </c>
      <c r="N145" s="6">
        <v>84.0</v>
      </c>
      <c r="O145" s="6">
        <v>104.0</v>
      </c>
      <c r="R145" s="3">
        <f t="shared" si="2"/>
        <v>49.75</v>
      </c>
      <c r="S145" s="3">
        <f t="shared" si="3"/>
        <v>7.26464039</v>
      </c>
      <c r="T145" s="7">
        <f t="shared" si="22"/>
        <v>14.60229224</v>
      </c>
    </row>
    <row r="146" ht="15.75" customHeight="1">
      <c r="A146" s="1" t="str">
        <f t="shared" si="1"/>
        <v>OFAV_SS_9EV2</v>
      </c>
      <c r="B146" s="1" t="s">
        <v>20</v>
      </c>
      <c r="C146" s="1" t="s">
        <v>81</v>
      </c>
      <c r="D146" s="16">
        <v>37.0</v>
      </c>
      <c r="E146" s="17" t="s">
        <v>79</v>
      </c>
      <c r="F146" s="16" t="s">
        <v>54</v>
      </c>
      <c r="G146" s="5">
        <v>44739.0</v>
      </c>
      <c r="H146" s="6" t="s">
        <v>51</v>
      </c>
      <c r="I146" s="6">
        <v>4.0</v>
      </c>
      <c r="J146" s="6">
        <v>106.0</v>
      </c>
      <c r="K146" s="6">
        <v>88.0</v>
      </c>
      <c r="L146" s="6">
        <v>108.0</v>
      </c>
      <c r="M146" s="6">
        <v>98.0</v>
      </c>
      <c r="N146" s="6">
        <v>87.0</v>
      </c>
      <c r="O146" s="6">
        <v>110.0</v>
      </c>
      <c r="R146" s="3">
        <f t="shared" si="2"/>
        <v>24.875</v>
      </c>
      <c r="S146" s="3">
        <f t="shared" si="3"/>
        <v>2.538454254</v>
      </c>
      <c r="T146" s="7">
        <f t="shared" si="22"/>
        <v>10.20484122</v>
      </c>
    </row>
    <row r="147" ht="15.0" customHeight="1">
      <c r="A147" s="1" t="str">
        <f t="shared" si="1"/>
        <v>OFAV_SS_9EV41</v>
      </c>
      <c r="B147" s="1" t="s">
        <v>20</v>
      </c>
      <c r="C147" s="1" t="s">
        <v>81</v>
      </c>
      <c r="D147" s="16">
        <v>38.0</v>
      </c>
      <c r="E147" s="17" t="s">
        <v>104</v>
      </c>
      <c r="F147" s="16" t="s">
        <v>24</v>
      </c>
      <c r="G147" s="20">
        <v>44706.0</v>
      </c>
      <c r="H147" s="3" t="s">
        <v>51</v>
      </c>
      <c r="I147" s="3">
        <v>3.0</v>
      </c>
      <c r="J147" s="3">
        <v>103.0</v>
      </c>
      <c r="K147" s="3">
        <v>122.0</v>
      </c>
      <c r="L147" s="3">
        <v>121.0</v>
      </c>
      <c r="M147" s="3">
        <v>108.0</v>
      </c>
      <c r="N147" s="3">
        <v>127.0</v>
      </c>
      <c r="O147" s="3">
        <v>122.0</v>
      </c>
      <c r="R147" s="3">
        <f t="shared" si="2"/>
        <v>39.05555556</v>
      </c>
      <c r="S147" s="3">
        <f t="shared" si="3"/>
        <v>3.136995496</v>
      </c>
      <c r="T147" s="7">
        <f t="shared" si="22"/>
        <v>8.032136405</v>
      </c>
    </row>
    <row r="148" ht="15.75" customHeight="1">
      <c r="A148" s="1" t="str">
        <f t="shared" si="1"/>
        <v>OFAV_SS_9JQ5</v>
      </c>
      <c r="B148" s="1" t="s">
        <v>20</v>
      </c>
      <c r="C148" s="1" t="s">
        <v>81</v>
      </c>
      <c r="D148" s="16">
        <v>39.0</v>
      </c>
      <c r="E148" s="17" t="s">
        <v>105</v>
      </c>
      <c r="F148" s="16" t="s">
        <v>24</v>
      </c>
      <c r="G148" s="5">
        <v>44738.0</v>
      </c>
      <c r="H148" s="6" t="s">
        <v>51</v>
      </c>
      <c r="I148" s="6">
        <v>2.0</v>
      </c>
      <c r="J148" s="6">
        <v>124.0</v>
      </c>
      <c r="K148" s="6">
        <v>136.0</v>
      </c>
      <c r="L148" s="6">
        <v>127.0</v>
      </c>
      <c r="M148" s="6">
        <v>152.0</v>
      </c>
      <c r="N148" s="6">
        <v>106.0</v>
      </c>
      <c r="O148" s="6">
        <v>110.0</v>
      </c>
      <c r="R148" s="3">
        <f t="shared" si="2"/>
        <v>62.91666667</v>
      </c>
      <c r="S148" s="3">
        <f t="shared" si="3"/>
        <v>8.475946358</v>
      </c>
      <c r="T148" s="7">
        <f t="shared" si="22"/>
        <v>13.47170282</v>
      </c>
    </row>
    <row r="149" ht="15.75" customHeight="1">
      <c r="A149" s="1" t="str">
        <f t="shared" si="1"/>
        <v>OFRA_PP_0CX4</v>
      </c>
      <c r="B149" s="1" t="s">
        <v>106</v>
      </c>
      <c r="C149" s="1" t="s">
        <v>21</v>
      </c>
      <c r="D149" s="16">
        <v>1.0</v>
      </c>
      <c r="E149" s="17" t="s">
        <v>107</v>
      </c>
      <c r="F149" s="16" t="s">
        <v>24</v>
      </c>
      <c r="R149" s="3" t="str">
        <f t="shared" si="2"/>
        <v>#DIV/0!</v>
      </c>
      <c r="S149" s="3" t="str">
        <f t="shared" si="3"/>
        <v>#DIV/0!</v>
      </c>
      <c r="T149" s="3" t="str">
        <f t="shared" si="22"/>
        <v>#DIV/0!</v>
      </c>
    </row>
    <row r="150" ht="15.75" customHeight="1">
      <c r="A150" s="1" t="str">
        <f t="shared" si="1"/>
        <v>OFRA_PP_0CX5</v>
      </c>
      <c r="B150" s="1" t="s">
        <v>106</v>
      </c>
      <c r="C150" s="1" t="s">
        <v>21</v>
      </c>
      <c r="D150" s="16">
        <v>2.0</v>
      </c>
      <c r="E150" s="17" t="s">
        <v>108</v>
      </c>
      <c r="F150" s="16" t="s">
        <v>24</v>
      </c>
      <c r="R150" s="3" t="str">
        <f t="shared" si="2"/>
        <v>#DIV/0!</v>
      </c>
      <c r="S150" s="3" t="str">
        <f t="shared" si="3"/>
        <v>#DIV/0!</v>
      </c>
      <c r="T150" s="3" t="str">
        <f t="shared" si="22"/>
        <v>#DIV/0!</v>
      </c>
    </row>
    <row r="151" ht="15.75" customHeight="1">
      <c r="A151" s="1" t="str">
        <f t="shared" si="1"/>
        <v>OFRA_PP_0GT1</v>
      </c>
      <c r="B151" s="1" t="s">
        <v>106</v>
      </c>
      <c r="C151" s="1" t="s">
        <v>21</v>
      </c>
      <c r="D151" s="16">
        <v>3.0</v>
      </c>
      <c r="E151" s="17" t="s">
        <v>23</v>
      </c>
      <c r="F151" s="16" t="s">
        <v>24</v>
      </c>
      <c r="R151" s="3" t="str">
        <f t="shared" si="2"/>
        <v>#DIV/0!</v>
      </c>
      <c r="S151" s="3" t="str">
        <f t="shared" si="3"/>
        <v>#DIV/0!</v>
      </c>
      <c r="T151" s="3" t="str">
        <f t="shared" si="22"/>
        <v>#DIV/0!</v>
      </c>
    </row>
    <row r="152" ht="15.75" customHeight="1">
      <c r="A152" s="1" t="str">
        <f t="shared" si="1"/>
        <v>OFRA_PP_0GT5</v>
      </c>
      <c r="B152" s="1" t="s">
        <v>106</v>
      </c>
      <c r="C152" s="1" t="s">
        <v>21</v>
      </c>
      <c r="D152" s="16">
        <v>5.0</v>
      </c>
      <c r="E152" s="17" t="s">
        <v>109</v>
      </c>
      <c r="F152" s="16" t="s">
        <v>24</v>
      </c>
      <c r="G152" s="5">
        <v>44825.0</v>
      </c>
      <c r="H152" s="6" t="s">
        <v>32</v>
      </c>
      <c r="I152" s="6">
        <v>4.0</v>
      </c>
      <c r="J152" s="6">
        <v>78.0</v>
      </c>
      <c r="K152" s="6">
        <v>74.0</v>
      </c>
      <c r="L152" s="6">
        <v>152.0</v>
      </c>
      <c r="M152" s="6">
        <v>131.0</v>
      </c>
      <c r="N152" s="6">
        <v>150.0</v>
      </c>
      <c r="O152" s="6">
        <v>131.0</v>
      </c>
      <c r="P152" s="6">
        <v>121.0</v>
      </c>
      <c r="Q152" s="6">
        <v>109.0</v>
      </c>
      <c r="R152" s="3">
        <f t="shared" si="2"/>
        <v>29.5625</v>
      </c>
      <c r="S152" s="3">
        <f t="shared" si="3"/>
        <v>7.406259418</v>
      </c>
      <c r="T152" s="8">
        <f t="shared" si="22"/>
        <v>25.05288598</v>
      </c>
    </row>
    <row r="153" ht="15.75" customHeight="1">
      <c r="A153" s="1" t="str">
        <f t="shared" si="1"/>
        <v>OFRA_PP_1GT37</v>
      </c>
      <c r="B153" s="1" t="s">
        <v>106</v>
      </c>
      <c r="C153" s="1" t="s">
        <v>21</v>
      </c>
      <c r="D153" s="16">
        <v>7.0</v>
      </c>
      <c r="E153" s="17" t="s">
        <v>110</v>
      </c>
      <c r="F153" s="16" t="s">
        <v>54</v>
      </c>
      <c r="G153" s="5">
        <v>44830.0</v>
      </c>
      <c r="H153" s="6" t="s">
        <v>26</v>
      </c>
      <c r="I153" s="6">
        <v>3.0</v>
      </c>
      <c r="J153" s="6">
        <v>100.0</v>
      </c>
      <c r="K153" s="6">
        <v>86.0</v>
      </c>
      <c r="L153" s="6">
        <v>106.0</v>
      </c>
      <c r="M153" s="6">
        <v>126.0</v>
      </c>
      <c r="N153" s="6">
        <v>112.0</v>
      </c>
      <c r="O153" s="6">
        <v>110.0</v>
      </c>
      <c r="R153" s="3">
        <f t="shared" si="2"/>
        <v>35.55555556</v>
      </c>
      <c r="S153" s="3">
        <f t="shared" si="3"/>
        <v>4.435546649</v>
      </c>
      <c r="T153" s="7">
        <f t="shared" si="22"/>
        <v>12.47497495</v>
      </c>
    </row>
    <row r="154" ht="15.75" customHeight="1">
      <c r="A154" s="1" t="str">
        <f t="shared" si="1"/>
        <v>OFRA_PP_1GT37</v>
      </c>
      <c r="B154" s="1" t="s">
        <v>106</v>
      </c>
      <c r="C154" s="1" t="s">
        <v>21</v>
      </c>
      <c r="D154" s="16">
        <v>7.0</v>
      </c>
      <c r="E154" s="17" t="s">
        <v>110</v>
      </c>
      <c r="F154" s="16" t="s">
        <v>55</v>
      </c>
      <c r="R154" s="3" t="str">
        <f t="shared" si="2"/>
        <v>#DIV/0!</v>
      </c>
      <c r="S154" s="3" t="str">
        <f t="shared" si="3"/>
        <v>#DIV/0!</v>
      </c>
      <c r="T154" s="3" t="str">
        <f t="shared" si="22"/>
        <v>#DIV/0!</v>
      </c>
    </row>
    <row r="155" ht="15.75" customHeight="1">
      <c r="A155" s="1" t="str">
        <f t="shared" si="1"/>
        <v>OFRA_PP_1GT42</v>
      </c>
      <c r="B155" s="1" t="s">
        <v>106</v>
      </c>
      <c r="C155" s="1" t="s">
        <v>21</v>
      </c>
      <c r="D155" s="16">
        <v>8.0</v>
      </c>
      <c r="E155" s="17" t="s">
        <v>111</v>
      </c>
      <c r="F155" s="16" t="s">
        <v>54</v>
      </c>
      <c r="R155" s="3" t="str">
        <f t="shared" si="2"/>
        <v>#DIV/0!</v>
      </c>
      <c r="S155" s="3" t="str">
        <f t="shared" si="3"/>
        <v>#DIV/0!</v>
      </c>
      <c r="T155" s="3" t="str">
        <f t="shared" si="22"/>
        <v>#DIV/0!</v>
      </c>
    </row>
    <row r="156" ht="15.75" customHeight="1">
      <c r="A156" s="1" t="str">
        <f t="shared" si="1"/>
        <v>OFRA_PP_1GT42</v>
      </c>
      <c r="B156" s="1" t="s">
        <v>106</v>
      </c>
      <c r="C156" s="1" t="s">
        <v>21</v>
      </c>
      <c r="D156" s="16">
        <v>8.0</v>
      </c>
      <c r="E156" s="17" t="s">
        <v>111</v>
      </c>
      <c r="F156" s="16" t="s">
        <v>55</v>
      </c>
      <c r="R156" s="3" t="str">
        <f t="shared" si="2"/>
        <v>#DIV/0!</v>
      </c>
      <c r="S156" s="3" t="str">
        <f t="shared" si="3"/>
        <v>#DIV/0!</v>
      </c>
      <c r="T156" s="3" t="str">
        <f t="shared" si="22"/>
        <v>#DIV/0!</v>
      </c>
    </row>
    <row r="157" ht="15.75" customHeight="1">
      <c r="A157" s="1" t="str">
        <f t="shared" si="1"/>
        <v>OFRA_PP_2CX12</v>
      </c>
      <c r="B157" s="1" t="s">
        <v>106</v>
      </c>
      <c r="C157" s="1" t="s">
        <v>21</v>
      </c>
      <c r="D157" s="16">
        <v>12.0</v>
      </c>
      <c r="E157" s="17" t="s">
        <v>112</v>
      </c>
      <c r="F157" s="16" t="s">
        <v>54</v>
      </c>
      <c r="G157" s="5">
        <v>44837.0</v>
      </c>
      <c r="H157" s="6" t="s">
        <v>26</v>
      </c>
      <c r="I157" s="6">
        <v>2.0</v>
      </c>
      <c r="J157" s="6">
        <v>235.0</v>
      </c>
      <c r="K157" s="6">
        <v>219.0</v>
      </c>
      <c r="L157" s="6">
        <v>219.0</v>
      </c>
      <c r="M157" s="6">
        <v>211.0</v>
      </c>
      <c r="N157" s="6">
        <v>186.0</v>
      </c>
      <c r="O157" s="6">
        <v>200.0</v>
      </c>
      <c r="R157" s="3">
        <f t="shared" si="2"/>
        <v>105.8333333</v>
      </c>
      <c r="S157" s="3">
        <f t="shared" si="3"/>
        <v>8.506859977</v>
      </c>
      <c r="T157" s="7">
        <f t="shared" si="22"/>
        <v>8.037977931</v>
      </c>
    </row>
    <row r="158" ht="15.75" customHeight="1">
      <c r="A158" s="1" t="str">
        <f t="shared" si="1"/>
        <v>OFRA_PP_2CX12</v>
      </c>
      <c r="B158" s="1" t="s">
        <v>106</v>
      </c>
      <c r="C158" s="1" t="s">
        <v>21</v>
      </c>
      <c r="D158" s="16">
        <v>12.0</v>
      </c>
      <c r="E158" s="17" t="s">
        <v>112</v>
      </c>
      <c r="F158" s="16" t="s">
        <v>55</v>
      </c>
      <c r="R158" s="3" t="str">
        <f t="shared" si="2"/>
        <v>#DIV/0!</v>
      </c>
      <c r="S158" s="3" t="str">
        <f t="shared" si="3"/>
        <v>#DIV/0!</v>
      </c>
      <c r="T158" s="3" t="str">
        <f t="shared" si="22"/>
        <v>#DIV/0!</v>
      </c>
    </row>
    <row r="159" ht="15.75" customHeight="1">
      <c r="A159" s="1" t="str">
        <f t="shared" si="1"/>
        <v>OFRA_PP_2GT10</v>
      </c>
      <c r="B159" s="1" t="s">
        <v>106</v>
      </c>
      <c r="C159" s="1" t="s">
        <v>21</v>
      </c>
      <c r="D159" s="16">
        <v>15.0</v>
      </c>
      <c r="E159" s="17" t="s">
        <v>113</v>
      </c>
      <c r="F159" s="16" t="s">
        <v>24</v>
      </c>
      <c r="R159" s="3" t="str">
        <f t="shared" si="2"/>
        <v>#DIV/0!</v>
      </c>
      <c r="S159" s="3" t="str">
        <f t="shared" si="3"/>
        <v>#DIV/0!</v>
      </c>
      <c r="T159" s="3" t="str">
        <f t="shared" si="22"/>
        <v>#DIV/0!</v>
      </c>
    </row>
    <row r="160" ht="15.75" customHeight="1">
      <c r="A160" s="1" t="str">
        <f t="shared" si="1"/>
        <v>OFRA_PP_2GT3</v>
      </c>
      <c r="B160" s="1" t="s">
        <v>106</v>
      </c>
      <c r="C160" s="1" t="s">
        <v>21</v>
      </c>
      <c r="D160" s="16">
        <v>16.0</v>
      </c>
      <c r="E160" s="17" t="s">
        <v>114</v>
      </c>
      <c r="F160" s="16" t="s">
        <v>54</v>
      </c>
      <c r="R160" s="3" t="str">
        <f t="shared" si="2"/>
        <v>#DIV/0!</v>
      </c>
      <c r="S160" s="3" t="str">
        <f t="shared" si="3"/>
        <v>#DIV/0!</v>
      </c>
      <c r="T160" s="3" t="str">
        <f t="shared" si="22"/>
        <v>#DIV/0!</v>
      </c>
    </row>
    <row r="161" ht="15.75" customHeight="1">
      <c r="A161" s="1" t="str">
        <f t="shared" si="1"/>
        <v>OFRA_PP_2GT3</v>
      </c>
      <c r="B161" s="1" t="s">
        <v>106</v>
      </c>
      <c r="C161" s="1" t="s">
        <v>21</v>
      </c>
      <c r="D161" s="16">
        <v>16.0</v>
      </c>
      <c r="E161" s="17" t="s">
        <v>114</v>
      </c>
      <c r="F161" s="16" t="s">
        <v>55</v>
      </c>
      <c r="G161" s="5">
        <v>44837.0</v>
      </c>
      <c r="H161" s="6" t="s">
        <v>26</v>
      </c>
      <c r="I161" s="6">
        <v>2.0</v>
      </c>
      <c r="J161" s="6">
        <v>189.0</v>
      </c>
      <c r="K161" s="6">
        <v>157.0</v>
      </c>
      <c r="L161" s="6">
        <v>214.0</v>
      </c>
      <c r="M161" s="6">
        <v>219.0</v>
      </c>
      <c r="N161" s="6">
        <v>187.0</v>
      </c>
      <c r="O161" s="6">
        <v>159.0</v>
      </c>
      <c r="R161" s="3">
        <f t="shared" si="2"/>
        <v>93.75</v>
      </c>
      <c r="S161" s="3">
        <f t="shared" si="3"/>
        <v>13.1139239</v>
      </c>
      <c r="T161" s="7">
        <f t="shared" si="22"/>
        <v>13.98818549</v>
      </c>
    </row>
    <row r="162" ht="15.75" customHeight="1">
      <c r="A162" s="1" t="str">
        <f t="shared" si="1"/>
        <v>OFRA_PP_2GT38</v>
      </c>
      <c r="B162" s="1" t="s">
        <v>106</v>
      </c>
      <c r="C162" s="1" t="s">
        <v>21</v>
      </c>
      <c r="D162" s="16">
        <v>18.0</v>
      </c>
      <c r="E162" s="17" t="s">
        <v>115</v>
      </c>
      <c r="F162" s="16" t="s">
        <v>24</v>
      </c>
      <c r="R162" s="3" t="str">
        <f t="shared" si="2"/>
        <v>#DIV/0!</v>
      </c>
      <c r="S162" s="3" t="str">
        <f t="shared" si="3"/>
        <v>#DIV/0!</v>
      </c>
      <c r="T162" s="3" t="str">
        <f t="shared" si="22"/>
        <v>#DIV/0!</v>
      </c>
    </row>
    <row r="163" ht="15.75" customHeight="1">
      <c r="A163" s="1" t="str">
        <f t="shared" si="1"/>
        <v>OFRA_PP_2GT41</v>
      </c>
      <c r="B163" s="1" t="s">
        <v>106</v>
      </c>
      <c r="C163" s="1" t="s">
        <v>21</v>
      </c>
      <c r="D163" s="16">
        <v>19.0</v>
      </c>
      <c r="E163" s="17" t="s">
        <v>116</v>
      </c>
      <c r="F163" s="16" t="s">
        <v>54</v>
      </c>
      <c r="R163" s="3" t="str">
        <f t="shared" si="2"/>
        <v>#DIV/0!</v>
      </c>
      <c r="S163" s="3" t="str">
        <f t="shared" si="3"/>
        <v>#DIV/0!</v>
      </c>
      <c r="T163" s="3" t="str">
        <f t="shared" si="22"/>
        <v>#DIV/0!</v>
      </c>
    </row>
    <row r="164" ht="15.75" customHeight="1">
      <c r="A164" s="1" t="str">
        <f t="shared" si="1"/>
        <v>OFRA_PP_2GT41</v>
      </c>
      <c r="B164" s="1" t="s">
        <v>106</v>
      </c>
      <c r="C164" s="1" t="s">
        <v>21</v>
      </c>
      <c r="D164" s="16">
        <v>19.0</v>
      </c>
      <c r="E164" s="17" t="s">
        <v>116</v>
      </c>
      <c r="F164" s="16" t="s">
        <v>55</v>
      </c>
      <c r="R164" s="3" t="str">
        <f t="shared" si="2"/>
        <v>#DIV/0!</v>
      </c>
      <c r="S164" s="3" t="str">
        <f t="shared" si="3"/>
        <v>#DIV/0!</v>
      </c>
      <c r="T164" s="3" t="str">
        <f t="shared" si="22"/>
        <v>#DIV/0!</v>
      </c>
    </row>
    <row r="165" ht="15.75" customHeight="1">
      <c r="A165" s="1" t="str">
        <f t="shared" si="1"/>
        <v>OFRA_PP_2GT7</v>
      </c>
      <c r="B165" s="1" t="s">
        <v>106</v>
      </c>
      <c r="C165" s="1" t="s">
        <v>21</v>
      </c>
      <c r="D165" s="16">
        <v>20.0</v>
      </c>
      <c r="E165" s="17" t="s">
        <v>117</v>
      </c>
      <c r="F165" s="16" t="s">
        <v>54</v>
      </c>
      <c r="G165" s="5">
        <v>44837.0</v>
      </c>
      <c r="H165" s="6" t="s">
        <v>26</v>
      </c>
      <c r="I165" s="6">
        <v>2.0</v>
      </c>
      <c r="J165" s="6">
        <v>123.0</v>
      </c>
      <c r="K165" s="6">
        <v>110.0</v>
      </c>
      <c r="L165" s="6">
        <v>130.0</v>
      </c>
      <c r="M165" s="6">
        <v>121.0</v>
      </c>
      <c r="N165" s="6">
        <v>109.0</v>
      </c>
      <c r="O165" s="6">
        <v>107.0</v>
      </c>
      <c r="R165" s="3">
        <f t="shared" si="2"/>
        <v>58.33333333</v>
      </c>
      <c r="S165" s="3">
        <f t="shared" si="3"/>
        <v>4.654746681</v>
      </c>
      <c r="T165" s="3">
        <f t="shared" si="22"/>
        <v>7.979565739</v>
      </c>
    </row>
    <row r="166" ht="15.75" customHeight="1">
      <c r="A166" s="1" t="str">
        <f t="shared" si="1"/>
        <v>OFRA_PP_2GT7</v>
      </c>
      <c r="B166" s="1" t="s">
        <v>106</v>
      </c>
      <c r="C166" s="1" t="s">
        <v>21</v>
      </c>
      <c r="D166" s="16">
        <v>20.0</v>
      </c>
      <c r="E166" s="17" t="s">
        <v>117</v>
      </c>
      <c r="F166" s="16" t="s">
        <v>55</v>
      </c>
      <c r="R166" s="3" t="str">
        <f t="shared" si="2"/>
        <v>#DIV/0!</v>
      </c>
      <c r="S166" s="3" t="str">
        <f t="shared" si="3"/>
        <v>#DIV/0!</v>
      </c>
      <c r="T166" s="3" t="str">
        <f t="shared" si="22"/>
        <v>#DIV/0!</v>
      </c>
    </row>
    <row r="167" ht="15.75" customHeight="1">
      <c r="A167" s="1" t="str">
        <f t="shared" si="1"/>
        <v>OFRA_PP_2HS11</v>
      </c>
      <c r="B167" s="1" t="s">
        <v>106</v>
      </c>
      <c r="C167" s="1" t="s">
        <v>21</v>
      </c>
      <c r="D167" s="16">
        <v>21.0</v>
      </c>
      <c r="E167" s="17" t="s">
        <v>118</v>
      </c>
      <c r="F167" s="16" t="s">
        <v>24</v>
      </c>
      <c r="R167" s="3" t="str">
        <f t="shared" si="2"/>
        <v>#DIV/0!</v>
      </c>
      <c r="S167" s="3" t="str">
        <f t="shared" si="3"/>
        <v>#DIV/0!</v>
      </c>
      <c r="T167" s="3" t="str">
        <f t="shared" si="22"/>
        <v>#DIV/0!</v>
      </c>
    </row>
    <row r="168" ht="15.75" customHeight="1">
      <c r="A168" s="1" t="str">
        <f t="shared" si="1"/>
        <v>OFRA_PP_2HS17</v>
      </c>
      <c r="B168" s="1" t="s">
        <v>106</v>
      </c>
      <c r="C168" s="1" t="s">
        <v>21</v>
      </c>
      <c r="D168" s="16">
        <v>22.0</v>
      </c>
      <c r="E168" s="17" t="s">
        <v>119</v>
      </c>
      <c r="F168" s="16" t="s">
        <v>54</v>
      </c>
      <c r="R168" s="3" t="str">
        <f t="shared" si="2"/>
        <v>#DIV/0!</v>
      </c>
      <c r="S168" s="3" t="str">
        <f t="shared" si="3"/>
        <v>#DIV/0!</v>
      </c>
      <c r="T168" s="3" t="str">
        <f t="shared" si="22"/>
        <v>#DIV/0!</v>
      </c>
    </row>
    <row r="169" ht="15.75" customHeight="1">
      <c r="A169" s="1" t="str">
        <f t="shared" si="1"/>
        <v>OFRA_PP_2HS17</v>
      </c>
      <c r="B169" s="1" t="s">
        <v>106</v>
      </c>
      <c r="C169" s="1" t="s">
        <v>21</v>
      </c>
      <c r="D169" s="16">
        <v>22.0</v>
      </c>
      <c r="E169" s="17" t="s">
        <v>119</v>
      </c>
      <c r="F169" s="16" t="s">
        <v>55</v>
      </c>
      <c r="R169" s="3" t="str">
        <f t="shared" si="2"/>
        <v>#DIV/0!</v>
      </c>
      <c r="S169" s="3" t="str">
        <f t="shared" si="3"/>
        <v>#DIV/0!</v>
      </c>
      <c r="T169" s="3" t="str">
        <f t="shared" si="22"/>
        <v>#DIV/0!</v>
      </c>
    </row>
    <row r="170" ht="15.75" customHeight="1">
      <c r="A170" s="1" t="str">
        <f t="shared" si="1"/>
        <v>OFRA_PP_2HS27</v>
      </c>
      <c r="B170" s="1" t="s">
        <v>106</v>
      </c>
      <c r="C170" s="1" t="s">
        <v>21</v>
      </c>
      <c r="D170" s="16">
        <v>23.0</v>
      </c>
      <c r="E170" s="17" t="s">
        <v>120</v>
      </c>
      <c r="F170" s="16" t="s">
        <v>24</v>
      </c>
      <c r="R170" s="3" t="str">
        <f t="shared" si="2"/>
        <v>#DIV/0!</v>
      </c>
      <c r="S170" s="3" t="str">
        <f t="shared" si="3"/>
        <v>#DIV/0!</v>
      </c>
      <c r="T170" s="3" t="str">
        <f t="shared" si="22"/>
        <v>#DIV/0!</v>
      </c>
    </row>
    <row r="171" ht="15.75" customHeight="1">
      <c r="A171" s="1" t="str">
        <f t="shared" si="1"/>
        <v>OFRA_PP_2HS9</v>
      </c>
      <c r="B171" s="1" t="s">
        <v>106</v>
      </c>
      <c r="C171" s="1" t="s">
        <v>21</v>
      </c>
      <c r="D171" s="16">
        <v>24.0</v>
      </c>
      <c r="E171" s="17" t="s">
        <v>121</v>
      </c>
      <c r="F171" s="16" t="s">
        <v>54</v>
      </c>
      <c r="R171" s="3" t="str">
        <f t="shared" si="2"/>
        <v>#DIV/0!</v>
      </c>
      <c r="S171" s="3" t="str">
        <f t="shared" si="3"/>
        <v>#DIV/0!</v>
      </c>
      <c r="T171" s="3" t="str">
        <f t="shared" si="22"/>
        <v>#DIV/0!</v>
      </c>
    </row>
    <row r="172" ht="15.75" customHeight="1">
      <c r="A172" s="1" t="str">
        <f t="shared" si="1"/>
        <v>OFRA_PP_2HS9</v>
      </c>
      <c r="B172" s="1" t="s">
        <v>106</v>
      </c>
      <c r="C172" s="1" t="s">
        <v>21</v>
      </c>
      <c r="D172" s="16">
        <v>24.0</v>
      </c>
      <c r="E172" s="17" t="s">
        <v>121</v>
      </c>
      <c r="F172" s="16" t="s">
        <v>55</v>
      </c>
      <c r="R172" s="3" t="str">
        <f t="shared" si="2"/>
        <v>#DIV/0!</v>
      </c>
      <c r="S172" s="3" t="str">
        <f t="shared" si="3"/>
        <v>#DIV/0!</v>
      </c>
      <c r="T172" s="3" t="str">
        <f t="shared" si="22"/>
        <v>#DIV/0!</v>
      </c>
    </row>
    <row r="173" ht="15.75" customHeight="1">
      <c r="A173" s="1" t="str">
        <f t="shared" si="1"/>
        <v>OFRA_PP_4CX12</v>
      </c>
      <c r="B173" s="1" t="s">
        <v>106</v>
      </c>
      <c r="C173" s="1" t="s">
        <v>21</v>
      </c>
      <c r="D173" s="16">
        <v>25.0</v>
      </c>
      <c r="E173" s="17" t="s">
        <v>122</v>
      </c>
      <c r="F173" s="16" t="s">
        <v>53</v>
      </c>
      <c r="R173" s="3" t="str">
        <f t="shared" si="2"/>
        <v>#DIV/0!</v>
      </c>
      <c r="S173" s="3" t="str">
        <f t="shared" si="3"/>
        <v>#DIV/0!</v>
      </c>
      <c r="T173" s="3" t="str">
        <f t="shared" si="22"/>
        <v>#DIV/0!</v>
      </c>
    </row>
    <row r="174" ht="15.75" customHeight="1">
      <c r="A174" s="1" t="str">
        <f t="shared" si="1"/>
        <v>OFRA_PP_4HS15</v>
      </c>
      <c r="B174" s="1" t="s">
        <v>106</v>
      </c>
      <c r="C174" s="1" t="s">
        <v>21</v>
      </c>
      <c r="D174" s="16">
        <v>27.0</v>
      </c>
      <c r="E174" s="17" t="s">
        <v>123</v>
      </c>
      <c r="F174" s="16" t="s">
        <v>24</v>
      </c>
      <c r="R174" s="3" t="str">
        <f t="shared" si="2"/>
        <v>#DIV/0!</v>
      </c>
      <c r="S174" s="3" t="str">
        <f t="shared" si="3"/>
        <v>#DIV/0!</v>
      </c>
      <c r="T174" s="3" t="str">
        <f t="shared" si="22"/>
        <v>#DIV/0!</v>
      </c>
    </row>
    <row r="175" ht="15.75" customHeight="1">
      <c r="A175" s="1" t="str">
        <f t="shared" si="1"/>
        <v>OFRA_PP_6EV18</v>
      </c>
      <c r="B175" s="1" t="s">
        <v>106</v>
      </c>
      <c r="C175" s="1" t="s">
        <v>21</v>
      </c>
      <c r="D175" s="16">
        <v>29.0</v>
      </c>
      <c r="E175" s="17" t="s">
        <v>124</v>
      </c>
      <c r="F175" s="16" t="s">
        <v>24</v>
      </c>
      <c r="G175" s="5"/>
      <c r="R175" s="3" t="str">
        <f t="shared" si="2"/>
        <v>#DIV/0!</v>
      </c>
      <c r="S175" s="3" t="str">
        <f t="shared" si="3"/>
        <v>#DIV/0!</v>
      </c>
      <c r="T175" s="3" t="str">
        <f t="shared" si="22"/>
        <v>#DIV/0!</v>
      </c>
    </row>
    <row r="176" ht="15.75" customHeight="1">
      <c r="A176" s="1" t="str">
        <f t="shared" si="1"/>
        <v>OFRA_PP_6GT17</v>
      </c>
      <c r="B176" s="1" t="s">
        <v>106</v>
      </c>
      <c r="C176" s="1" t="s">
        <v>21</v>
      </c>
      <c r="D176" s="16">
        <v>30.0</v>
      </c>
      <c r="E176" s="17" t="s">
        <v>125</v>
      </c>
      <c r="F176" s="16" t="s">
        <v>24</v>
      </c>
      <c r="R176" s="3" t="str">
        <f t="shared" si="2"/>
        <v>#DIV/0!</v>
      </c>
      <c r="S176" s="3" t="str">
        <f t="shared" si="3"/>
        <v>#DIV/0!</v>
      </c>
      <c r="T176" s="3" t="str">
        <f t="shared" si="22"/>
        <v>#DIV/0!</v>
      </c>
    </row>
    <row r="177" ht="15.75" customHeight="1">
      <c r="A177" s="1" t="str">
        <f t="shared" si="1"/>
        <v>OFRA_PP_8CX24</v>
      </c>
      <c r="B177" s="1" t="s">
        <v>106</v>
      </c>
      <c r="C177" s="1" t="s">
        <v>21</v>
      </c>
      <c r="D177" s="16">
        <v>31.0</v>
      </c>
      <c r="E177" s="17" t="s">
        <v>126</v>
      </c>
      <c r="F177" s="16" t="s">
        <v>24</v>
      </c>
      <c r="G177" s="5">
        <v>44837.0</v>
      </c>
      <c r="H177" s="6" t="s">
        <v>26</v>
      </c>
      <c r="I177" s="6">
        <v>2.0</v>
      </c>
      <c r="J177" s="6">
        <v>102.0</v>
      </c>
      <c r="K177" s="6">
        <v>94.0</v>
      </c>
      <c r="L177" s="6">
        <v>108.0</v>
      </c>
      <c r="M177" s="6">
        <v>103.0</v>
      </c>
      <c r="N177" s="6">
        <v>102.0</v>
      </c>
      <c r="O177" s="6">
        <v>107.0</v>
      </c>
      <c r="R177" s="3">
        <f t="shared" si="2"/>
        <v>51.33333333</v>
      </c>
      <c r="S177" s="3">
        <f t="shared" si="3"/>
        <v>2.483277404</v>
      </c>
      <c r="T177" s="7">
        <f t="shared" si="22"/>
        <v>4.837553385</v>
      </c>
    </row>
    <row r="178" ht="15.75" customHeight="1">
      <c r="A178" s="1" t="str">
        <f t="shared" si="1"/>
        <v>OFRA_PP_8HS21</v>
      </c>
      <c r="B178" s="1" t="s">
        <v>106</v>
      </c>
      <c r="C178" s="1" t="s">
        <v>21</v>
      </c>
      <c r="D178" s="16">
        <v>32.0</v>
      </c>
      <c r="E178" s="17" t="s">
        <v>127</v>
      </c>
      <c r="F178" s="16" t="s">
        <v>24</v>
      </c>
      <c r="R178" s="3" t="str">
        <f t="shared" si="2"/>
        <v>#DIV/0!</v>
      </c>
      <c r="S178" s="3" t="str">
        <f t="shared" si="3"/>
        <v>#DIV/0!</v>
      </c>
      <c r="T178" s="3" t="str">
        <f t="shared" si="22"/>
        <v>#DIV/0!</v>
      </c>
    </row>
    <row r="179" ht="15.75" customHeight="1">
      <c r="A179" s="1" t="str">
        <f t="shared" si="1"/>
        <v>OFRA_PP_8HS23</v>
      </c>
      <c r="B179" s="1" t="s">
        <v>106</v>
      </c>
      <c r="C179" s="1" t="s">
        <v>21</v>
      </c>
      <c r="D179" s="16">
        <v>33.0</v>
      </c>
      <c r="E179" s="17" t="s">
        <v>128</v>
      </c>
      <c r="F179" s="16" t="s">
        <v>24</v>
      </c>
      <c r="R179" s="3" t="str">
        <f t="shared" si="2"/>
        <v>#DIV/0!</v>
      </c>
      <c r="S179" s="3" t="str">
        <f t="shared" si="3"/>
        <v>#DIV/0!</v>
      </c>
      <c r="T179" s="3" t="str">
        <f t="shared" si="22"/>
        <v>#DIV/0!</v>
      </c>
    </row>
    <row r="180" ht="15.75" customHeight="1">
      <c r="A180" s="1" t="str">
        <f t="shared" si="1"/>
        <v>OFRA_PP_8HS24</v>
      </c>
      <c r="B180" s="1" t="s">
        <v>106</v>
      </c>
      <c r="C180" s="1" t="s">
        <v>21</v>
      </c>
      <c r="D180" s="16">
        <v>34.0</v>
      </c>
      <c r="E180" s="17" t="s">
        <v>129</v>
      </c>
      <c r="F180" s="16" t="s">
        <v>24</v>
      </c>
      <c r="R180" s="3" t="str">
        <f t="shared" si="2"/>
        <v>#DIV/0!</v>
      </c>
      <c r="S180" s="3" t="str">
        <f t="shared" si="3"/>
        <v>#DIV/0!</v>
      </c>
      <c r="T180" s="3" t="str">
        <f t="shared" si="22"/>
        <v>#DIV/0!</v>
      </c>
    </row>
    <row r="181" ht="15.75" customHeight="1">
      <c r="A181" s="1" t="str">
        <f t="shared" si="1"/>
        <v>OFRA_PP_9CX5</v>
      </c>
      <c r="B181" s="1" t="s">
        <v>106</v>
      </c>
      <c r="C181" s="1" t="s">
        <v>21</v>
      </c>
      <c r="D181" s="16">
        <v>35.0</v>
      </c>
      <c r="E181" s="17" t="s">
        <v>130</v>
      </c>
      <c r="F181" s="16" t="s">
        <v>54</v>
      </c>
      <c r="R181" s="3" t="str">
        <f t="shared" si="2"/>
        <v>#DIV/0!</v>
      </c>
      <c r="S181" s="3" t="str">
        <f t="shared" si="3"/>
        <v>#DIV/0!</v>
      </c>
      <c r="T181" s="3" t="str">
        <f t="shared" si="22"/>
        <v>#DIV/0!</v>
      </c>
    </row>
    <row r="182" ht="15.75" customHeight="1">
      <c r="A182" s="1" t="str">
        <f t="shared" si="1"/>
        <v>OFRA_PP_9CX5</v>
      </c>
      <c r="B182" s="1" t="s">
        <v>106</v>
      </c>
      <c r="C182" s="1" t="s">
        <v>21</v>
      </c>
      <c r="D182" s="16">
        <v>35.0</v>
      </c>
      <c r="E182" s="17" t="s">
        <v>130</v>
      </c>
      <c r="F182" s="16" t="s">
        <v>55</v>
      </c>
      <c r="R182" s="3" t="str">
        <f t="shared" si="2"/>
        <v>#DIV/0!</v>
      </c>
      <c r="S182" s="3" t="str">
        <f t="shared" si="3"/>
        <v>#DIV/0!</v>
      </c>
      <c r="T182" s="3" t="str">
        <f t="shared" si="22"/>
        <v>#DIV/0!</v>
      </c>
    </row>
    <row r="183" ht="15.75" customHeight="1">
      <c r="A183" s="1" t="str">
        <f t="shared" si="1"/>
        <v>OFRA_PP_9GT30</v>
      </c>
      <c r="B183" s="1" t="s">
        <v>106</v>
      </c>
      <c r="C183" s="1" t="s">
        <v>21</v>
      </c>
      <c r="D183" s="16">
        <v>37.0</v>
      </c>
      <c r="E183" s="17" t="s">
        <v>131</v>
      </c>
      <c r="F183" s="16" t="s">
        <v>54</v>
      </c>
      <c r="R183" s="3" t="str">
        <f t="shared" si="2"/>
        <v>#DIV/0!</v>
      </c>
      <c r="S183" s="3" t="str">
        <f t="shared" si="3"/>
        <v>#DIV/0!</v>
      </c>
      <c r="T183" s="3" t="str">
        <f t="shared" si="22"/>
        <v>#DIV/0!</v>
      </c>
    </row>
    <row r="184" ht="15.75" customHeight="1">
      <c r="A184" s="1" t="str">
        <f t="shared" si="1"/>
        <v>OFRA_PP_9GT30</v>
      </c>
      <c r="B184" s="1" t="s">
        <v>106</v>
      </c>
      <c r="C184" s="1" t="s">
        <v>21</v>
      </c>
      <c r="D184" s="16">
        <v>37.0</v>
      </c>
      <c r="E184" s="17" t="s">
        <v>131</v>
      </c>
      <c r="F184" s="16" t="s">
        <v>55</v>
      </c>
      <c r="G184" s="21">
        <v>44837.0</v>
      </c>
      <c r="H184" s="6" t="s">
        <v>26</v>
      </c>
      <c r="I184" s="6">
        <v>2.0</v>
      </c>
      <c r="J184" s="6">
        <v>133.0</v>
      </c>
      <c r="K184" s="6">
        <v>96.0</v>
      </c>
      <c r="L184" s="6">
        <v>111.0</v>
      </c>
      <c r="M184" s="6">
        <v>123.0</v>
      </c>
      <c r="N184" s="6">
        <v>119.0</v>
      </c>
      <c r="O184" s="6">
        <v>115.0</v>
      </c>
      <c r="R184" s="3">
        <f t="shared" si="2"/>
        <v>58.08333333</v>
      </c>
      <c r="S184" s="3">
        <f t="shared" si="3"/>
        <v>6.216242166</v>
      </c>
      <c r="T184" s="7">
        <f t="shared" si="22"/>
        <v>10.70228206</v>
      </c>
    </row>
    <row r="185" ht="15.75" customHeight="1">
      <c r="A185" s="1" t="str">
        <f t="shared" si="1"/>
        <v>OFRA_PS_0CX4</v>
      </c>
      <c r="B185" s="1" t="s">
        <v>106</v>
      </c>
      <c r="C185" s="1" t="s">
        <v>50</v>
      </c>
      <c r="D185" s="16">
        <v>1.0</v>
      </c>
      <c r="E185" s="17" t="s">
        <v>107</v>
      </c>
      <c r="F185" s="16" t="s">
        <v>24</v>
      </c>
      <c r="G185" s="5">
        <v>44748.0</v>
      </c>
      <c r="H185" s="6" t="s">
        <v>51</v>
      </c>
      <c r="I185" s="6">
        <v>3.0</v>
      </c>
      <c r="J185" s="6">
        <v>132.0</v>
      </c>
      <c r="K185" s="6">
        <v>146.0</v>
      </c>
      <c r="L185" s="6">
        <v>138.0</v>
      </c>
      <c r="M185" s="6">
        <v>144.0</v>
      </c>
      <c r="N185" s="6">
        <v>126.0</v>
      </c>
      <c r="O185" s="6">
        <v>158.0</v>
      </c>
      <c r="R185" s="3">
        <f t="shared" si="2"/>
        <v>46.88888889</v>
      </c>
      <c r="S185" s="3">
        <f t="shared" si="3"/>
        <v>3.763371223</v>
      </c>
      <c r="T185" s="7">
        <f t="shared" si="22"/>
        <v>8.026147158</v>
      </c>
    </row>
    <row r="186" ht="15.75" customHeight="1">
      <c r="A186" s="1" t="str">
        <f t="shared" si="1"/>
        <v>OFRA_PS_0CX5</v>
      </c>
      <c r="B186" s="1" t="s">
        <v>106</v>
      </c>
      <c r="C186" s="1" t="s">
        <v>50</v>
      </c>
      <c r="D186" s="16">
        <v>2.0</v>
      </c>
      <c r="E186" s="17" t="s">
        <v>108</v>
      </c>
      <c r="F186" s="16" t="s">
        <v>24</v>
      </c>
      <c r="G186" s="5">
        <v>44763.0</v>
      </c>
      <c r="H186" s="6" t="s">
        <v>51</v>
      </c>
      <c r="I186" s="6">
        <v>4.0</v>
      </c>
      <c r="J186" s="6">
        <v>112.0</v>
      </c>
      <c r="K186" s="6">
        <v>134.0</v>
      </c>
      <c r="L186" s="6">
        <v>99.0</v>
      </c>
      <c r="M186" s="6">
        <v>128.0</v>
      </c>
      <c r="N186" s="6">
        <v>82.0</v>
      </c>
      <c r="O186" s="6">
        <v>107.0</v>
      </c>
      <c r="P186" s="6">
        <v>124.0</v>
      </c>
      <c r="Q186" s="6">
        <v>89.0</v>
      </c>
      <c r="R186" s="3">
        <f t="shared" si="2"/>
        <v>27.34375</v>
      </c>
      <c r="S186" s="3">
        <f t="shared" si="3"/>
        <v>4.678861087</v>
      </c>
      <c r="T186" s="8">
        <f t="shared" si="22"/>
        <v>17.1112634</v>
      </c>
    </row>
    <row r="187" ht="15.75" customHeight="1">
      <c r="A187" s="1" t="str">
        <f t="shared" si="1"/>
        <v>OFRA_PS_0GT1</v>
      </c>
      <c r="B187" s="1" t="s">
        <v>106</v>
      </c>
      <c r="C187" s="1" t="s">
        <v>50</v>
      </c>
      <c r="D187" s="16">
        <v>3.0</v>
      </c>
      <c r="E187" s="17" t="s">
        <v>23</v>
      </c>
      <c r="F187" s="16" t="s">
        <v>24</v>
      </c>
      <c r="G187" s="5">
        <v>44747.0</v>
      </c>
      <c r="H187" s="6" t="s">
        <v>88</v>
      </c>
      <c r="I187" s="6">
        <v>2.0</v>
      </c>
      <c r="J187" s="6">
        <v>108.0</v>
      </c>
      <c r="K187" s="6">
        <v>95.0</v>
      </c>
      <c r="L187" s="6">
        <v>117.0</v>
      </c>
      <c r="M187" s="6">
        <v>99.0</v>
      </c>
      <c r="N187" s="6">
        <v>103.0</v>
      </c>
      <c r="O187" s="6">
        <v>106.0</v>
      </c>
      <c r="R187" s="3">
        <f t="shared" si="2"/>
        <v>52.33333333</v>
      </c>
      <c r="S187" s="3">
        <f t="shared" si="3"/>
        <v>3.829708431</v>
      </c>
      <c r="T187" s="7">
        <f t="shared" si="22"/>
        <v>7.317914199</v>
      </c>
      <c r="U187" s="6" t="s">
        <v>132</v>
      </c>
    </row>
    <row r="188" ht="15.75" customHeight="1">
      <c r="A188" s="1" t="str">
        <f t="shared" si="1"/>
        <v>OFRA_PS_0GT3</v>
      </c>
      <c r="B188" s="1" t="s">
        <v>106</v>
      </c>
      <c r="C188" s="1" t="s">
        <v>50</v>
      </c>
      <c r="D188" s="16">
        <v>4.0</v>
      </c>
      <c r="E188" s="17" t="s">
        <v>133</v>
      </c>
      <c r="F188" s="16" t="s">
        <v>24</v>
      </c>
      <c r="G188" s="5">
        <v>44763.0</v>
      </c>
      <c r="H188" s="6" t="s">
        <v>51</v>
      </c>
      <c r="I188" s="6">
        <v>2.0</v>
      </c>
      <c r="J188" s="6">
        <v>127.0</v>
      </c>
      <c r="K188" s="6">
        <v>128.0</v>
      </c>
      <c r="L188" s="6">
        <v>121.0</v>
      </c>
      <c r="M188" s="6">
        <v>89.0</v>
      </c>
      <c r="N188" s="6">
        <v>103.0</v>
      </c>
      <c r="O188" s="6">
        <v>120.0</v>
      </c>
      <c r="R188" s="3">
        <f t="shared" si="2"/>
        <v>57.33333333</v>
      </c>
      <c r="S188" s="3">
        <f t="shared" si="3"/>
        <v>7.724420151</v>
      </c>
      <c r="T188" s="7">
        <f t="shared" si="22"/>
        <v>13.47282584</v>
      </c>
    </row>
    <row r="189" ht="15.75" customHeight="1">
      <c r="A189" s="1" t="str">
        <f t="shared" si="1"/>
        <v>OFRA_PS_0GT5</v>
      </c>
      <c r="B189" s="1" t="s">
        <v>106</v>
      </c>
      <c r="C189" s="1" t="s">
        <v>50</v>
      </c>
      <c r="D189" s="16">
        <v>5.0</v>
      </c>
      <c r="E189" s="17" t="s">
        <v>109</v>
      </c>
      <c r="F189" s="16" t="s">
        <v>54</v>
      </c>
      <c r="G189" s="5">
        <v>44767.0</v>
      </c>
      <c r="H189" s="6" t="s">
        <v>88</v>
      </c>
      <c r="I189" s="6">
        <v>3.0</v>
      </c>
      <c r="J189" s="6">
        <v>100.0</v>
      </c>
      <c r="K189" s="6">
        <v>80.0</v>
      </c>
      <c r="L189" s="6">
        <v>83.0</v>
      </c>
      <c r="M189" s="6">
        <v>74.0</v>
      </c>
      <c r="N189" s="6">
        <v>78.0</v>
      </c>
      <c r="O189" s="6">
        <v>69.0</v>
      </c>
      <c r="R189" s="3">
        <f t="shared" si="2"/>
        <v>26.88888889</v>
      </c>
      <c r="S189" s="3">
        <f t="shared" si="3"/>
        <v>3.550691117</v>
      </c>
      <c r="T189" s="7">
        <f t="shared" si="22"/>
        <v>13.20504961</v>
      </c>
    </row>
    <row r="190" ht="15.75" customHeight="1">
      <c r="A190" s="1" t="str">
        <f t="shared" si="1"/>
        <v>OFRA_PS_0GT5</v>
      </c>
      <c r="B190" s="1" t="s">
        <v>106</v>
      </c>
      <c r="C190" s="1" t="s">
        <v>50</v>
      </c>
      <c r="D190" s="16">
        <v>5.0</v>
      </c>
      <c r="E190" s="17" t="s">
        <v>109</v>
      </c>
      <c r="F190" s="16" t="s">
        <v>55</v>
      </c>
      <c r="G190" s="5">
        <v>44839.0</v>
      </c>
      <c r="H190" s="6" t="s">
        <v>32</v>
      </c>
      <c r="I190" s="6">
        <v>2.0</v>
      </c>
      <c r="J190" s="6">
        <v>131.0</v>
      </c>
      <c r="K190" s="6">
        <v>135.0</v>
      </c>
      <c r="L190" s="6">
        <v>146.0</v>
      </c>
      <c r="M190" s="6">
        <v>163.0</v>
      </c>
      <c r="N190" s="6">
        <v>172.0</v>
      </c>
      <c r="O190" s="6">
        <v>148.0</v>
      </c>
      <c r="R190" s="3">
        <f t="shared" si="2"/>
        <v>74.58333333</v>
      </c>
      <c r="S190" s="3">
        <f t="shared" si="3"/>
        <v>7.920963746</v>
      </c>
      <c r="T190" s="7">
        <f t="shared" si="22"/>
        <v>10.62028659</v>
      </c>
    </row>
    <row r="191" ht="15.75" customHeight="1">
      <c r="A191" s="1" t="str">
        <f t="shared" si="1"/>
        <v>OFRA_PS_1GT37</v>
      </c>
      <c r="B191" s="1" t="s">
        <v>106</v>
      </c>
      <c r="C191" s="1" t="s">
        <v>50</v>
      </c>
      <c r="D191" s="16">
        <v>7.0</v>
      </c>
      <c r="E191" s="17" t="s">
        <v>110</v>
      </c>
      <c r="F191" s="16" t="s">
        <v>24</v>
      </c>
      <c r="R191" s="3" t="str">
        <f t="shared" si="2"/>
        <v>#DIV/0!</v>
      </c>
      <c r="S191" s="3" t="str">
        <f t="shared" si="3"/>
        <v>#DIV/0!</v>
      </c>
      <c r="T191" s="3" t="str">
        <f t="shared" si="22"/>
        <v>#DIV/0!</v>
      </c>
    </row>
    <row r="192" ht="15.75" customHeight="1">
      <c r="A192" s="1" t="str">
        <f t="shared" si="1"/>
        <v>OFRA_PS_1GT42</v>
      </c>
      <c r="B192" s="1" t="s">
        <v>106</v>
      </c>
      <c r="C192" s="1" t="s">
        <v>50</v>
      </c>
      <c r="D192" s="16">
        <v>8.0</v>
      </c>
      <c r="E192" s="17" t="s">
        <v>111</v>
      </c>
      <c r="F192" s="16" t="s">
        <v>24</v>
      </c>
      <c r="G192" s="5">
        <v>44839.0</v>
      </c>
      <c r="H192" s="6" t="s">
        <v>32</v>
      </c>
      <c r="I192" s="6">
        <v>2.0</v>
      </c>
      <c r="J192" s="6">
        <v>119.0</v>
      </c>
      <c r="K192" s="6">
        <v>110.0</v>
      </c>
      <c r="L192" s="6">
        <v>121.0</v>
      </c>
      <c r="M192" s="6">
        <v>147.0</v>
      </c>
      <c r="N192" s="6">
        <v>145.0</v>
      </c>
      <c r="O192" s="6">
        <v>153.0</v>
      </c>
      <c r="R192" s="3">
        <f t="shared" si="2"/>
        <v>66.25</v>
      </c>
      <c r="S192" s="3">
        <f t="shared" si="3"/>
        <v>8.965210539</v>
      </c>
      <c r="T192" s="7">
        <f t="shared" si="22"/>
        <v>13.53239327</v>
      </c>
    </row>
    <row r="193" ht="15.75" customHeight="1">
      <c r="A193" s="1" t="str">
        <f t="shared" si="1"/>
        <v>OFRA_PS_1GT43</v>
      </c>
      <c r="B193" s="1" t="s">
        <v>106</v>
      </c>
      <c r="C193" s="1" t="s">
        <v>50</v>
      </c>
      <c r="D193" s="16">
        <v>9.0</v>
      </c>
      <c r="E193" s="17" t="s">
        <v>134</v>
      </c>
      <c r="F193" s="16" t="s">
        <v>24</v>
      </c>
      <c r="G193" s="5">
        <v>44770.0</v>
      </c>
      <c r="H193" s="6" t="s">
        <v>51</v>
      </c>
      <c r="I193" s="6">
        <v>4.0</v>
      </c>
      <c r="J193" s="6">
        <v>86.0</v>
      </c>
      <c r="K193" s="6">
        <v>81.0</v>
      </c>
      <c r="L193" s="6">
        <v>84.0</v>
      </c>
      <c r="M193" s="6">
        <v>74.0</v>
      </c>
      <c r="N193" s="6">
        <v>68.0</v>
      </c>
      <c r="O193" s="6">
        <v>86.0</v>
      </c>
      <c r="R193" s="3">
        <f t="shared" si="2"/>
        <v>19.95833333</v>
      </c>
      <c r="S193" s="3">
        <f t="shared" si="3"/>
        <v>1.83314393</v>
      </c>
      <c r="T193" s="7">
        <f t="shared" si="22"/>
        <v>9.184854762</v>
      </c>
    </row>
    <row r="194" ht="15.75" customHeight="1">
      <c r="A194" s="1" t="str">
        <f t="shared" si="1"/>
        <v>OFRA_PS_2CX10</v>
      </c>
      <c r="B194" s="1" t="s">
        <v>106</v>
      </c>
      <c r="C194" s="1" t="s">
        <v>50</v>
      </c>
      <c r="D194" s="16">
        <v>10.0</v>
      </c>
      <c r="E194" s="17" t="s">
        <v>135</v>
      </c>
      <c r="F194" s="16" t="s">
        <v>24</v>
      </c>
      <c r="G194" s="5">
        <v>44839.0</v>
      </c>
      <c r="H194" s="6" t="s">
        <v>32</v>
      </c>
      <c r="I194" s="6">
        <v>2.0</v>
      </c>
      <c r="J194" s="6">
        <v>137.0</v>
      </c>
      <c r="K194" s="6">
        <v>151.0</v>
      </c>
      <c r="L194" s="6">
        <v>142.0</v>
      </c>
      <c r="M194" s="6">
        <v>160.0</v>
      </c>
      <c r="N194" s="6">
        <v>175.0</v>
      </c>
      <c r="O194" s="6">
        <v>172.0</v>
      </c>
      <c r="R194" s="3">
        <f t="shared" si="2"/>
        <v>78.08333333</v>
      </c>
      <c r="S194" s="3">
        <f t="shared" si="3"/>
        <v>7.793694032</v>
      </c>
      <c r="T194" s="7">
        <f t="shared" si="22"/>
        <v>9.981251695</v>
      </c>
    </row>
    <row r="195" ht="15.75" customHeight="1">
      <c r="A195" s="1" t="str">
        <f t="shared" si="1"/>
        <v>OFRA_PS_2CX12</v>
      </c>
      <c r="B195" s="1" t="s">
        <v>106</v>
      </c>
      <c r="C195" s="1" t="s">
        <v>50</v>
      </c>
      <c r="D195" s="16">
        <v>12.0</v>
      </c>
      <c r="E195" s="17" t="s">
        <v>112</v>
      </c>
      <c r="F195" s="16" t="s">
        <v>24</v>
      </c>
      <c r="G195" s="5">
        <v>44768.0</v>
      </c>
      <c r="H195" s="6" t="s">
        <v>51</v>
      </c>
      <c r="I195" s="6">
        <v>3.0</v>
      </c>
      <c r="J195" s="6">
        <v>141.0</v>
      </c>
      <c r="K195" s="6">
        <v>137.0</v>
      </c>
      <c r="L195" s="6">
        <v>131.0</v>
      </c>
      <c r="M195" s="6">
        <v>165.0</v>
      </c>
      <c r="N195" s="6">
        <v>140.0</v>
      </c>
      <c r="O195" s="6">
        <v>143.0</v>
      </c>
      <c r="R195" s="3">
        <f t="shared" si="2"/>
        <v>47.61111111</v>
      </c>
      <c r="S195" s="3">
        <f t="shared" si="3"/>
        <v>3.878239387</v>
      </c>
      <c r="T195" s="7">
        <f t="shared" si="22"/>
        <v>8.145660322</v>
      </c>
    </row>
    <row r="196" ht="15.75" customHeight="1">
      <c r="A196" s="1" t="str">
        <f t="shared" si="1"/>
        <v>OFRA_PS_2CX13</v>
      </c>
      <c r="B196" s="1" t="s">
        <v>106</v>
      </c>
      <c r="C196" s="1" t="s">
        <v>50</v>
      </c>
      <c r="D196" s="16">
        <v>13.0</v>
      </c>
      <c r="E196" s="17" t="s">
        <v>136</v>
      </c>
      <c r="F196" s="16" t="s">
        <v>24</v>
      </c>
      <c r="G196" s="5">
        <v>44830.0</v>
      </c>
      <c r="H196" s="6" t="s">
        <v>26</v>
      </c>
      <c r="I196" s="6">
        <v>4.0</v>
      </c>
      <c r="J196" s="6">
        <v>77.0</v>
      </c>
      <c r="K196" s="6">
        <v>70.0</v>
      </c>
      <c r="L196" s="6">
        <v>78.0</v>
      </c>
      <c r="M196" s="6">
        <v>85.0</v>
      </c>
      <c r="N196" s="6">
        <v>61.0</v>
      </c>
      <c r="O196" s="6">
        <v>87.0</v>
      </c>
      <c r="R196" s="3">
        <f t="shared" si="2"/>
        <v>19.08333333</v>
      </c>
      <c r="S196" s="3">
        <f t="shared" si="3"/>
        <v>2.416954006</v>
      </c>
      <c r="T196" s="7">
        <f t="shared" si="22"/>
        <v>12.66526117</v>
      </c>
    </row>
    <row r="197" ht="15.75" customHeight="1">
      <c r="A197" s="1" t="str">
        <f t="shared" si="1"/>
        <v>OFRA_PS_2CX8</v>
      </c>
      <c r="B197" s="1" t="s">
        <v>106</v>
      </c>
      <c r="C197" s="1" t="s">
        <v>50</v>
      </c>
      <c r="D197" s="16">
        <v>14.0</v>
      </c>
      <c r="E197" s="17" t="s">
        <v>137</v>
      </c>
      <c r="F197" s="16" t="s">
        <v>24</v>
      </c>
      <c r="G197" s="5">
        <v>44768.0</v>
      </c>
      <c r="H197" s="6" t="s">
        <v>51</v>
      </c>
      <c r="I197" s="6">
        <v>4.0</v>
      </c>
      <c r="J197" s="6">
        <v>129.0</v>
      </c>
      <c r="K197" s="6">
        <v>90.0</v>
      </c>
      <c r="L197" s="6">
        <v>129.0</v>
      </c>
      <c r="M197" s="6">
        <v>74.0</v>
      </c>
      <c r="N197" s="6">
        <v>94.0</v>
      </c>
      <c r="O197" s="6">
        <v>110.0</v>
      </c>
      <c r="R197" s="3">
        <f t="shared" si="2"/>
        <v>26.08333333</v>
      </c>
      <c r="S197" s="3">
        <f t="shared" si="3"/>
        <v>5.569260873</v>
      </c>
      <c r="T197" s="8">
        <f t="shared" si="22"/>
        <v>21.35179887</v>
      </c>
    </row>
    <row r="198" ht="15.75" customHeight="1">
      <c r="A198" s="1" t="str">
        <f t="shared" si="1"/>
        <v>OFRA_PS_2GT10</v>
      </c>
      <c r="B198" s="1" t="s">
        <v>106</v>
      </c>
      <c r="C198" s="1" t="s">
        <v>50</v>
      </c>
      <c r="D198" s="16">
        <v>15.0</v>
      </c>
      <c r="E198" s="17" t="s">
        <v>113</v>
      </c>
      <c r="F198" s="16" t="s">
        <v>24</v>
      </c>
      <c r="G198" s="5">
        <v>44770.0</v>
      </c>
      <c r="H198" s="6" t="s">
        <v>51</v>
      </c>
      <c r="I198" s="6">
        <v>2.0</v>
      </c>
      <c r="J198" s="6">
        <v>117.0</v>
      </c>
      <c r="K198" s="6">
        <v>105.0</v>
      </c>
      <c r="L198" s="6">
        <v>147.0</v>
      </c>
      <c r="M198" s="6">
        <v>146.0</v>
      </c>
      <c r="N198" s="6">
        <v>128.0</v>
      </c>
      <c r="O198" s="6">
        <v>131.0</v>
      </c>
      <c r="R198" s="3">
        <f t="shared" si="2"/>
        <v>64.5</v>
      </c>
      <c r="S198" s="3">
        <f t="shared" si="3"/>
        <v>8.179242019</v>
      </c>
      <c r="T198" s="7">
        <f t="shared" si="22"/>
        <v>12.68099538</v>
      </c>
    </row>
    <row r="199" ht="15.75" customHeight="1">
      <c r="A199" s="1" t="str">
        <f t="shared" si="1"/>
        <v>OFRA_PS_2GT3</v>
      </c>
      <c r="B199" s="1" t="s">
        <v>106</v>
      </c>
      <c r="C199" s="1" t="s">
        <v>50</v>
      </c>
      <c r="D199" s="16">
        <v>16.0</v>
      </c>
      <c r="E199" s="17" t="s">
        <v>114</v>
      </c>
      <c r="F199" s="16" t="s">
        <v>24</v>
      </c>
      <c r="G199" s="5">
        <v>44770.0</v>
      </c>
      <c r="H199" s="6" t="s">
        <v>51</v>
      </c>
      <c r="I199" s="6">
        <v>3.0</v>
      </c>
      <c r="J199" s="6">
        <v>150.0</v>
      </c>
      <c r="K199" s="6">
        <v>214.0</v>
      </c>
      <c r="L199" s="6">
        <v>240.0</v>
      </c>
      <c r="M199" s="6">
        <v>205.0</v>
      </c>
      <c r="N199" s="6">
        <v>235.0</v>
      </c>
      <c r="O199" s="6">
        <v>169.0</v>
      </c>
      <c r="P199" s="6">
        <v>216.0</v>
      </c>
      <c r="Q199" s="6">
        <v>230.0</v>
      </c>
      <c r="R199" s="3">
        <f t="shared" si="2"/>
        <v>69.125</v>
      </c>
      <c r="S199" s="3">
        <f t="shared" si="3"/>
        <v>10.71112387</v>
      </c>
      <c r="T199" s="8">
        <f t="shared" si="22"/>
        <v>15.49529674</v>
      </c>
    </row>
    <row r="200" ht="15.75" customHeight="1">
      <c r="A200" s="1" t="str">
        <f t="shared" si="1"/>
        <v>OFRA_PS_2GT30</v>
      </c>
      <c r="B200" s="1" t="s">
        <v>106</v>
      </c>
      <c r="C200" s="1" t="s">
        <v>50</v>
      </c>
      <c r="D200" s="16" t="s">
        <v>22</v>
      </c>
      <c r="E200" s="16" t="s">
        <v>138</v>
      </c>
      <c r="F200" s="22" t="s">
        <v>139</v>
      </c>
      <c r="G200" s="5">
        <v>44830.0</v>
      </c>
      <c r="H200" s="6" t="s">
        <v>26</v>
      </c>
      <c r="I200" s="6">
        <v>4.0</v>
      </c>
      <c r="J200" s="6">
        <v>121.0</v>
      </c>
      <c r="K200" s="6">
        <v>101.0</v>
      </c>
      <c r="L200" s="14">
        <v>91.0</v>
      </c>
      <c r="M200" s="14">
        <v>82.0</v>
      </c>
      <c r="N200" s="6">
        <v>116.0</v>
      </c>
      <c r="O200" s="6">
        <v>136.0</v>
      </c>
      <c r="P200" s="6">
        <v>124.0</v>
      </c>
      <c r="Q200" s="6">
        <v>102.0</v>
      </c>
      <c r="R200" s="3">
        <f t="shared" si="2"/>
        <v>27.28125</v>
      </c>
      <c r="S200" s="3">
        <f t="shared" si="3"/>
        <v>4.544300787</v>
      </c>
      <c r="T200" s="8">
        <f t="shared" si="22"/>
        <v>16.65723083</v>
      </c>
    </row>
    <row r="201" ht="15.75" customHeight="1">
      <c r="A201" s="1" t="str">
        <f t="shared" si="1"/>
        <v>OFRA_PS_2GT31</v>
      </c>
      <c r="B201" s="1" t="s">
        <v>106</v>
      </c>
      <c r="C201" s="1" t="s">
        <v>50</v>
      </c>
      <c r="D201" s="16">
        <v>17.0</v>
      </c>
      <c r="E201" s="17" t="s">
        <v>140</v>
      </c>
      <c r="F201" s="16" t="s">
        <v>24</v>
      </c>
      <c r="G201" s="5">
        <v>44768.0</v>
      </c>
      <c r="H201" s="6" t="s">
        <v>51</v>
      </c>
      <c r="I201" s="6">
        <v>3.0</v>
      </c>
      <c r="J201" s="6">
        <v>148.0</v>
      </c>
      <c r="K201" s="6">
        <v>144.0</v>
      </c>
      <c r="L201" s="6">
        <v>184.0</v>
      </c>
      <c r="M201" s="6">
        <v>169.0</v>
      </c>
      <c r="N201" s="6">
        <v>157.0</v>
      </c>
      <c r="O201" s="6">
        <v>164.0</v>
      </c>
      <c r="R201" s="3">
        <f t="shared" si="2"/>
        <v>53.66666667</v>
      </c>
      <c r="S201" s="3">
        <f t="shared" si="3"/>
        <v>4.889898886</v>
      </c>
      <c r="T201" s="7">
        <f t="shared" si="22"/>
        <v>9.11161283</v>
      </c>
    </row>
    <row r="202" ht="15.75" customHeight="1">
      <c r="A202" s="1" t="str">
        <f t="shared" si="1"/>
        <v>OFRA_PS_2GT41</v>
      </c>
      <c r="B202" s="1" t="s">
        <v>106</v>
      </c>
      <c r="C202" s="1" t="s">
        <v>50</v>
      </c>
      <c r="D202" s="16">
        <v>19.0</v>
      </c>
      <c r="E202" s="17" t="s">
        <v>116</v>
      </c>
      <c r="F202" s="16" t="s">
        <v>24</v>
      </c>
      <c r="G202" s="5">
        <v>44837.0</v>
      </c>
      <c r="H202" s="6" t="s">
        <v>32</v>
      </c>
      <c r="I202" s="6">
        <v>2.0</v>
      </c>
      <c r="J202" s="6">
        <v>106.0</v>
      </c>
      <c r="K202" s="6">
        <v>107.0</v>
      </c>
      <c r="L202" s="6">
        <v>121.0</v>
      </c>
      <c r="M202" s="6">
        <v>107.0</v>
      </c>
      <c r="N202" s="6">
        <v>86.0</v>
      </c>
      <c r="O202" s="6">
        <v>95.0</v>
      </c>
      <c r="R202" s="3">
        <f t="shared" si="2"/>
        <v>51.83333333</v>
      </c>
      <c r="S202" s="3">
        <f t="shared" si="3"/>
        <v>5.980523946</v>
      </c>
      <c r="T202" s="7">
        <f t="shared" si="22"/>
        <v>11.53798832</v>
      </c>
    </row>
    <row r="203" ht="15.75" customHeight="1">
      <c r="A203" s="1" t="str">
        <f t="shared" si="1"/>
        <v>OFRA_PS_2GT7</v>
      </c>
      <c r="B203" s="1" t="s">
        <v>106</v>
      </c>
      <c r="C203" s="1" t="s">
        <v>50</v>
      </c>
      <c r="D203" s="16">
        <v>20.0</v>
      </c>
      <c r="E203" s="17" t="s">
        <v>117</v>
      </c>
      <c r="F203" s="16" t="s">
        <v>24</v>
      </c>
      <c r="G203" s="5">
        <v>44747.0</v>
      </c>
      <c r="H203" s="6" t="s">
        <v>88</v>
      </c>
      <c r="I203" s="6">
        <v>4.0</v>
      </c>
      <c r="J203" s="6">
        <v>129.0</v>
      </c>
      <c r="K203" s="6">
        <v>128.0</v>
      </c>
      <c r="L203" s="6">
        <v>123.0</v>
      </c>
      <c r="M203" s="6">
        <v>112.0</v>
      </c>
      <c r="N203" s="6">
        <v>114.0</v>
      </c>
      <c r="O203" s="6">
        <v>97.0</v>
      </c>
      <c r="R203" s="3">
        <f t="shared" si="2"/>
        <v>29.29166667</v>
      </c>
      <c r="S203" s="3">
        <f t="shared" si="3"/>
        <v>3.030745233</v>
      </c>
      <c r="T203" s="7">
        <f t="shared" si="22"/>
        <v>10.34678316</v>
      </c>
    </row>
    <row r="204" ht="15.75" customHeight="1">
      <c r="A204" s="1" t="str">
        <f t="shared" si="1"/>
        <v>OFRA_PS_2HS11</v>
      </c>
      <c r="B204" s="1" t="s">
        <v>106</v>
      </c>
      <c r="C204" s="1" t="s">
        <v>50</v>
      </c>
      <c r="D204" s="16">
        <v>21.0</v>
      </c>
      <c r="E204" s="17" t="s">
        <v>118</v>
      </c>
      <c r="F204" s="16" t="s">
        <v>24</v>
      </c>
      <c r="G204" s="5">
        <v>44770.0</v>
      </c>
      <c r="H204" s="6" t="s">
        <v>51</v>
      </c>
      <c r="I204" s="6">
        <v>3.0</v>
      </c>
      <c r="J204" s="6">
        <v>113.0</v>
      </c>
      <c r="K204" s="6">
        <v>122.0</v>
      </c>
      <c r="L204" s="6">
        <v>139.0</v>
      </c>
      <c r="M204" s="6">
        <v>128.0</v>
      </c>
      <c r="N204" s="6">
        <v>114.0</v>
      </c>
      <c r="O204" s="6">
        <v>98.0</v>
      </c>
      <c r="R204" s="3">
        <f t="shared" si="2"/>
        <v>39.66666667</v>
      </c>
      <c r="S204" s="3">
        <f t="shared" si="3"/>
        <v>4.695151163</v>
      </c>
      <c r="T204" s="7">
        <f t="shared" si="22"/>
        <v>11.83651554</v>
      </c>
    </row>
    <row r="205" ht="15.75" customHeight="1">
      <c r="A205" s="1" t="str">
        <f t="shared" si="1"/>
        <v>OFRA_PS_2HS17</v>
      </c>
      <c r="B205" s="1" t="s">
        <v>106</v>
      </c>
      <c r="C205" s="1" t="s">
        <v>50</v>
      </c>
      <c r="D205" s="16">
        <v>22.0</v>
      </c>
      <c r="E205" s="17" t="s">
        <v>119</v>
      </c>
      <c r="F205" s="16" t="s">
        <v>24</v>
      </c>
      <c r="G205" s="5">
        <v>44770.0</v>
      </c>
      <c r="H205" s="6" t="s">
        <v>51</v>
      </c>
      <c r="I205" s="6">
        <v>3.0</v>
      </c>
      <c r="J205" s="6">
        <v>127.0</v>
      </c>
      <c r="K205" s="6">
        <v>115.0</v>
      </c>
      <c r="L205" s="6">
        <v>122.0</v>
      </c>
      <c r="M205" s="6">
        <v>130.0</v>
      </c>
      <c r="N205" s="6">
        <v>118.0</v>
      </c>
      <c r="O205" s="6">
        <v>150.0</v>
      </c>
      <c r="R205" s="3">
        <f t="shared" si="2"/>
        <v>42.33333333</v>
      </c>
      <c r="S205" s="3">
        <f t="shared" si="3"/>
        <v>4.184627954</v>
      </c>
      <c r="T205" s="7">
        <f t="shared" si="22"/>
        <v>9.884947922</v>
      </c>
    </row>
    <row r="206" ht="15.75" customHeight="1">
      <c r="A206" s="1" t="str">
        <f t="shared" si="1"/>
        <v>OFRA_PS_2HS27</v>
      </c>
      <c r="B206" s="1" t="s">
        <v>106</v>
      </c>
      <c r="C206" s="1" t="s">
        <v>50</v>
      </c>
      <c r="D206" s="16">
        <v>23.0</v>
      </c>
      <c r="E206" s="17" t="s">
        <v>120</v>
      </c>
      <c r="F206" s="16" t="s">
        <v>24</v>
      </c>
      <c r="G206" s="5">
        <v>44763.0</v>
      </c>
      <c r="H206" s="6" t="s">
        <v>51</v>
      </c>
      <c r="I206" s="6">
        <v>2.0</v>
      </c>
      <c r="J206" s="6">
        <v>177.0</v>
      </c>
      <c r="K206" s="6">
        <v>220.0</v>
      </c>
      <c r="L206" s="6">
        <v>160.0</v>
      </c>
      <c r="M206" s="6">
        <v>152.0</v>
      </c>
      <c r="N206" s="6">
        <v>147.0</v>
      </c>
      <c r="O206" s="6">
        <v>210.0</v>
      </c>
      <c r="P206" s="6">
        <v>120.0</v>
      </c>
      <c r="Q206" s="6">
        <v>174.0</v>
      </c>
      <c r="R206" s="3">
        <f t="shared" si="2"/>
        <v>85</v>
      </c>
      <c r="S206" s="3">
        <f t="shared" si="3"/>
        <v>16.49458786</v>
      </c>
      <c r="T206" s="8">
        <f t="shared" si="22"/>
        <v>19.40539748</v>
      </c>
    </row>
    <row r="207" ht="15.75" customHeight="1">
      <c r="A207" s="1" t="str">
        <f t="shared" si="1"/>
        <v>OFRA_PS_2HS9</v>
      </c>
      <c r="B207" s="1" t="s">
        <v>106</v>
      </c>
      <c r="C207" s="1" t="s">
        <v>50</v>
      </c>
      <c r="D207" s="16">
        <v>24.0</v>
      </c>
      <c r="E207" s="17" t="s">
        <v>121</v>
      </c>
      <c r="F207" s="16" t="s">
        <v>24</v>
      </c>
      <c r="G207" s="5">
        <v>44768.0</v>
      </c>
      <c r="H207" s="6" t="s">
        <v>51</v>
      </c>
      <c r="I207" s="6">
        <v>4.0</v>
      </c>
      <c r="J207" s="6">
        <v>116.0</v>
      </c>
      <c r="K207" s="6">
        <v>130.0</v>
      </c>
      <c r="L207" s="6">
        <v>102.0</v>
      </c>
      <c r="M207" s="6">
        <v>103.0</v>
      </c>
      <c r="N207" s="6">
        <v>110.0</v>
      </c>
      <c r="O207" s="6">
        <v>111.0</v>
      </c>
      <c r="R207" s="3">
        <f t="shared" si="2"/>
        <v>28</v>
      </c>
      <c r="S207" s="3">
        <f t="shared" si="3"/>
        <v>2.564176281</v>
      </c>
      <c r="T207" s="7">
        <f t="shared" si="22"/>
        <v>9.157772432</v>
      </c>
    </row>
    <row r="208" ht="15.75" customHeight="1">
      <c r="A208" s="1" t="str">
        <f t="shared" si="1"/>
        <v>OFRA_PS_4CX12</v>
      </c>
      <c r="B208" s="1" t="s">
        <v>106</v>
      </c>
      <c r="C208" s="1" t="s">
        <v>50</v>
      </c>
      <c r="D208" s="16">
        <v>25.0</v>
      </c>
      <c r="E208" s="17" t="s">
        <v>122</v>
      </c>
      <c r="F208" s="16" t="s">
        <v>24</v>
      </c>
      <c r="G208" s="5">
        <v>44748.0</v>
      </c>
      <c r="H208" s="6" t="s">
        <v>51</v>
      </c>
      <c r="I208" s="6">
        <v>2.0</v>
      </c>
      <c r="J208" s="6">
        <v>168.0</v>
      </c>
      <c r="K208" s="6">
        <v>154.0</v>
      </c>
      <c r="L208" s="6">
        <v>89.0</v>
      </c>
      <c r="M208" s="6">
        <v>121.0</v>
      </c>
      <c r="N208" s="6">
        <v>149.0</v>
      </c>
      <c r="O208" s="6">
        <v>150.0</v>
      </c>
      <c r="P208" s="6">
        <v>137.0</v>
      </c>
      <c r="Q208" s="6">
        <v>131.0</v>
      </c>
      <c r="R208" s="3">
        <f t="shared" si="2"/>
        <v>68.6875</v>
      </c>
      <c r="S208" s="3">
        <f t="shared" si="3"/>
        <v>12.18587443</v>
      </c>
      <c r="T208" s="8">
        <f t="shared" si="22"/>
        <v>17.74103648</v>
      </c>
    </row>
    <row r="209" ht="15.75" customHeight="1">
      <c r="A209" s="1" t="str">
        <f t="shared" si="1"/>
        <v>OFRA_PS_4HS13</v>
      </c>
      <c r="B209" s="1" t="s">
        <v>106</v>
      </c>
      <c r="C209" s="1" t="s">
        <v>50</v>
      </c>
      <c r="D209" s="16">
        <v>26.0</v>
      </c>
      <c r="E209" s="17" t="s">
        <v>141</v>
      </c>
      <c r="F209" s="16" t="s">
        <v>24</v>
      </c>
      <c r="G209" s="5">
        <v>44763.0</v>
      </c>
      <c r="H209" s="6" t="s">
        <v>51</v>
      </c>
      <c r="I209" s="6">
        <v>4.0</v>
      </c>
      <c r="J209" s="6">
        <v>141.0</v>
      </c>
      <c r="K209" s="6">
        <v>132.0</v>
      </c>
      <c r="L209" s="6">
        <v>141.0</v>
      </c>
      <c r="M209" s="6">
        <v>155.0</v>
      </c>
      <c r="N209" s="6">
        <v>117.0</v>
      </c>
      <c r="O209" s="6">
        <v>114.0</v>
      </c>
      <c r="R209" s="3">
        <f t="shared" si="2"/>
        <v>33.33333333</v>
      </c>
      <c r="S209" s="3">
        <f t="shared" si="3"/>
        <v>3.920034013</v>
      </c>
      <c r="T209" s="7">
        <f t="shared" si="22"/>
        <v>11.76010204</v>
      </c>
    </row>
    <row r="210" ht="15.75" customHeight="1">
      <c r="A210" s="1" t="str">
        <f t="shared" si="1"/>
        <v>OFRA_PS_4HS15</v>
      </c>
      <c r="B210" s="1" t="s">
        <v>106</v>
      </c>
      <c r="C210" s="1" t="s">
        <v>50</v>
      </c>
      <c r="D210" s="16">
        <v>27.0</v>
      </c>
      <c r="E210" s="17" t="s">
        <v>123</v>
      </c>
      <c r="F210" s="16" t="s">
        <v>24</v>
      </c>
      <c r="G210" s="5">
        <v>44767.0</v>
      </c>
      <c r="H210" s="6" t="s">
        <v>88</v>
      </c>
      <c r="I210" s="6">
        <v>3.0</v>
      </c>
      <c r="J210" s="6">
        <v>112.0</v>
      </c>
      <c r="K210" s="6">
        <v>95.0</v>
      </c>
      <c r="L210" s="6">
        <v>90.0</v>
      </c>
      <c r="M210" s="6">
        <v>112.0</v>
      </c>
      <c r="N210" s="6">
        <v>69.0</v>
      </c>
      <c r="O210" s="6">
        <v>116.0</v>
      </c>
      <c r="P210" s="6">
        <v>110.0</v>
      </c>
      <c r="Q210" s="6">
        <v>110.0</v>
      </c>
      <c r="R210" s="3">
        <f t="shared" si="2"/>
        <v>33.91666667</v>
      </c>
      <c r="S210" s="3">
        <f t="shared" si="3"/>
        <v>5.353384925</v>
      </c>
      <c r="T210" s="8">
        <f t="shared" si="22"/>
        <v>15.7839359</v>
      </c>
    </row>
    <row r="211" ht="15.75" customHeight="1">
      <c r="A211" s="1" t="str">
        <f t="shared" si="1"/>
        <v>OFRA_PS_6CX18</v>
      </c>
      <c r="B211" s="1" t="s">
        <v>106</v>
      </c>
      <c r="C211" s="1" t="s">
        <v>50</v>
      </c>
      <c r="D211" s="16">
        <v>28.0</v>
      </c>
      <c r="E211" s="17" t="s">
        <v>142</v>
      </c>
      <c r="F211" s="16" t="s">
        <v>24</v>
      </c>
      <c r="G211" s="5">
        <v>44763.0</v>
      </c>
      <c r="H211" s="6" t="s">
        <v>51</v>
      </c>
      <c r="I211" s="6">
        <v>3.0</v>
      </c>
      <c r="J211" s="6">
        <v>116.0</v>
      </c>
      <c r="K211" s="6">
        <v>111.0</v>
      </c>
      <c r="L211" s="6">
        <v>100.0</v>
      </c>
      <c r="M211" s="6">
        <v>124.0</v>
      </c>
      <c r="N211" s="6">
        <v>122.0</v>
      </c>
      <c r="O211" s="6">
        <v>123.0</v>
      </c>
      <c r="R211" s="3">
        <f t="shared" si="2"/>
        <v>38.66666667</v>
      </c>
      <c r="S211" s="3">
        <f t="shared" si="3"/>
        <v>3.091206165</v>
      </c>
      <c r="T211" s="7">
        <f t="shared" si="22"/>
        <v>7.994498703</v>
      </c>
    </row>
    <row r="212" ht="15.75" customHeight="1">
      <c r="A212" s="1" t="str">
        <f t="shared" si="1"/>
        <v>OFRA_PS_6EV18</v>
      </c>
      <c r="B212" s="1" t="s">
        <v>106</v>
      </c>
      <c r="C212" s="1" t="s">
        <v>50</v>
      </c>
      <c r="D212" s="16">
        <v>29.0</v>
      </c>
      <c r="E212" s="17" t="s">
        <v>124</v>
      </c>
      <c r="F212" s="16" t="s">
        <v>143</v>
      </c>
      <c r="G212" s="5">
        <v>44837.0</v>
      </c>
      <c r="H212" s="6" t="s">
        <v>32</v>
      </c>
      <c r="I212" s="6">
        <v>2.0</v>
      </c>
      <c r="J212" s="6">
        <v>168.0</v>
      </c>
      <c r="K212" s="6">
        <v>127.0</v>
      </c>
      <c r="L212" s="6">
        <v>120.0</v>
      </c>
      <c r="M212" s="6">
        <v>162.0</v>
      </c>
      <c r="N212" s="6">
        <v>120.0</v>
      </c>
      <c r="O212" s="6">
        <v>119.0</v>
      </c>
      <c r="P212" s="6">
        <v>133.0</v>
      </c>
      <c r="Q212" s="6">
        <v>123.0</v>
      </c>
      <c r="R212" s="3">
        <f t="shared" si="2"/>
        <v>67</v>
      </c>
      <c r="S212" s="3">
        <f t="shared" si="3"/>
        <v>9.87059124</v>
      </c>
      <c r="T212" s="7">
        <f t="shared" si="22"/>
        <v>14.73222573</v>
      </c>
    </row>
    <row r="213" ht="15.75" customHeight="1">
      <c r="A213" s="1" t="str">
        <f t="shared" si="1"/>
        <v>OFRA_PS_6GT17</v>
      </c>
      <c r="B213" s="1" t="s">
        <v>106</v>
      </c>
      <c r="C213" s="1" t="s">
        <v>50</v>
      </c>
      <c r="D213" s="16">
        <v>30.0</v>
      </c>
      <c r="E213" s="17" t="s">
        <v>125</v>
      </c>
      <c r="F213" s="16" t="s">
        <v>24</v>
      </c>
      <c r="G213" s="5">
        <v>44767.0</v>
      </c>
      <c r="H213" s="6" t="s">
        <v>88</v>
      </c>
      <c r="I213" s="6">
        <v>4.0</v>
      </c>
      <c r="J213" s="6">
        <v>91.0</v>
      </c>
      <c r="K213" s="6">
        <v>91.0</v>
      </c>
      <c r="L213" s="6">
        <v>87.0</v>
      </c>
      <c r="M213" s="6">
        <v>92.0</v>
      </c>
      <c r="N213" s="6">
        <v>88.0</v>
      </c>
      <c r="O213" s="6">
        <v>72.0</v>
      </c>
      <c r="R213" s="3">
        <f t="shared" si="2"/>
        <v>21.70833333</v>
      </c>
      <c r="S213" s="3">
        <f t="shared" si="3"/>
        <v>1.880270371</v>
      </c>
      <c r="T213" s="7">
        <f t="shared" si="22"/>
        <v>8.661514183</v>
      </c>
    </row>
    <row r="214" ht="15.75" customHeight="1">
      <c r="A214" s="1" t="str">
        <f t="shared" si="1"/>
        <v>OFRA_PS_8CX24</v>
      </c>
      <c r="B214" s="1" t="s">
        <v>106</v>
      </c>
      <c r="C214" s="1" t="s">
        <v>50</v>
      </c>
      <c r="D214" s="16">
        <v>31.0</v>
      </c>
      <c r="E214" s="17" t="s">
        <v>126</v>
      </c>
      <c r="F214" s="16" t="s">
        <v>24</v>
      </c>
      <c r="R214" s="3" t="str">
        <f t="shared" si="2"/>
        <v>#DIV/0!</v>
      </c>
      <c r="S214" s="3" t="str">
        <f t="shared" si="3"/>
        <v>#DIV/0!</v>
      </c>
      <c r="T214" s="3" t="str">
        <f t="shared" si="22"/>
        <v>#DIV/0!</v>
      </c>
    </row>
    <row r="215" ht="15.75" customHeight="1">
      <c r="A215" s="1" t="str">
        <f t="shared" si="1"/>
        <v>OFRA_PS_8HS23</v>
      </c>
      <c r="B215" s="1" t="s">
        <v>106</v>
      </c>
      <c r="C215" s="1" t="s">
        <v>50</v>
      </c>
      <c r="D215" s="16">
        <v>33.0</v>
      </c>
      <c r="E215" s="17" t="s">
        <v>128</v>
      </c>
      <c r="F215" s="16" t="s">
        <v>24</v>
      </c>
      <c r="G215" s="5">
        <v>44747.0</v>
      </c>
      <c r="H215" s="6" t="s">
        <v>88</v>
      </c>
      <c r="I215" s="6">
        <v>2.0</v>
      </c>
      <c r="J215" s="6">
        <v>100.0</v>
      </c>
      <c r="K215" s="6">
        <v>87.0</v>
      </c>
      <c r="L215" s="6">
        <v>95.0</v>
      </c>
      <c r="M215" s="6">
        <v>84.0</v>
      </c>
      <c r="N215" s="6">
        <v>81.0</v>
      </c>
      <c r="O215" s="6">
        <v>93.0</v>
      </c>
      <c r="R215" s="3">
        <f t="shared" si="2"/>
        <v>45</v>
      </c>
      <c r="S215" s="3">
        <f t="shared" si="3"/>
        <v>3.605551275</v>
      </c>
      <c r="T215" s="7">
        <f t="shared" si="22"/>
        <v>8.012336168</v>
      </c>
    </row>
    <row r="216" ht="15.75" customHeight="1">
      <c r="A216" s="1" t="str">
        <f t="shared" si="1"/>
        <v>OFRA_PS_8HS24</v>
      </c>
      <c r="B216" s="1" t="s">
        <v>106</v>
      </c>
      <c r="C216" s="1" t="s">
        <v>50</v>
      </c>
      <c r="D216" s="16">
        <v>34.0</v>
      </c>
      <c r="E216" s="17" t="s">
        <v>129</v>
      </c>
      <c r="F216" s="16" t="s">
        <v>24</v>
      </c>
      <c r="G216" s="5">
        <v>44748.0</v>
      </c>
      <c r="H216" s="6" t="s">
        <v>51</v>
      </c>
      <c r="I216" s="6">
        <v>4.0</v>
      </c>
      <c r="J216" s="6">
        <v>86.0</v>
      </c>
      <c r="K216" s="6">
        <v>108.0</v>
      </c>
      <c r="L216" s="6">
        <v>65.0</v>
      </c>
      <c r="M216" s="6">
        <v>110.0</v>
      </c>
      <c r="N216" s="6">
        <v>92.0</v>
      </c>
      <c r="O216" s="6">
        <v>94.0</v>
      </c>
      <c r="P216" s="6">
        <v>86.0</v>
      </c>
      <c r="Q216" s="6">
        <v>96.0</v>
      </c>
      <c r="R216" s="3">
        <f t="shared" si="2"/>
        <v>23.03125</v>
      </c>
      <c r="S216" s="3">
        <f t="shared" si="3"/>
        <v>3.536638588</v>
      </c>
      <c r="T216" s="8">
        <f t="shared" si="22"/>
        <v>15.35582562</v>
      </c>
    </row>
    <row r="217" ht="15.75" customHeight="1">
      <c r="A217" s="1" t="str">
        <f t="shared" si="1"/>
        <v>OFRA_PS_9CX5</v>
      </c>
      <c r="B217" s="1" t="s">
        <v>106</v>
      </c>
      <c r="C217" s="1" t="s">
        <v>50</v>
      </c>
      <c r="D217" s="16">
        <v>35.0</v>
      </c>
      <c r="E217" s="17" t="s">
        <v>130</v>
      </c>
      <c r="F217" s="16" t="s">
        <v>24</v>
      </c>
      <c r="G217" s="5">
        <v>44748.0</v>
      </c>
      <c r="H217" s="6" t="s">
        <v>51</v>
      </c>
      <c r="I217" s="6">
        <v>2.0</v>
      </c>
      <c r="J217" s="6">
        <v>140.0</v>
      </c>
      <c r="K217" s="6">
        <v>151.0</v>
      </c>
      <c r="L217" s="6">
        <v>120.0</v>
      </c>
      <c r="M217" s="6">
        <v>132.0</v>
      </c>
      <c r="N217" s="6">
        <v>135.0</v>
      </c>
      <c r="O217" s="6">
        <v>115.0</v>
      </c>
      <c r="R217" s="3">
        <f t="shared" si="2"/>
        <v>66.08333333</v>
      </c>
      <c r="S217" s="3">
        <f t="shared" si="3"/>
        <v>6.583438818</v>
      </c>
      <c r="T217" s="7">
        <f t="shared" si="22"/>
        <v>9.962328602</v>
      </c>
    </row>
    <row r="218" ht="15.75" customHeight="1">
      <c r="A218" s="1" t="str">
        <f t="shared" si="1"/>
        <v>OFRA_PS_9CX6</v>
      </c>
      <c r="B218" s="1" t="s">
        <v>106</v>
      </c>
      <c r="C218" s="1" t="s">
        <v>50</v>
      </c>
      <c r="D218" s="16">
        <v>36.0</v>
      </c>
      <c r="E218" s="17" t="s">
        <v>144</v>
      </c>
      <c r="F218" s="16" t="s">
        <v>24</v>
      </c>
      <c r="G218" s="5">
        <v>44763.0</v>
      </c>
      <c r="H218" s="6" t="s">
        <v>51</v>
      </c>
      <c r="I218" s="6">
        <v>3.0</v>
      </c>
      <c r="J218" s="6">
        <v>148.0</v>
      </c>
      <c r="K218" s="6">
        <v>156.0</v>
      </c>
      <c r="L218" s="6">
        <v>208.0</v>
      </c>
      <c r="M218" s="6">
        <v>191.0</v>
      </c>
      <c r="N218" s="6">
        <v>160.0</v>
      </c>
      <c r="O218" s="6">
        <v>160.0</v>
      </c>
      <c r="R218" s="3">
        <f t="shared" si="2"/>
        <v>56.83333333</v>
      </c>
      <c r="S218" s="3">
        <f t="shared" si="3"/>
        <v>7.836524173</v>
      </c>
      <c r="T218" s="7">
        <f t="shared" si="22"/>
        <v>13.78860558</v>
      </c>
    </row>
    <row r="219" ht="15.75" customHeight="1">
      <c r="A219" s="1" t="str">
        <f t="shared" si="1"/>
        <v>OFRA_PS_9GT30</v>
      </c>
      <c r="B219" s="1" t="s">
        <v>106</v>
      </c>
      <c r="C219" s="1" t="s">
        <v>50</v>
      </c>
      <c r="D219" s="16">
        <v>37.0</v>
      </c>
      <c r="E219" s="17" t="s">
        <v>131</v>
      </c>
      <c r="F219" s="16" t="s">
        <v>24</v>
      </c>
      <c r="G219" s="5">
        <v>44748.0</v>
      </c>
      <c r="H219" s="6" t="s">
        <v>51</v>
      </c>
      <c r="I219" s="6">
        <v>4.0</v>
      </c>
      <c r="J219" s="6">
        <v>70.0</v>
      </c>
      <c r="K219" s="6">
        <v>58.0</v>
      </c>
      <c r="L219" s="6">
        <v>55.0</v>
      </c>
      <c r="M219" s="6">
        <v>64.0</v>
      </c>
      <c r="N219" s="6">
        <v>57.0</v>
      </c>
      <c r="O219" s="6">
        <v>52.0</v>
      </c>
      <c r="R219" s="3">
        <f t="shared" si="2"/>
        <v>14.83333333</v>
      </c>
      <c r="S219" s="3">
        <f t="shared" si="3"/>
        <v>1.64062996</v>
      </c>
      <c r="T219" s="7">
        <f t="shared" si="22"/>
        <v>11.0604267</v>
      </c>
    </row>
    <row r="220" ht="15.75" customHeight="1">
      <c r="A220" s="1" t="str">
        <f t="shared" si="1"/>
        <v>OFRA_PS_9GT47</v>
      </c>
      <c r="B220" s="1" t="s">
        <v>106</v>
      </c>
      <c r="C220" s="1" t="s">
        <v>50</v>
      </c>
      <c r="D220" s="16">
        <v>38.0</v>
      </c>
      <c r="E220" s="17" t="s">
        <v>145</v>
      </c>
      <c r="F220" s="16" t="s">
        <v>24</v>
      </c>
      <c r="G220" s="5">
        <v>44748.0</v>
      </c>
      <c r="H220" s="6" t="s">
        <v>51</v>
      </c>
      <c r="I220" s="6">
        <v>3.0</v>
      </c>
      <c r="J220" s="6">
        <v>181.0</v>
      </c>
      <c r="K220" s="6">
        <v>165.0</v>
      </c>
      <c r="L220" s="6">
        <v>157.0</v>
      </c>
      <c r="M220" s="6">
        <v>129.0</v>
      </c>
      <c r="N220" s="6">
        <v>126.0</v>
      </c>
      <c r="O220" s="6">
        <v>149.0</v>
      </c>
      <c r="R220" s="3">
        <f t="shared" si="2"/>
        <v>50.38888889</v>
      </c>
      <c r="S220" s="3">
        <f t="shared" si="3"/>
        <v>7.062944512</v>
      </c>
      <c r="T220" s="7">
        <f t="shared" si="22"/>
        <v>14.01686893</v>
      </c>
    </row>
    <row r="221" ht="15.75" customHeight="1">
      <c r="A221" s="1" t="str">
        <f>B221&amp;"_"&amp;C221&amp;"_"&amp;G221</f>
        <v>PRACTICE_30OA1_44685</v>
      </c>
      <c r="B221" s="1" t="s">
        <v>146</v>
      </c>
      <c r="C221" s="1" t="s">
        <v>147</v>
      </c>
      <c r="E221" s="1"/>
      <c r="F221" s="1"/>
      <c r="G221" s="20">
        <v>44685.0</v>
      </c>
      <c r="H221" s="3" t="s">
        <v>51</v>
      </c>
      <c r="I221" s="3">
        <v>4.0</v>
      </c>
      <c r="J221" s="3">
        <v>77.0</v>
      </c>
      <c r="K221" s="3">
        <v>90.0</v>
      </c>
      <c r="L221" s="3">
        <v>82.0</v>
      </c>
      <c r="M221" s="3">
        <v>67.0</v>
      </c>
      <c r="N221" s="3">
        <v>69.0</v>
      </c>
      <c r="O221" s="3">
        <v>64.0</v>
      </c>
      <c r="P221" s="3">
        <v>64.0</v>
      </c>
      <c r="R221" s="3">
        <f t="shared" si="2"/>
        <v>18.32142857</v>
      </c>
      <c r="S221" s="3">
        <f t="shared" si="3"/>
        <v>2.49880924</v>
      </c>
      <c r="T221" s="7">
        <f t="shared" si="22"/>
        <v>13.6387249</v>
      </c>
    </row>
    <row r="222" ht="15.75" customHeight="1">
      <c r="A222" s="1" t="str">
        <f t="shared" ref="A222:A226" si="23">B222&amp;"_"&amp;C222&amp;"_"&amp;E222</f>
        <v>PRACTICE_55SS1T_</v>
      </c>
      <c r="B222" s="1" t="s">
        <v>146</v>
      </c>
      <c r="C222" s="1" t="s">
        <v>148</v>
      </c>
      <c r="D222" s="1"/>
      <c r="E222" s="1"/>
      <c r="F222" s="1"/>
      <c r="R222" s="3" t="str">
        <f t="shared" si="2"/>
        <v>#DIV/0!</v>
      </c>
      <c r="S222" s="3" t="str">
        <f t="shared" si="3"/>
        <v>#DIV/0!</v>
      </c>
      <c r="T222" s="3" t="str">
        <f t="shared" si="22"/>
        <v>#DIV/0!</v>
      </c>
    </row>
    <row r="223" ht="15.75" customHeight="1">
      <c r="A223" s="1" t="str">
        <f t="shared" si="23"/>
        <v>PRACTICE_Branching_Pavona_</v>
      </c>
      <c r="B223" s="1" t="s">
        <v>146</v>
      </c>
      <c r="C223" s="1" t="s">
        <v>149</v>
      </c>
      <c r="D223" s="1"/>
      <c r="E223" s="1"/>
      <c r="F223" s="1"/>
      <c r="R223" s="3" t="str">
        <f t="shared" si="2"/>
        <v>#DIV/0!</v>
      </c>
      <c r="S223" s="3" t="str">
        <f t="shared" si="3"/>
        <v>#DIV/0!</v>
      </c>
      <c r="T223" s="3" t="str">
        <f t="shared" si="22"/>
        <v>#DIV/0!</v>
      </c>
    </row>
    <row r="224" ht="15.75" customHeight="1">
      <c r="A224" s="1" t="str">
        <f t="shared" si="23"/>
        <v>PRACTICE_Green_Encrusting_Pavona_</v>
      </c>
      <c r="B224" s="1" t="s">
        <v>146</v>
      </c>
      <c r="C224" s="1" t="s">
        <v>150</v>
      </c>
      <c r="D224" s="1"/>
      <c r="E224" s="1"/>
      <c r="F224" s="1"/>
      <c r="R224" s="3" t="str">
        <f t="shared" si="2"/>
        <v>#DIV/0!</v>
      </c>
      <c r="S224" s="3" t="str">
        <f t="shared" si="3"/>
        <v>#DIV/0!</v>
      </c>
      <c r="T224" s="3" t="str">
        <f t="shared" si="22"/>
        <v>#DIV/0!</v>
      </c>
    </row>
    <row r="225" ht="15.75" customHeight="1">
      <c r="A225" s="1" t="str">
        <f t="shared" si="23"/>
        <v>PRACTICE_Pagoda_Cup_</v>
      </c>
      <c r="B225" s="1" t="s">
        <v>146</v>
      </c>
      <c r="C225" s="1" t="s">
        <v>151</v>
      </c>
      <c r="D225" s="1"/>
      <c r="E225" s="1"/>
      <c r="F225" s="1"/>
      <c r="R225" s="3" t="str">
        <f t="shared" si="2"/>
        <v>#DIV/0!</v>
      </c>
      <c r="S225" s="3" t="str">
        <f t="shared" si="3"/>
        <v>#DIV/0!</v>
      </c>
      <c r="T225" s="3" t="str">
        <f t="shared" si="22"/>
        <v>#DIV/0!</v>
      </c>
    </row>
    <row r="226" ht="15.75" customHeight="1">
      <c r="A226" s="1" t="str">
        <f t="shared" si="23"/>
        <v>PRACTICE_Tangerine_Leoptoseris_</v>
      </c>
      <c r="B226" s="1" t="s">
        <v>146</v>
      </c>
      <c r="C226" s="1" t="s">
        <v>152</v>
      </c>
      <c r="D226" s="1"/>
      <c r="E226" s="1"/>
      <c r="F226" s="1"/>
      <c r="G226" s="20">
        <v>44685.0</v>
      </c>
      <c r="H226" s="3" t="s">
        <v>51</v>
      </c>
      <c r="I226" s="3">
        <v>4.0</v>
      </c>
      <c r="J226" s="3">
        <v>76.0</v>
      </c>
      <c r="K226" s="3">
        <v>71.0</v>
      </c>
      <c r="L226" s="3">
        <v>80.0</v>
      </c>
      <c r="M226" s="3">
        <v>77.0</v>
      </c>
      <c r="N226" s="3">
        <v>79.0</v>
      </c>
      <c r="O226" s="3">
        <v>87.0</v>
      </c>
      <c r="R226" s="3">
        <f t="shared" si="2"/>
        <v>19.58333333</v>
      </c>
      <c r="S226" s="3">
        <f t="shared" si="3"/>
        <v>1.319722193</v>
      </c>
      <c r="T226" s="7">
        <f t="shared" si="22"/>
        <v>6.739006943</v>
      </c>
    </row>
    <row r="227" ht="15.75" customHeight="1">
      <c r="A227" s="1"/>
      <c r="B227" s="1"/>
      <c r="C227" s="1"/>
      <c r="D227" s="1"/>
      <c r="E227" s="1"/>
      <c r="F227" s="1"/>
      <c r="R227" s="3" t="str">
        <f t="shared" si="2"/>
        <v>#DIV/0!</v>
      </c>
      <c r="S227" s="3" t="str">
        <f t="shared" si="3"/>
        <v>#DIV/0!</v>
      </c>
      <c r="T227" s="3" t="str">
        <f t="shared" si="22"/>
        <v>#DIV/0!</v>
      </c>
    </row>
    <row r="228" ht="15.75" customHeight="1">
      <c r="A228" s="1"/>
      <c r="B228" s="1"/>
      <c r="C228" s="1"/>
      <c r="D228" s="1"/>
      <c r="E228" s="1"/>
      <c r="F228" s="1"/>
      <c r="R228" s="3" t="str">
        <f t="shared" si="2"/>
        <v>#DIV/0!</v>
      </c>
      <c r="S228" s="3" t="str">
        <f t="shared" si="3"/>
        <v>#DIV/0!</v>
      </c>
      <c r="T228" s="3" t="str">
        <f t="shared" si="22"/>
        <v>#DIV/0!</v>
      </c>
    </row>
    <row r="229" ht="15.75" customHeight="1">
      <c r="A229" s="1"/>
      <c r="B229" s="1"/>
      <c r="C229" s="1"/>
      <c r="D229" s="1"/>
      <c r="E229" s="1"/>
      <c r="F229" s="1"/>
      <c r="R229" s="3" t="str">
        <f t="shared" si="2"/>
        <v>#DIV/0!</v>
      </c>
      <c r="S229" s="3" t="str">
        <f t="shared" si="3"/>
        <v>#DIV/0!</v>
      </c>
      <c r="T229" s="3" t="str">
        <f t="shared" si="22"/>
        <v>#DIV/0!</v>
      </c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  <c r="W231" s="23"/>
      <c r="X231" s="24" t="s">
        <v>153</v>
      </c>
      <c r="Y231" s="24" t="s">
        <v>154</v>
      </c>
      <c r="Z231" s="24" t="s">
        <v>155</v>
      </c>
      <c r="AA231" s="24" t="s">
        <v>156</v>
      </c>
    </row>
    <row r="232" ht="15.75" customHeight="1">
      <c r="A232" s="1"/>
      <c r="B232" s="1"/>
      <c r="C232" s="1"/>
      <c r="D232" s="1"/>
      <c r="E232" s="1"/>
      <c r="F232" s="1"/>
      <c r="U232" s="3">
        <f t="shared" ref="U232:U237" si="24">sum(X232:AA232)</f>
        <v>40</v>
      </c>
      <c r="W232" s="25" t="s">
        <v>157</v>
      </c>
      <c r="X232" s="26">
        <f>COUNTIF(T2:T40,"&lt;15")</f>
        <v>6</v>
      </c>
      <c r="Y232" s="26">
        <f>COUNTIF(T2:T40,"&gt;15")</f>
        <v>2</v>
      </c>
      <c r="Z232" s="26">
        <f>COUNTIF(T2:T40,"&gt;20")</f>
        <v>1</v>
      </c>
      <c r="AA232" s="26">
        <f>COUNTIF(T2:T40,"#DIV/0!")</f>
        <v>31</v>
      </c>
    </row>
    <row r="233" ht="15.75" customHeight="1">
      <c r="A233" s="1"/>
      <c r="B233" s="1"/>
      <c r="C233" s="1"/>
      <c r="D233" s="1"/>
      <c r="E233" s="1"/>
      <c r="F233" s="1"/>
      <c r="U233" s="3">
        <f t="shared" si="24"/>
        <v>39</v>
      </c>
      <c r="W233" s="25" t="s">
        <v>158</v>
      </c>
      <c r="X233" s="26">
        <f>COUNTIF(T41:T79,"&lt;15")</f>
        <v>39</v>
      </c>
      <c r="Y233" s="26">
        <f>COUNTIF(T41:T79,"&gt;15")</f>
        <v>0</v>
      </c>
      <c r="Z233" s="26">
        <f>COUNTIF(T41:T79,"&gt;20")</f>
        <v>0</v>
      </c>
      <c r="AA233" s="26">
        <f>COUNTIF(T41:T79,"#DIV/0!")</f>
        <v>0</v>
      </c>
    </row>
    <row r="234" ht="15.75" customHeight="1">
      <c r="A234" s="1"/>
      <c r="B234" s="1"/>
      <c r="C234" s="1"/>
      <c r="D234" s="1"/>
      <c r="E234" s="1"/>
      <c r="F234" s="1"/>
      <c r="U234" s="3">
        <f t="shared" si="24"/>
        <v>31</v>
      </c>
      <c r="W234" s="25" t="s">
        <v>159</v>
      </c>
      <c r="X234" s="26">
        <f>COUNTIF(T80:T110,"&lt;15")</f>
        <v>0</v>
      </c>
      <c r="Y234" s="26">
        <f>COUNTIF(T80:T110,"&gt;15")</f>
        <v>0</v>
      </c>
      <c r="Z234" s="26">
        <f>COUNTIF(T80:T110,"&gt;20")</f>
        <v>0</v>
      </c>
      <c r="AA234" s="26">
        <f>COUNTIF(T80:T110,"#DIV/0!")</f>
        <v>31</v>
      </c>
    </row>
    <row r="235" ht="15.75" customHeight="1">
      <c r="A235" s="1"/>
      <c r="B235" s="1"/>
      <c r="C235" s="1"/>
      <c r="D235" s="1"/>
      <c r="E235" s="1"/>
      <c r="F235" s="1"/>
      <c r="U235" s="3">
        <f t="shared" si="24"/>
        <v>38</v>
      </c>
      <c r="W235" s="25" t="s">
        <v>160</v>
      </c>
      <c r="X235" s="26">
        <f>COUNTIF(T111:T148,"&lt;15")</f>
        <v>37</v>
      </c>
      <c r="Y235" s="26">
        <f>COUNTIF(T111:T148,"&gt;15")</f>
        <v>1</v>
      </c>
      <c r="Z235" s="26">
        <f>COUNTIF(T111:T148,"&gt;20")</f>
        <v>0</v>
      </c>
      <c r="AA235" s="26">
        <f>COUNTIF(T111:T148,"#DIV/0!")</f>
        <v>0</v>
      </c>
    </row>
    <row r="236" ht="15.75" customHeight="1">
      <c r="A236" s="1"/>
      <c r="B236" s="1"/>
      <c r="C236" s="1"/>
      <c r="D236" s="1"/>
      <c r="E236" s="1"/>
      <c r="F236" s="1"/>
      <c r="U236" s="3">
        <f t="shared" si="24"/>
        <v>47</v>
      </c>
      <c r="W236" s="25" t="s">
        <v>161</v>
      </c>
      <c r="X236" s="26">
        <f>COUNTIF(T149:AA184,"&lt;15")</f>
        <v>6</v>
      </c>
      <c r="Y236" s="26">
        <f>COUNTIF(T149:AA184,"&lt;15")</f>
        <v>6</v>
      </c>
      <c r="Z236" s="26">
        <f>COUNTIF(T149:AA184,"&lt;20")</f>
        <v>6</v>
      </c>
      <c r="AA236" s="26">
        <f>COUNTIF(T149:AA184,"#DIV/0!")</f>
        <v>29</v>
      </c>
    </row>
    <row r="237" ht="15.75" customHeight="1">
      <c r="A237" s="1"/>
      <c r="B237" s="1"/>
      <c r="C237" s="1"/>
      <c r="D237" s="1"/>
      <c r="E237" s="1"/>
      <c r="F237" s="1"/>
      <c r="U237" s="3">
        <f t="shared" si="24"/>
        <v>37</v>
      </c>
      <c r="W237" s="25" t="s">
        <v>162</v>
      </c>
      <c r="X237" s="26">
        <f>COUNTIF(T185:T220,"&lt;15")</f>
        <v>26</v>
      </c>
      <c r="Y237" s="26">
        <f>COUNTIF(T185:T220,"&gt;15")</f>
        <v>8</v>
      </c>
      <c r="Z237" s="26">
        <f>COUNTIF(T185:T220,"&gt;20")</f>
        <v>1</v>
      </c>
      <c r="AA237" s="26">
        <f>COUNTIF(T185:T220,"#DIV/0!")</f>
        <v>2</v>
      </c>
    </row>
    <row r="238" ht="15.75" customHeight="1">
      <c r="A238" s="1"/>
      <c r="B238" s="1"/>
      <c r="C238" s="1"/>
      <c r="D238" s="1"/>
      <c r="E238" s="1"/>
      <c r="F238" s="1"/>
      <c r="W238" s="24" t="s">
        <v>163</v>
      </c>
      <c r="X238" s="23">
        <f t="shared" ref="X238:AA238" si="25">SUM(X232:X237)</f>
        <v>114</v>
      </c>
      <c r="Y238" s="23">
        <f t="shared" si="25"/>
        <v>17</v>
      </c>
      <c r="Z238" s="23">
        <f t="shared" si="25"/>
        <v>8</v>
      </c>
      <c r="AA238" s="23">
        <f t="shared" si="25"/>
        <v>93</v>
      </c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0.33"/>
    <col customWidth="1" min="2" max="2" width="47.33"/>
  </cols>
  <sheetData>
    <row r="1">
      <c r="A1" s="27" t="s">
        <v>164</v>
      </c>
      <c r="B1" s="28"/>
      <c r="C1" s="29"/>
      <c r="D1" s="29"/>
      <c r="E1" s="29"/>
    </row>
    <row r="2">
      <c r="A2" s="30" t="s">
        <v>165</v>
      </c>
      <c r="B2" s="28"/>
      <c r="C2" s="29"/>
      <c r="D2" s="29"/>
      <c r="E2" s="29"/>
    </row>
    <row r="3">
      <c r="A3" s="31" t="s">
        <v>166</v>
      </c>
      <c r="B3" s="28"/>
    </row>
    <row r="4">
      <c r="A4" s="25" t="s">
        <v>167</v>
      </c>
      <c r="B4" s="25" t="s">
        <v>168</v>
      </c>
    </row>
    <row r="5">
      <c r="A5" s="32" t="s">
        <v>20</v>
      </c>
      <c r="B5" s="33" t="s">
        <v>169</v>
      </c>
    </row>
    <row r="6">
      <c r="A6" s="32" t="s">
        <v>106</v>
      </c>
      <c r="B6" s="33" t="s">
        <v>170</v>
      </c>
    </row>
    <row r="7">
      <c r="A7" s="32" t="s">
        <v>21</v>
      </c>
      <c r="B7" s="32" t="s">
        <v>171</v>
      </c>
    </row>
    <row r="8">
      <c r="A8" s="32" t="s">
        <v>50</v>
      </c>
      <c r="B8" s="32" t="s">
        <v>172</v>
      </c>
    </row>
    <row r="9">
      <c r="A9" s="32" t="s">
        <v>60</v>
      </c>
      <c r="B9" s="32" t="s">
        <v>173</v>
      </c>
    </row>
    <row r="10">
      <c r="A10" s="32" t="s">
        <v>81</v>
      </c>
      <c r="B10" s="32" t="s">
        <v>174</v>
      </c>
    </row>
    <row r="11">
      <c r="A11" s="32" t="s">
        <v>19</v>
      </c>
      <c r="B11" s="32" t="s">
        <v>175</v>
      </c>
    </row>
    <row r="12">
      <c r="A12" s="34" t="s">
        <v>18</v>
      </c>
      <c r="B12" s="32" t="s">
        <v>176</v>
      </c>
    </row>
    <row r="13">
      <c r="A13" s="3" t="s">
        <v>17</v>
      </c>
      <c r="B13" s="32" t="s">
        <v>177</v>
      </c>
    </row>
    <row r="14">
      <c r="A14" s="25" t="s">
        <v>7</v>
      </c>
      <c r="B14" s="25" t="s">
        <v>178</v>
      </c>
    </row>
    <row r="15">
      <c r="A15" s="32" t="s">
        <v>51</v>
      </c>
      <c r="B15" s="32" t="s">
        <v>179</v>
      </c>
    </row>
    <row r="16">
      <c r="A16" s="32" t="s">
        <v>88</v>
      </c>
      <c r="B16" s="32" t="s">
        <v>180</v>
      </c>
    </row>
  </sheetData>
  <mergeCells count="3">
    <mergeCell ref="A1:B1"/>
    <mergeCell ref="A2:B2"/>
    <mergeCell ref="A3:B3"/>
  </mergeCells>
  <hyperlinks>
    <hyperlink r:id="rId1" ref="A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0"/>
    <col customWidth="1" min="2" max="2" width="9.0"/>
    <col customWidth="1" min="3" max="3" width="9.78"/>
    <col customWidth="1" min="4" max="4" width="6.44"/>
    <col customWidth="1" min="5" max="5" width="6.33"/>
    <col customWidth="1" min="6" max="6" width="8.11"/>
    <col customWidth="1" min="7" max="7" width="15.11"/>
    <col customWidth="1" min="8" max="8" width="6.67"/>
    <col customWidth="1" min="9" max="9" width="15.33"/>
    <col customWidth="1" min="10" max="17" width="6.78"/>
    <col customWidth="1" min="18" max="18" width="18.33"/>
    <col customWidth="1" min="19" max="19" width="17.33"/>
    <col customWidth="1" min="20" max="20" width="12.11"/>
    <col customWidth="1" min="21" max="24" width="10.56"/>
    <col customWidth="1" min="25" max="25" width="15.11"/>
    <col customWidth="1" min="26" max="26" width="20.0"/>
    <col customWidth="1" min="27" max="27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ht="15.75" customHeight="1">
      <c r="A2" s="1" t="str">
        <f t="shared" ref="A2:A220" si="1">B2&amp;"_"&amp;C2&amp;"_"&amp;E2</f>
        <v>OFAV_PP_0GT1</v>
      </c>
      <c r="B2" s="1" t="s">
        <v>20</v>
      </c>
      <c r="C2" s="1" t="s">
        <v>21</v>
      </c>
      <c r="D2" s="4" t="s">
        <v>22</v>
      </c>
      <c r="E2" s="4" t="s">
        <v>23</v>
      </c>
      <c r="F2" s="4" t="s">
        <v>24</v>
      </c>
      <c r="R2" s="3" t="str">
        <f t="shared" ref="R2:R229" si="2">AVERAGE(J2:Q2)/I2</f>
        <v>#DIV/0!</v>
      </c>
      <c r="S2" s="3" t="str">
        <f t="shared" ref="S2:S229" si="3">STDEV(J2:Q2)/I2</f>
        <v>#DIV/0!</v>
      </c>
      <c r="T2" s="3" t="str">
        <f t="shared" ref="T2:T229" si="4">S2/R2*100</f>
        <v>#DIV/0!</v>
      </c>
    </row>
    <row r="3" ht="15.75" customHeight="1">
      <c r="A3" s="1" t="str">
        <f t="shared" si="1"/>
        <v>OFAV_PP_0HS3</v>
      </c>
      <c r="B3" s="1" t="s">
        <v>20</v>
      </c>
      <c r="C3" s="1" t="s">
        <v>21</v>
      </c>
      <c r="D3" s="4">
        <v>17.0</v>
      </c>
      <c r="E3" s="4" t="s">
        <v>25</v>
      </c>
      <c r="F3" s="4" t="s">
        <v>24</v>
      </c>
      <c r="G3" s="5">
        <v>44823.0</v>
      </c>
      <c r="H3" s="6" t="s">
        <v>26</v>
      </c>
      <c r="I3" s="6">
        <v>2.0</v>
      </c>
      <c r="J3" s="6">
        <v>101.0</v>
      </c>
      <c r="K3" s="6">
        <v>84.0</v>
      </c>
      <c r="L3" s="6">
        <v>77.0</v>
      </c>
      <c r="M3" s="6">
        <v>75.0</v>
      </c>
      <c r="N3" s="6">
        <v>89.0</v>
      </c>
      <c r="O3" s="6">
        <v>78.0</v>
      </c>
      <c r="R3" s="3">
        <f t="shared" si="2"/>
        <v>42</v>
      </c>
      <c r="S3" s="3">
        <f t="shared" si="3"/>
        <v>4.898979486</v>
      </c>
      <c r="T3" s="7">
        <f t="shared" si="4"/>
        <v>11.66423687</v>
      </c>
    </row>
    <row r="4" ht="15.75" customHeight="1">
      <c r="A4" s="1" t="str">
        <f t="shared" si="1"/>
        <v>OFAV_PP_0HS4</v>
      </c>
      <c r="B4" s="1" t="s">
        <v>20</v>
      </c>
      <c r="C4" s="1" t="s">
        <v>21</v>
      </c>
      <c r="D4" s="4">
        <v>18.0</v>
      </c>
      <c r="E4" s="4" t="s">
        <v>27</v>
      </c>
      <c r="F4" s="4" t="s">
        <v>24</v>
      </c>
      <c r="R4" s="3" t="str">
        <f t="shared" si="2"/>
        <v>#DIV/0!</v>
      </c>
      <c r="S4" s="3" t="str">
        <f t="shared" si="3"/>
        <v>#DIV/0!</v>
      </c>
      <c r="T4" s="3" t="str">
        <f t="shared" si="4"/>
        <v>#DIV/0!</v>
      </c>
    </row>
    <row r="5" ht="15.75" customHeight="1">
      <c r="A5" s="1" t="str">
        <f t="shared" si="1"/>
        <v>OFAV_PP_2HS12</v>
      </c>
      <c r="B5" s="1" t="s">
        <v>20</v>
      </c>
      <c r="C5" s="1" t="s">
        <v>21</v>
      </c>
      <c r="D5" s="4">
        <v>19.0</v>
      </c>
      <c r="E5" s="4" t="s">
        <v>28</v>
      </c>
      <c r="F5" s="4" t="s">
        <v>24</v>
      </c>
      <c r="R5" s="3" t="str">
        <f t="shared" si="2"/>
        <v>#DIV/0!</v>
      </c>
      <c r="S5" s="3" t="str">
        <f t="shared" si="3"/>
        <v>#DIV/0!</v>
      </c>
      <c r="T5" s="3" t="str">
        <f t="shared" si="4"/>
        <v>#DIV/0!</v>
      </c>
    </row>
    <row r="6" ht="15.75" customHeight="1">
      <c r="A6" s="1" t="str">
        <f t="shared" si="1"/>
        <v>OFAV_PP_2HS2</v>
      </c>
      <c r="B6" s="1" t="s">
        <v>20</v>
      </c>
      <c r="C6" s="1" t="s">
        <v>21</v>
      </c>
      <c r="D6" s="4">
        <v>20.0</v>
      </c>
      <c r="E6" s="4" t="s">
        <v>29</v>
      </c>
      <c r="F6" s="4" t="s">
        <v>24</v>
      </c>
      <c r="R6" s="3" t="str">
        <f t="shared" si="2"/>
        <v>#DIV/0!</v>
      </c>
      <c r="S6" s="3" t="str">
        <f t="shared" si="3"/>
        <v>#DIV/0!</v>
      </c>
      <c r="T6" s="3" t="str">
        <f t="shared" si="4"/>
        <v>#DIV/0!</v>
      </c>
    </row>
    <row r="7" ht="15.75" customHeight="1">
      <c r="A7" s="1" t="str">
        <f t="shared" si="1"/>
        <v>OFAV_PP_2HS48</v>
      </c>
      <c r="B7" s="1" t="s">
        <v>20</v>
      </c>
      <c r="C7" s="1" t="s">
        <v>21</v>
      </c>
      <c r="D7" s="4">
        <v>21.0</v>
      </c>
      <c r="E7" s="4" t="s">
        <v>30</v>
      </c>
      <c r="F7" s="4" t="s">
        <v>24</v>
      </c>
      <c r="R7" s="3" t="str">
        <f t="shared" si="2"/>
        <v>#DIV/0!</v>
      </c>
      <c r="S7" s="3" t="str">
        <f t="shared" si="3"/>
        <v>#DIV/0!</v>
      </c>
      <c r="T7" s="3" t="str">
        <f t="shared" si="4"/>
        <v>#DIV/0!</v>
      </c>
    </row>
    <row r="8" ht="15.75" customHeight="1">
      <c r="A8" s="1" t="str">
        <f t="shared" si="1"/>
        <v>OFAV_PP_2HS6</v>
      </c>
      <c r="B8" s="1" t="s">
        <v>20</v>
      </c>
      <c r="C8" s="1" t="s">
        <v>21</v>
      </c>
      <c r="D8" s="4">
        <v>22.0</v>
      </c>
      <c r="E8" s="4" t="s">
        <v>31</v>
      </c>
      <c r="F8" s="4" t="s">
        <v>24</v>
      </c>
      <c r="R8" s="3" t="str">
        <f t="shared" si="2"/>
        <v>#DIV/0!</v>
      </c>
      <c r="S8" s="3" t="str">
        <f t="shared" si="3"/>
        <v>#DIV/0!</v>
      </c>
      <c r="T8" s="3" t="str">
        <f t="shared" si="4"/>
        <v>#DIV/0!</v>
      </c>
    </row>
    <row r="9" ht="15.75" customHeight="1">
      <c r="A9" s="1" t="str">
        <f t="shared" si="1"/>
        <v>OFAV_PP_310</v>
      </c>
      <c r="B9" s="1" t="s">
        <v>20</v>
      </c>
      <c r="C9" s="1" t="s">
        <v>21</v>
      </c>
      <c r="D9" s="4">
        <v>1.0</v>
      </c>
      <c r="E9" s="4">
        <v>310.0</v>
      </c>
      <c r="F9" s="4" t="s">
        <v>24</v>
      </c>
      <c r="R9" s="3" t="str">
        <f t="shared" si="2"/>
        <v>#DIV/0!</v>
      </c>
      <c r="S9" s="3" t="str">
        <f t="shared" si="3"/>
        <v>#DIV/0!</v>
      </c>
      <c r="T9" s="3" t="str">
        <f t="shared" si="4"/>
        <v>#DIV/0!</v>
      </c>
    </row>
    <row r="10" ht="15.75" customHeight="1">
      <c r="A10" s="1" t="str">
        <f t="shared" si="1"/>
        <v>OFAV_PP_313</v>
      </c>
      <c r="B10" s="1" t="s">
        <v>20</v>
      </c>
      <c r="C10" s="1" t="s">
        <v>21</v>
      </c>
      <c r="D10" s="4">
        <v>2.0</v>
      </c>
      <c r="E10" s="4">
        <v>313.0</v>
      </c>
      <c r="F10" s="4" t="s">
        <v>24</v>
      </c>
      <c r="R10" s="3" t="str">
        <f t="shared" si="2"/>
        <v>#DIV/0!</v>
      </c>
      <c r="S10" s="3" t="str">
        <f t="shared" si="3"/>
        <v>#DIV/0!</v>
      </c>
      <c r="T10" s="3" t="str">
        <f t="shared" si="4"/>
        <v>#DIV/0!</v>
      </c>
    </row>
    <row r="11" ht="15.75" customHeight="1">
      <c r="A11" s="1" t="str">
        <f t="shared" si="1"/>
        <v>OFAV_PP_352</v>
      </c>
      <c r="B11" s="1" t="s">
        <v>20</v>
      </c>
      <c r="C11" s="1" t="s">
        <v>21</v>
      </c>
      <c r="D11" s="4">
        <v>3.0</v>
      </c>
      <c r="E11" s="4">
        <v>352.0</v>
      </c>
      <c r="F11" s="4" t="s">
        <v>24</v>
      </c>
      <c r="R11" s="3" t="str">
        <f t="shared" si="2"/>
        <v>#DIV/0!</v>
      </c>
      <c r="S11" s="3" t="str">
        <f t="shared" si="3"/>
        <v>#DIV/0!</v>
      </c>
      <c r="T11" s="3" t="str">
        <f t="shared" si="4"/>
        <v>#DIV/0!</v>
      </c>
    </row>
    <row r="12" ht="15.75" customHeight="1">
      <c r="A12" s="1" t="str">
        <f t="shared" si="1"/>
        <v>OFAV_PP_356</v>
      </c>
      <c r="B12" s="1" t="s">
        <v>20</v>
      </c>
      <c r="C12" s="1" t="s">
        <v>21</v>
      </c>
      <c r="D12" s="4">
        <v>4.0</v>
      </c>
      <c r="E12" s="4">
        <v>356.0</v>
      </c>
      <c r="F12" s="4" t="s">
        <v>24</v>
      </c>
      <c r="G12" s="5">
        <v>44823.0</v>
      </c>
      <c r="H12" s="6" t="s">
        <v>26</v>
      </c>
      <c r="I12" s="6">
        <v>4.0</v>
      </c>
      <c r="J12" s="6">
        <v>66.0</v>
      </c>
      <c r="K12" s="6">
        <v>71.0</v>
      </c>
      <c r="L12" s="6">
        <v>75.0</v>
      </c>
      <c r="M12" s="6">
        <v>65.0</v>
      </c>
      <c r="N12" s="6">
        <v>73.0</v>
      </c>
      <c r="O12" s="6">
        <v>84.0</v>
      </c>
      <c r="R12" s="3">
        <f t="shared" si="2"/>
        <v>18.08333333</v>
      </c>
      <c r="S12" s="3">
        <f t="shared" si="3"/>
        <v>1.729643509</v>
      </c>
      <c r="T12" s="7">
        <f t="shared" si="4"/>
        <v>9.564848895</v>
      </c>
    </row>
    <row r="13" ht="15.75" customHeight="1">
      <c r="A13" s="1" t="str">
        <f t="shared" si="1"/>
        <v>OFAV_PP_357</v>
      </c>
      <c r="B13" s="1" t="s">
        <v>20</v>
      </c>
      <c r="C13" s="1" t="s">
        <v>21</v>
      </c>
      <c r="D13" s="4">
        <v>5.0</v>
      </c>
      <c r="E13" s="4">
        <v>357.0</v>
      </c>
      <c r="F13" s="4" t="s">
        <v>24</v>
      </c>
      <c r="R13" s="3" t="str">
        <f t="shared" si="2"/>
        <v>#DIV/0!</v>
      </c>
      <c r="S13" s="3" t="str">
        <f t="shared" si="3"/>
        <v>#DIV/0!</v>
      </c>
      <c r="T13" s="3" t="str">
        <f t="shared" si="4"/>
        <v>#DIV/0!</v>
      </c>
    </row>
    <row r="14" ht="15.75" customHeight="1">
      <c r="A14" s="1" t="str">
        <f t="shared" si="1"/>
        <v>OFAV_PP_358</v>
      </c>
      <c r="B14" s="1" t="s">
        <v>20</v>
      </c>
      <c r="C14" s="1" t="s">
        <v>21</v>
      </c>
      <c r="D14" s="4">
        <v>6.0</v>
      </c>
      <c r="E14" s="4">
        <v>358.0</v>
      </c>
      <c r="F14" s="4" t="s">
        <v>24</v>
      </c>
      <c r="R14" s="3" t="str">
        <f t="shared" si="2"/>
        <v>#DIV/0!</v>
      </c>
      <c r="S14" s="3" t="str">
        <f t="shared" si="3"/>
        <v>#DIV/0!</v>
      </c>
      <c r="T14" s="3" t="str">
        <f t="shared" si="4"/>
        <v>#DIV/0!</v>
      </c>
    </row>
    <row r="15" ht="15.75" customHeight="1">
      <c r="A15" s="1" t="str">
        <f t="shared" si="1"/>
        <v>OFAV_PP_359</v>
      </c>
      <c r="B15" s="1" t="s">
        <v>20</v>
      </c>
      <c r="C15" s="1" t="s">
        <v>21</v>
      </c>
      <c r="D15" s="4">
        <v>7.0</v>
      </c>
      <c r="E15" s="4">
        <v>359.0</v>
      </c>
      <c r="F15" s="4" t="s">
        <v>24</v>
      </c>
      <c r="R15" s="3" t="str">
        <f t="shared" si="2"/>
        <v>#DIV/0!</v>
      </c>
      <c r="S15" s="3" t="str">
        <f t="shared" si="3"/>
        <v>#DIV/0!</v>
      </c>
      <c r="T15" s="3" t="str">
        <f t="shared" si="4"/>
        <v>#DIV/0!</v>
      </c>
    </row>
    <row r="16" ht="15.75" customHeight="1">
      <c r="A16" s="1" t="str">
        <f t="shared" si="1"/>
        <v>OFAV_PP_360</v>
      </c>
      <c r="B16" s="1" t="s">
        <v>20</v>
      </c>
      <c r="C16" s="1" t="s">
        <v>21</v>
      </c>
      <c r="D16" s="4">
        <v>8.0</v>
      </c>
      <c r="E16" s="4">
        <v>360.0</v>
      </c>
      <c r="F16" s="4" t="s">
        <v>24</v>
      </c>
      <c r="R16" s="3" t="str">
        <f t="shared" si="2"/>
        <v>#DIV/0!</v>
      </c>
      <c r="S16" s="3" t="str">
        <f t="shared" si="3"/>
        <v>#DIV/0!</v>
      </c>
      <c r="T16" s="3" t="str">
        <f t="shared" si="4"/>
        <v>#DIV/0!</v>
      </c>
    </row>
    <row r="17" ht="15.75" customHeight="1">
      <c r="A17" s="1" t="str">
        <f t="shared" si="1"/>
        <v>OFAV_PP_362</v>
      </c>
      <c r="B17" s="1" t="s">
        <v>20</v>
      </c>
      <c r="C17" s="1" t="s">
        <v>21</v>
      </c>
      <c r="D17" s="4">
        <v>9.0</v>
      </c>
      <c r="E17" s="4">
        <v>362.0</v>
      </c>
      <c r="F17" s="4" t="s">
        <v>24</v>
      </c>
      <c r="R17" s="3" t="str">
        <f t="shared" si="2"/>
        <v>#DIV/0!</v>
      </c>
      <c r="S17" s="3" t="str">
        <f t="shared" si="3"/>
        <v>#DIV/0!</v>
      </c>
      <c r="T17" s="3" t="str">
        <f t="shared" si="4"/>
        <v>#DIV/0!</v>
      </c>
    </row>
    <row r="18" ht="15.75" customHeight="1">
      <c r="A18" s="1" t="str">
        <f t="shared" si="1"/>
        <v>OFAV_PP_365</v>
      </c>
      <c r="B18" s="1" t="s">
        <v>20</v>
      </c>
      <c r="C18" s="1" t="s">
        <v>21</v>
      </c>
      <c r="D18" s="4">
        <v>10.0</v>
      </c>
      <c r="E18" s="4">
        <v>365.0</v>
      </c>
      <c r="F18" s="4" t="s">
        <v>24</v>
      </c>
      <c r="R18" s="3" t="str">
        <f t="shared" si="2"/>
        <v>#DIV/0!</v>
      </c>
      <c r="S18" s="3" t="str">
        <f t="shared" si="3"/>
        <v>#DIV/0!</v>
      </c>
      <c r="T18" s="3" t="str">
        <f t="shared" si="4"/>
        <v>#DIV/0!</v>
      </c>
    </row>
    <row r="19" ht="15.75" customHeight="1">
      <c r="A19" s="1" t="str">
        <f t="shared" si="1"/>
        <v>OFAV_PP_366</v>
      </c>
      <c r="B19" s="1" t="s">
        <v>20</v>
      </c>
      <c r="C19" s="1" t="s">
        <v>21</v>
      </c>
      <c r="D19" s="4">
        <v>11.0</v>
      </c>
      <c r="E19" s="4">
        <v>366.0</v>
      </c>
      <c r="F19" s="4" t="s">
        <v>24</v>
      </c>
      <c r="R19" s="3" t="str">
        <f t="shared" si="2"/>
        <v>#DIV/0!</v>
      </c>
      <c r="S19" s="3" t="str">
        <f t="shared" si="3"/>
        <v>#DIV/0!</v>
      </c>
      <c r="T19" s="3" t="str">
        <f t="shared" si="4"/>
        <v>#DIV/0!</v>
      </c>
    </row>
    <row r="20" ht="15.75" customHeight="1">
      <c r="A20" s="1" t="str">
        <f t="shared" si="1"/>
        <v>OFAV_PP_367</v>
      </c>
      <c r="B20" s="1" t="s">
        <v>20</v>
      </c>
      <c r="C20" s="1" t="s">
        <v>21</v>
      </c>
      <c r="D20" s="4">
        <v>12.0</v>
      </c>
      <c r="E20" s="4">
        <v>367.0</v>
      </c>
      <c r="F20" s="4" t="s">
        <v>24</v>
      </c>
      <c r="R20" s="3" t="str">
        <f t="shared" si="2"/>
        <v>#DIV/0!</v>
      </c>
      <c r="S20" s="3" t="str">
        <f t="shared" si="3"/>
        <v>#DIV/0!</v>
      </c>
      <c r="T20" s="3" t="str">
        <f t="shared" si="4"/>
        <v>#DIV/0!</v>
      </c>
    </row>
    <row r="21" ht="15.75" customHeight="1">
      <c r="A21" s="1" t="str">
        <f t="shared" si="1"/>
        <v>OFAV_PP_368</v>
      </c>
      <c r="B21" s="1" t="s">
        <v>20</v>
      </c>
      <c r="C21" s="1" t="s">
        <v>21</v>
      </c>
      <c r="D21" s="4">
        <v>13.0</v>
      </c>
      <c r="E21" s="4">
        <v>368.0</v>
      </c>
      <c r="F21" s="4" t="s">
        <v>24</v>
      </c>
      <c r="R21" s="3" t="str">
        <f t="shared" si="2"/>
        <v>#DIV/0!</v>
      </c>
      <c r="S21" s="3" t="str">
        <f t="shared" si="3"/>
        <v>#DIV/0!</v>
      </c>
      <c r="T21" s="3" t="str">
        <f t="shared" si="4"/>
        <v>#DIV/0!</v>
      </c>
    </row>
    <row r="22" ht="15.75" customHeight="1">
      <c r="A22" s="1" t="str">
        <f t="shared" si="1"/>
        <v>OFAV_PP_369</v>
      </c>
      <c r="B22" s="1" t="s">
        <v>20</v>
      </c>
      <c r="C22" s="1" t="s">
        <v>21</v>
      </c>
      <c r="D22" s="4">
        <v>14.0</v>
      </c>
      <c r="E22" s="4">
        <v>369.0</v>
      </c>
      <c r="F22" s="4" t="s">
        <v>24</v>
      </c>
      <c r="G22" s="5">
        <v>44825.0</v>
      </c>
      <c r="H22" s="6" t="s">
        <v>32</v>
      </c>
      <c r="I22" s="6">
        <v>2.0</v>
      </c>
      <c r="J22" s="6">
        <v>139.0</v>
      </c>
      <c r="K22" s="6">
        <v>138.0</v>
      </c>
      <c r="L22" s="6">
        <v>109.0</v>
      </c>
      <c r="M22" s="6">
        <v>152.0</v>
      </c>
      <c r="N22" s="6">
        <v>95.0</v>
      </c>
      <c r="O22" s="6">
        <v>125.0</v>
      </c>
      <c r="P22" s="6">
        <v>112.0</v>
      </c>
      <c r="Q22" s="6">
        <v>119.0</v>
      </c>
      <c r="R22" s="3">
        <f t="shared" si="2"/>
        <v>61.8125</v>
      </c>
      <c r="S22" s="3">
        <f t="shared" si="3"/>
        <v>9.334794741</v>
      </c>
      <c r="T22" s="8">
        <f t="shared" si="4"/>
        <v>15.10179129</v>
      </c>
    </row>
    <row r="23" ht="15.75" customHeight="1">
      <c r="A23" s="1" t="str">
        <f t="shared" si="1"/>
        <v>OFAV_PP_371</v>
      </c>
      <c r="B23" s="1" t="s">
        <v>20</v>
      </c>
      <c r="C23" s="1" t="s">
        <v>21</v>
      </c>
      <c r="D23" s="4">
        <v>16.0</v>
      </c>
      <c r="E23" s="4">
        <v>371.0</v>
      </c>
      <c r="F23" s="4" t="s">
        <v>24</v>
      </c>
      <c r="R23" s="3" t="str">
        <f t="shared" si="2"/>
        <v>#DIV/0!</v>
      </c>
      <c r="S23" s="3" t="str">
        <f t="shared" si="3"/>
        <v>#DIV/0!</v>
      </c>
      <c r="T23" s="3" t="str">
        <f t="shared" si="4"/>
        <v>#DIV/0!</v>
      </c>
    </row>
    <row r="24" ht="15.75" customHeight="1">
      <c r="A24" s="1" t="str">
        <f t="shared" si="1"/>
        <v>OFAV_PP_9AZ5</v>
      </c>
      <c r="B24" s="1" t="s">
        <v>20</v>
      </c>
      <c r="C24" s="1" t="s">
        <v>21</v>
      </c>
      <c r="D24" s="4">
        <v>24.0</v>
      </c>
      <c r="E24" s="4" t="s">
        <v>33</v>
      </c>
      <c r="F24" s="4" t="s">
        <v>24</v>
      </c>
      <c r="R24" s="3" t="str">
        <f t="shared" si="2"/>
        <v>#DIV/0!</v>
      </c>
      <c r="S24" s="3" t="str">
        <f t="shared" si="3"/>
        <v>#DIV/0!</v>
      </c>
      <c r="T24" s="3" t="str">
        <f t="shared" si="4"/>
        <v>#DIV/0!</v>
      </c>
    </row>
    <row r="25" ht="15.75" customHeight="1">
      <c r="A25" s="1" t="str">
        <f t="shared" si="1"/>
        <v>OFAV_PP_9AZ9</v>
      </c>
      <c r="B25" s="1" t="s">
        <v>20</v>
      </c>
      <c r="C25" s="1" t="s">
        <v>21</v>
      </c>
      <c r="D25" s="4">
        <v>25.0</v>
      </c>
      <c r="E25" s="4" t="s">
        <v>34</v>
      </c>
      <c r="F25" s="4" t="s">
        <v>24</v>
      </c>
      <c r="R25" s="3" t="str">
        <f t="shared" si="2"/>
        <v>#DIV/0!</v>
      </c>
      <c r="S25" s="3" t="str">
        <f t="shared" si="3"/>
        <v>#DIV/0!</v>
      </c>
      <c r="T25" s="3" t="str">
        <f t="shared" si="4"/>
        <v>#DIV/0!</v>
      </c>
    </row>
    <row r="26" ht="15.75" customHeight="1">
      <c r="A26" s="1" t="str">
        <f t="shared" si="1"/>
        <v>OFAV_PP_9EV35</v>
      </c>
      <c r="B26" s="1" t="s">
        <v>20</v>
      </c>
      <c r="C26" s="1" t="s">
        <v>21</v>
      </c>
      <c r="D26" s="4">
        <v>26.0</v>
      </c>
      <c r="E26" s="4" t="s">
        <v>35</v>
      </c>
      <c r="F26" s="4" t="s">
        <v>24</v>
      </c>
      <c r="R26" s="3" t="str">
        <f t="shared" si="2"/>
        <v>#DIV/0!</v>
      </c>
      <c r="S26" s="3" t="str">
        <f t="shared" si="3"/>
        <v>#DIV/0!</v>
      </c>
      <c r="T26" s="3" t="str">
        <f t="shared" si="4"/>
        <v>#DIV/0!</v>
      </c>
    </row>
    <row r="27" ht="15.75" customHeight="1">
      <c r="A27" s="1" t="str">
        <f t="shared" si="1"/>
        <v>OFAV_PP_9EV4</v>
      </c>
      <c r="B27" s="1" t="s">
        <v>20</v>
      </c>
      <c r="C27" s="1" t="s">
        <v>21</v>
      </c>
      <c r="D27" s="4">
        <v>27.0</v>
      </c>
      <c r="E27" s="4" t="s">
        <v>36</v>
      </c>
      <c r="F27" s="4" t="s">
        <v>24</v>
      </c>
      <c r="R27" s="3" t="str">
        <f t="shared" si="2"/>
        <v>#DIV/0!</v>
      </c>
      <c r="S27" s="3" t="str">
        <f t="shared" si="3"/>
        <v>#DIV/0!</v>
      </c>
      <c r="T27" s="3" t="str">
        <f t="shared" si="4"/>
        <v>#DIV/0!</v>
      </c>
    </row>
    <row r="28" ht="15.75" customHeight="1">
      <c r="A28" s="1" t="str">
        <f t="shared" si="1"/>
        <v>OFAV_PP_9EV40</v>
      </c>
      <c r="B28" s="1" t="s">
        <v>20</v>
      </c>
      <c r="C28" s="1" t="s">
        <v>21</v>
      </c>
      <c r="D28" s="4">
        <v>28.0</v>
      </c>
      <c r="E28" s="4" t="s">
        <v>37</v>
      </c>
      <c r="F28" s="4" t="s">
        <v>24</v>
      </c>
      <c r="R28" s="3" t="str">
        <f t="shared" si="2"/>
        <v>#DIV/0!</v>
      </c>
      <c r="S28" s="3" t="str">
        <f t="shared" si="3"/>
        <v>#DIV/0!</v>
      </c>
      <c r="T28" s="3" t="str">
        <f t="shared" si="4"/>
        <v>#DIV/0!</v>
      </c>
    </row>
    <row r="29" ht="15.75" customHeight="1">
      <c r="A29" s="1" t="str">
        <f t="shared" si="1"/>
        <v>OFAV_PP_9EV5</v>
      </c>
      <c r="B29" s="1" t="s">
        <v>20</v>
      </c>
      <c r="C29" s="1" t="s">
        <v>21</v>
      </c>
      <c r="D29" s="4">
        <v>29.0</v>
      </c>
      <c r="E29" s="4" t="s">
        <v>38</v>
      </c>
      <c r="F29" s="4" t="s">
        <v>24</v>
      </c>
      <c r="R29" s="3" t="str">
        <f t="shared" si="2"/>
        <v>#DIV/0!</v>
      </c>
      <c r="S29" s="3" t="str">
        <f t="shared" si="3"/>
        <v>#DIV/0!</v>
      </c>
      <c r="T29" s="3" t="str">
        <f t="shared" si="4"/>
        <v>#DIV/0!</v>
      </c>
    </row>
    <row r="30" ht="15.75" customHeight="1">
      <c r="A30" s="1" t="str">
        <f t="shared" si="1"/>
        <v>OFAV_PP_9GT35</v>
      </c>
      <c r="B30" s="1" t="s">
        <v>20</v>
      </c>
      <c r="C30" s="1" t="s">
        <v>21</v>
      </c>
      <c r="D30" s="4">
        <v>30.0</v>
      </c>
      <c r="E30" s="4" t="s">
        <v>39</v>
      </c>
      <c r="F30" s="4" t="s">
        <v>24</v>
      </c>
      <c r="R30" s="3" t="str">
        <f t="shared" si="2"/>
        <v>#DIV/0!</v>
      </c>
      <c r="S30" s="3" t="str">
        <f t="shared" si="3"/>
        <v>#DIV/0!</v>
      </c>
      <c r="T30" s="3" t="str">
        <f t="shared" si="4"/>
        <v>#DIV/0!</v>
      </c>
    </row>
    <row r="31" ht="15.75" customHeight="1">
      <c r="A31" s="1" t="str">
        <f t="shared" si="1"/>
        <v>OFAV_PP_9GT4</v>
      </c>
      <c r="B31" s="1" t="s">
        <v>20</v>
      </c>
      <c r="C31" s="1" t="s">
        <v>21</v>
      </c>
      <c r="D31" s="4">
        <v>31.0</v>
      </c>
      <c r="E31" s="4" t="s">
        <v>40</v>
      </c>
      <c r="F31" s="4" t="s">
        <v>24</v>
      </c>
      <c r="R31" s="3" t="str">
        <f t="shared" si="2"/>
        <v>#DIV/0!</v>
      </c>
      <c r="S31" s="3" t="str">
        <f t="shared" si="3"/>
        <v>#DIV/0!</v>
      </c>
      <c r="T31" s="3" t="str">
        <f t="shared" si="4"/>
        <v>#DIV/0!</v>
      </c>
    </row>
    <row r="32" ht="15.75" customHeight="1">
      <c r="A32" s="1" t="str">
        <f t="shared" si="1"/>
        <v>OFAV_PP_9GT46</v>
      </c>
      <c r="B32" s="1" t="s">
        <v>20</v>
      </c>
      <c r="C32" s="1" t="s">
        <v>21</v>
      </c>
      <c r="D32" s="4">
        <v>32.0</v>
      </c>
      <c r="E32" s="4" t="s">
        <v>41</v>
      </c>
      <c r="F32" s="4" t="s">
        <v>24</v>
      </c>
      <c r="G32" s="5">
        <v>44823.0</v>
      </c>
      <c r="H32" s="6" t="s">
        <v>26</v>
      </c>
      <c r="I32" s="6">
        <v>3.0</v>
      </c>
      <c r="J32" s="6">
        <v>139.0</v>
      </c>
      <c r="K32" s="6">
        <v>148.0</v>
      </c>
      <c r="L32" s="6">
        <v>150.0</v>
      </c>
      <c r="M32" s="6">
        <v>155.0</v>
      </c>
      <c r="N32" s="6">
        <v>140.0</v>
      </c>
      <c r="O32" s="6">
        <v>162.0</v>
      </c>
      <c r="R32" s="3">
        <f t="shared" si="2"/>
        <v>49.66666667</v>
      </c>
      <c r="S32" s="3">
        <f t="shared" si="3"/>
        <v>2.936362073</v>
      </c>
      <c r="T32" s="3">
        <f t="shared" si="4"/>
        <v>5.912138401</v>
      </c>
    </row>
    <row r="33" ht="15.75" customHeight="1">
      <c r="A33" s="1" t="str">
        <f t="shared" si="1"/>
        <v>OFAV_PP_9IR44</v>
      </c>
      <c r="B33" s="1" t="s">
        <v>20</v>
      </c>
      <c r="C33" s="1" t="s">
        <v>21</v>
      </c>
      <c r="D33" s="4">
        <v>33.0</v>
      </c>
      <c r="E33" s="4" t="s">
        <v>42</v>
      </c>
      <c r="F33" s="4" t="s">
        <v>24</v>
      </c>
      <c r="G33" s="5">
        <v>44818.0</v>
      </c>
      <c r="H33" s="6" t="s">
        <v>26</v>
      </c>
      <c r="I33" s="6">
        <v>2.0</v>
      </c>
      <c r="J33" s="6">
        <v>116.0</v>
      </c>
      <c r="K33" s="6">
        <v>136.0</v>
      </c>
      <c r="L33" s="6">
        <v>84.0</v>
      </c>
      <c r="M33" s="6">
        <v>91.0</v>
      </c>
      <c r="N33" s="6">
        <v>110.0</v>
      </c>
      <c r="O33" s="6">
        <v>93.0</v>
      </c>
      <c r="P33" s="6">
        <v>78.0</v>
      </c>
      <c r="Q33" s="6">
        <v>75.0</v>
      </c>
      <c r="R33" s="3">
        <f t="shared" si="2"/>
        <v>48.9375</v>
      </c>
      <c r="S33" s="3">
        <f t="shared" si="3"/>
        <v>10.54052554</v>
      </c>
      <c r="T33" s="8">
        <f t="shared" si="4"/>
        <v>21.5387495</v>
      </c>
    </row>
    <row r="34" ht="15.75" customHeight="1">
      <c r="A34" s="1" t="str">
        <f t="shared" si="1"/>
        <v>OFAV_PP_9JQ4</v>
      </c>
      <c r="B34" s="1" t="s">
        <v>20</v>
      </c>
      <c r="C34" s="1" t="s">
        <v>21</v>
      </c>
      <c r="D34" s="4">
        <v>34.0</v>
      </c>
      <c r="E34" s="4" t="s">
        <v>43</v>
      </c>
      <c r="F34" s="4" t="s">
        <v>24</v>
      </c>
      <c r="R34" s="3" t="str">
        <f t="shared" si="2"/>
        <v>#DIV/0!</v>
      </c>
      <c r="S34" s="3" t="str">
        <f t="shared" si="3"/>
        <v>#DIV/0!</v>
      </c>
      <c r="T34" s="3" t="str">
        <f t="shared" si="4"/>
        <v>#DIV/0!</v>
      </c>
    </row>
    <row r="35" ht="15.75" customHeight="1">
      <c r="A35" s="1" t="str">
        <f t="shared" si="1"/>
        <v>OFAV_PP_9JQ42</v>
      </c>
      <c r="B35" s="1" t="s">
        <v>20</v>
      </c>
      <c r="C35" s="1" t="s">
        <v>21</v>
      </c>
      <c r="D35" s="4">
        <v>35.0</v>
      </c>
      <c r="E35" s="4" t="s">
        <v>44</v>
      </c>
      <c r="F35" s="4" t="s">
        <v>24</v>
      </c>
      <c r="R35" s="3" t="str">
        <f t="shared" si="2"/>
        <v>#DIV/0!</v>
      </c>
      <c r="S35" s="3" t="str">
        <f t="shared" si="3"/>
        <v>#DIV/0!</v>
      </c>
      <c r="T35" s="3" t="str">
        <f t="shared" si="4"/>
        <v>#DIV/0!</v>
      </c>
    </row>
    <row r="36" ht="15.75" customHeight="1">
      <c r="A36" s="1" t="str">
        <f t="shared" si="1"/>
        <v>OFAV_PP_9JQ43</v>
      </c>
      <c r="B36" s="1" t="s">
        <v>20</v>
      </c>
      <c r="C36" s="1" t="s">
        <v>21</v>
      </c>
      <c r="D36" s="4" t="s">
        <v>22</v>
      </c>
      <c r="E36" s="4" t="s">
        <v>45</v>
      </c>
      <c r="F36" s="4" t="s">
        <v>24</v>
      </c>
      <c r="G36" s="5">
        <v>44819.0</v>
      </c>
      <c r="H36" s="6" t="s">
        <v>32</v>
      </c>
      <c r="I36" s="6">
        <v>4.0</v>
      </c>
      <c r="J36" s="6">
        <v>100.0</v>
      </c>
      <c r="K36" s="6">
        <v>111.0</v>
      </c>
      <c r="L36" s="6">
        <v>105.0</v>
      </c>
      <c r="M36" s="6">
        <v>120.0</v>
      </c>
      <c r="N36" s="6">
        <v>120.0</v>
      </c>
      <c r="O36" s="6">
        <v>133.0</v>
      </c>
      <c r="R36" s="3">
        <f t="shared" si="2"/>
        <v>28.70833333</v>
      </c>
      <c r="S36" s="3">
        <f t="shared" si="3"/>
        <v>2.989216731</v>
      </c>
      <c r="T36" s="7">
        <f t="shared" si="4"/>
        <v>10.41236597</v>
      </c>
    </row>
    <row r="37" ht="15.75" customHeight="1">
      <c r="A37" s="1" t="str">
        <f t="shared" si="1"/>
        <v>OFAV_PP_9JQ53</v>
      </c>
      <c r="B37" s="1" t="s">
        <v>20</v>
      </c>
      <c r="C37" s="1" t="s">
        <v>21</v>
      </c>
      <c r="D37" s="4">
        <v>37.0</v>
      </c>
      <c r="E37" s="4" t="s">
        <v>46</v>
      </c>
      <c r="F37" s="4" t="s">
        <v>24</v>
      </c>
      <c r="R37" s="3" t="str">
        <f t="shared" si="2"/>
        <v>#DIV/0!</v>
      </c>
      <c r="S37" s="3" t="str">
        <f t="shared" si="3"/>
        <v>#DIV/0!</v>
      </c>
      <c r="T37" s="3" t="str">
        <f t="shared" si="4"/>
        <v>#DIV/0!</v>
      </c>
    </row>
    <row r="38" ht="15.75" customHeight="1">
      <c r="A38" s="1" t="str">
        <f t="shared" si="1"/>
        <v>OFAV_PP_AZ</v>
      </c>
      <c r="B38" s="1" t="s">
        <v>20</v>
      </c>
      <c r="C38" s="1" t="s">
        <v>21</v>
      </c>
      <c r="D38" s="4">
        <v>38.0</v>
      </c>
      <c r="E38" s="4" t="s">
        <v>47</v>
      </c>
      <c r="F38" s="4" t="s">
        <v>24</v>
      </c>
      <c r="G38" s="5">
        <v>44825.0</v>
      </c>
      <c r="H38" s="6" t="s">
        <v>32</v>
      </c>
      <c r="I38" s="6">
        <v>3.0</v>
      </c>
      <c r="J38" s="6">
        <v>109.0</v>
      </c>
      <c r="K38" s="6">
        <v>108.0</v>
      </c>
      <c r="L38" s="6">
        <v>110.0</v>
      </c>
      <c r="M38" s="6">
        <v>92.0</v>
      </c>
      <c r="N38" s="6">
        <v>119.0</v>
      </c>
      <c r="O38" s="6">
        <v>101.0</v>
      </c>
      <c r="R38" s="3">
        <f t="shared" si="2"/>
        <v>35.5</v>
      </c>
      <c r="S38" s="3">
        <f t="shared" si="3"/>
        <v>3.04594448</v>
      </c>
      <c r="T38" s="7">
        <f t="shared" si="4"/>
        <v>8.580125297</v>
      </c>
    </row>
    <row r="39" ht="15.75" customHeight="1">
      <c r="A39" s="1" t="str">
        <f t="shared" si="1"/>
        <v>OFAV_PP_CX</v>
      </c>
      <c r="B39" s="1" t="s">
        <v>20</v>
      </c>
      <c r="C39" s="1" t="s">
        <v>21</v>
      </c>
      <c r="D39" s="4">
        <v>39.0</v>
      </c>
      <c r="E39" s="4" t="s">
        <v>48</v>
      </c>
      <c r="F39" s="4" t="s">
        <v>24</v>
      </c>
      <c r="R39" s="3" t="str">
        <f t="shared" si="2"/>
        <v>#DIV/0!</v>
      </c>
      <c r="S39" s="3" t="str">
        <f t="shared" si="3"/>
        <v>#DIV/0!</v>
      </c>
      <c r="T39" s="3" t="str">
        <f t="shared" si="4"/>
        <v>#DIV/0!</v>
      </c>
    </row>
    <row r="40" ht="15.75" customHeight="1">
      <c r="A40" s="1" t="str">
        <f t="shared" si="1"/>
        <v>OFAV_PP_DW</v>
      </c>
      <c r="B40" s="1" t="s">
        <v>20</v>
      </c>
      <c r="C40" s="1" t="s">
        <v>21</v>
      </c>
      <c r="D40" s="4">
        <v>40.0</v>
      </c>
      <c r="E40" s="4" t="s">
        <v>49</v>
      </c>
      <c r="F40" s="4" t="s">
        <v>24</v>
      </c>
      <c r="G40" s="5">
        <v>44823.0</v>
      </c>
      <c r="H40" s="6" t="s">
        <v>32</v>
      </c>
      <c r="I40" s="6">
        <v>4.0</v>
      </c>
      <c r="J40" s="6">
        <v>82.0</v>
      </c>
      <c r="K40" s="6">
        <v>95.0</v>
      </c>
      <c r="L40" s="6">
        <v>97.0</v>
      </c>
      <c r="M40" s="6">
        <v>97.0</v>
      </c>
      <c r="N40" s="6">
        <v>85.0</v>
      </c>
      <c r="O40" s="6">
        <v>74.0</v>
      </c>
      <c r="R40" s="3">
        <f t="shared" si="2"/>
        <v>22.08333333</v>
      </c>
      <c r="S40" s="3">
        <f t="shared" si="3"/>
        <v>2.375219288</v>
      </c>
      <c r="T40" s="7">
        <f t="shared" si="4"/>
        <v>10.75570998</v>
      </c>
    </row>
    <row r="41" ht="15.75" customHeight="1">
      <c r="A41" s="1" t="str">
        <f t="shared" si="1"/>
        <v>OFAV_PS_0HS3</v>
      </c>
      <c r="B41" s="1" t="s">
        <v>20</v>
      </c>
      <c r="C41" s="1" t="s">
        <v>50</v>
      </c>
      <c r="D41" s="16">
        <v>17.0</v>
      </c>
      <c r="E41" s="17" t="s">
        <v>25</v>
      </c>
      <c r="F41" s="16" t="s">
        <v>24</v>
      </c>
      <c r="G41" s="5">
        <v>44755.0</v>
      </c>
      <c r="H41" s="6" t="s">
        <v>51</v>
      </c>
      <c r="I41" s="6">
        <v>4.0</v>
      </c>
      <c r="J41" s="6">
        <v>145.0</v>
      </c>
      <c r="K41" s="6">
        <v>148.0</v>
      </c>
      <c r="L41" s="6">
        <v>86.0</v>
      </c>
      <c r="M41" s="6">
        <v>117.0</v>
      </c>
      <c r="N41" s="6">
        <v>98.0</v>
      </c>
      <c r="O41" s="6">
        <v>98.0</v>
      </c>
      <c r="P41" s="6">
        <v>103.0</v>
      </c>
      <c r="Q41" s="6">
        <v>107.0</v>
      </c>
      <c r="R41" s="3">
        <f t="shared" si="2"/>
        <v>28.1875</v>
      </c>
      <c r="S41" s="3">
        <f t="shared" si="3"/>
        <v>5.653301817</v>
      </c>
      <c r="T41" s="8">
        <f t="shared" si="4"/>
        <v>20.05605966</v>
      </c>
    </row>
    <row r="42" ht="15.75" customHeight="1">
      <c r="A42" s="1" t="str">
        <f t="shared" si="1"/>
        <v>OFAV_PS_0HS4</v>
      </c>
      <c r="B42" s="1" t="s">
        <v>20</v>
      </c>
      <c r="C42" s="1" t="s">
        <v>50</v>
      </c>
      <c r="D42" s="16">
        <v>18.0</v>
      </c>
      <c r="E42" s="17" t="s">
        <v>27</v>
      </c>
      <c r="F42" s="16" t="s">
        <v>24</v>
      </c>
      <c r="G42" s="5">
        <v>44741.0</v>
      </c>
      <c r="H42" s="6" t="s">
        <v>51</v>
      </c>
      <c r="I42" s="6">
        <v>3.0</v>
      </c>
      <c r="J42" s="6">
        <v>111.0</v>
      </c>
      <c r="K42" s="6">
        <v>85.0</v>
      </c>
      <c r="L42" s="6">
        <v>92.0</v>
      </c>
      <c r="M42" s="6">
        <v>73.0</v>
      </c>
      <c r="N42" s="6">
        <v>93.0</v>
      </c>
      <c r="O42" s="6">
        <v>82.0</v>
      </c>
      <c r="R42" s="3">
        <f t="shared" si="2"/>
        <v>29.77777778</v>
      </c>
      <c r="S42" s="3">
        <f t="shared" si="3"/>
        <v>4.29297445</v>
      </c>
      <c r="T42" s="7">
        <f t="shared" si="4"/>
        <v>14.41670524</v>
      </c>
    </row>
    <row r="43" ht="15.75" customHeight="1">
      <c r="A43" s="1" t="str">
        <f t="shared" si="1"/>
        <v>OFAV_PS_2HS12</v>
      </c>
      <c r="B43" s="1" t="s">
        <v>20</v>
      </c>
      <c r="C43" s="1" t="s">
        <v>50</v>
      </c>
      <c r="D43" s="16">
        <v>19.0</v>
      </c>
      <c r="E43" s="17" t="s">
        <v>28</v>
      </c>
      <c r="F43" s="16" t="s">
        <v>24</v>
      </c>
      <c r="G43" s="5">
        <v>44744.0</v>
      </c>
      <c r="H43" s="6" t="s">
        <v>51</v>
      </c>
      <c r="I43" s="6">
        <v>4.0</v>
      </c>
      <c r="J43" s="6">
        <v>106.0</v>
      </c>
      <c r="K43" s="6">
        <v>93.0</v>
      </c>
      <c r="L43" s="6">
        <v>82.0</v>
      </c>
      <c r="M43" s="6">
        <v>74.0</v>
      </c>
      <c r="N43" s="6">
        <v>107.0</v>
      </c>
      <c r="O43" s="6">
        <v>103.0</v>
      </c>
      <c r="R43" s="3">
        <f t="shared" si="2"/>
        <v>23.54166667</v>
      </c>
      <c r="S43" s="3">
        <f t="shared" si="3"/>
        <v>3.425699442</v>
      </c>
      <c r="T43" s="7">
        <f t="shared" si="4"/>
        <v>14.55164365</v>
      </c>
    </row>
    <row r="44" ht="15.75" customHeight="1">
      <c r="A44" s="1" t="str">
        <f t="shared" si="1"/>
        <v>OFAV_PS_2HS48</v>
      </c>
      <c r="B44" s="1" t="s">
        <v>20</v>
      </c>
      <c r="C44" s="1" t="s">
        <v>50</v>
      </c>
      <c r="D44" s="16">
        <v>21.0</v>
      </c>
      <c r="E44" s="17" t="s">
        <v>30</v>
      </c>
      <c r="F44" s="16" t="s">
        <v>24</v>
      </c>
      <c r="G44" s="5">
        <v>44744.0</v>
      </c>
      <c r="H44" s="6" t="s">
        <v>51</v>
      </c>
      <c r="I44" s="6">
        <v>4.0</v>
      </c>
      <c r="J44" s="6">
        <v>131.0</v>
      </c>
      <c r="K44" s="6">
        <v>141.0</v>
      </c>
      <c r="L44" s="6">
        <v>148.0</v>
      </c>
      <c r="M44" s="6">
        <v>137.0</v>
      </c>
      <c r="N44" s="6">
        <v>126.0</v>
      </c>
      <c r="O44" s="6">
        <v>122.0</v>
      </c>
      <c r="R44" s="3">
        <f t="shared" si="2"/>
        <v>33.54166667</v>
      </c>
      <c r="S44" s="3">
        <f t="shared" si="3"/>
        <v>2.425987771</v>
      </c>
      <c r="T44" s="7">
        <f t="shared" si="4"/>
        <v>7.232758573</v>
      </c>
    </row>
    <row r="45" ht="15.75" customHeight="1">
      <c r="A45" s="1" t="str">
        <f t="shared" si="1"/>
        <v>OFAV_PS_2HS6</v>
      </c>
      <c r="B45" s="1" t="s">
        <v>20</v>
      </c>
      <c r="C45" s="1" t="s">
        <v>50</v>
      </c>
      <c r="D45" s="16">
        <v>22.0</v>
      </c>
      <c r="E45" s="17" t="s">
        <v>31</v>
      </c>
      <c r="F45" s="16" t="s">
        <v>24</v>
      </c>
      <c r="G45" s="5">
        <v>44756.0</v>
      </c>
      <c r="H45" s="6" t="s">
        <v>51</v>
      </c>
      <c r="I45" s="6">
        <v>2.0</v>
      </c>
      <c r="J45" s="6">
        <v>178.0</v>
      </c>
      <c r="K45" s="6">
        <v>171.0</v>
      </c>
      <c r="L45" s="6">
        <v>159.0</v>
      </c>
      <c r="M45" s="6">
        <v>115.0</v>
      </c>
      <c r="N45" s="6">
        <v>148.0</v>
      </c>
      <c r="O45" s="6">
        <v>159.0</v>
      </c>
      <c r="R45" s="3">
        <f t="shared" si="2"/>
        <v>77.5</v>
      </c>
      <c r="S45" s="3">
        <f t="shared" si="3"/>
        <v>11.10405331</v>
      </c>
      <c r="T45" s="7">
        <f t="shared" si="4"/>
        <v>14.32781073</v>
      </c>
    </row>
    <row r="46" ht="15.75" customHeight="1">
      <c r="A46" s="1" t="str">
        <f t="shared" si="1"/>
        <v>OFAV_PS_310</v>
      </c>
      <c r="B46" s="1" t="s">
        <v>20</v>
      </c>
      <c r="C46" s="1" t="s">
        <v>50</v>
      </c>
      <c r="D46" s="16">
        <v>1.0</v>
      </c>
      <c r="E46" s="17">
        <v>310.0</v>
      </c>
      <c r="F46" s="16" t="s">
        <v>24</v>
      </c>
      <c r="G46" s="5">
        <v>44755.0</v>
      </c>
      <c r="H46" s="6" t="s">
        <v>51</v>
      </c>
      <c r="I46" s="6">
        <v>2.0</v>
      </c>
      <c r="J46" s="6">
        <v>123.0</v>
      </c>
      <c r="K46" s="6">
        <v>104.0</v>
      </c>
      <c r="L46" s="6">
        <v>103.0</v>
      </c>
      <c r="M46" s="6">
        <v>99.0</v>
      </c>
      <c r="N46" s="6">
        <v>66.0</v>
      </c>
      <c r="O46" s="6">
        <v>69.0</v>
      </c>
      <c r="P46" s="6">
        <v>91.0</v>
      </c>
      <c r="R46" s="3">
        <f t="shared" si="2"/>
        <v>46.78571429</v>
      </c>
      <c r="S46" s="3">
        <f t="shared" si="3"/>
        <v>10.13186863</v>
      </c>
      <c r="T46" s="8">
        <f t="shared" si="4"/>
        <v>21.65590241</v>
      </c>
    </row>
    <row r="47" ht="15.75" customHeight="1">
      <c r="A47" s="1" t="str">
        <f t="shared" si="1"/>
        <v>OFAV_PS_313</v>
      </c>
      <c r="B47" s="1" t="s">
        <v>20</v>
      </c>
      <c r="C47" s="1" t="s">
        <v>50</v>
      </c>
      <c r="D47" s="16">
        <v>2.0</v>
      </c>
      <c r="E47" s="17">
        <v>313.0</v>
      </c>
      <c r="F47" s="16" t="s">
        <v>24</v>
      </c>
      <c r="G47" s="5">
        <v>44741.0</v>
      </c>
      <c r="H47" s="6" t="s">
        <v>51</v>
      </c>
      <c r="I47" s="6">
        <v>3.0</v>
      </c>
      <c r="J47" s="6">
        <v>124.0</v>
      </c>
      <c r="K47" s="6">
        <v>145.0</v>
      </c>
      <c r="L47" s="6">
        <v>118.0</v>
      </c>
      <c r="M47" s="6">
        <v>93.0</v>
      </c>
      <c r="N47" s="6">
        <v>127.0</v>
      </c>
      <c r="O47" s="6">
        <v>118.0</v>
      </c>
      <c r="R47" s="3">
        <f t="shared" si="2"/>
        <v>40.27777778</v>
      </c>
      <c r="S47" s="3">
        <f t="shared" si="3"/>
        <v>5.623034636</v>
      </c>
      <c r="T47" s="7">
        <f t="shared" si="4"/>
        <v>13.96063772</v>
      </c>
    </row>
    <row r="48" ht="15.75" customHeight="1">
      <c r="A48" s="1" t="str">
        <f t="shared" si="1"/>
        <v>OFAV_PS_352</v>
      </c>
      <c r="B48" s="1" t="s">
        <v>20</v>
      </c>
      <c r="C48" s="1" t="s">
        <v>50</v>
      </c>
      <c r="D48" s="16">
        <v>3.0</v>
      </c>
      <c r="E48" s="17">
        <v>352.0</v>
      </c>
      <c r="F48" s="16" t="s">
        <v>24</v>
      </c>
      <c r="G48" s="5">
        <v>44755.0</v>
      </c>
      <c r="H48" s="6" t="s">
        <v>51</v>
      </c>
      <c r="I48" s="6">
        <v>4.0</v>
      </c>
      <c r="J48" s="6">
        <v>147.0</v>
      </c>
      <c r="K48" s="6">
        <v>145.0</v>
      </c>
      <c r="L48" s="6">
        <v>98.0</v>
      </c>
      <c r="M48" s="6">
        <v>127.0</v>
      </c>
      <c r="N48" s="6">
        <v>90.0</v>
      </c>
      <c r="O48" s="6">
        <v>109.0</v>
      </c>
      <c r="P48" s="6">
        <v>102.0</v>
      </c>
      <c r="Q48" s="6">
        <v>125.0</v>
      </c>
      <c r="R48" s="3">
        <f t="shared" si="2"/>
        <v>29.46875</v>
      </c>
      <c r="S48" s="3">
        <f t="shared" si="3"/>
        <v>5.362631117</v>
      </c>
      <c r="T48" s="8">
        <f t="shared" si="4"/>
        <v>18.19768778</v>
      </c>
    </row>
    <row r="49" ht="15.75" customHeight="1">
      <c r="A49" s="1" t="str">
        <f t="shared" si="1"/>
        <v>OFAV_PS_356</v>
      </c>
      <c r="B49" s="1" t="s">
        <v>20</v>
      </c>
      <c r="C49" s="1" t="s">
        <v>50</v>
      </c>
      <c r="D49" s="16">
        <v>4.0</v>
      </c>
      <c r="E49" s="17">
        <v>356.0</v>
      </c>
      <c r="F49" s="16" t="s">
        <v>24</v>
      </c>
      <c r="G49" s="5">
        <v>44747.0</v>
      </c>
      <c r="H49" s="6" t="s">
        <v>51</v>
      </c>
      <c r="I49" s="6">
        <v>4.0</v>
      </c>
      <c r="J49" s="6">
        <v>119.0</v>
      </c>
      <c r="K49" s="6">
        <v>105.0</v>
      </c>
      <c r="L49" s="6">
        <v>108.0</v>
      </c>
      <c r="M49" s="6">
        <v>106.0</v>
      </c>
      <c r="N49" s="6">
        <v>82.0</v>
      </c>
      <c r="O49" s="6">
        <v>92.0</v>
      </c>
      <c r="R49" s="3">
        <f t="shared" si="2"/>
        <v>25.5</v>
      </c>
      <c r="S49" s="3">
        <f t="shared" si="3"/>
        <v>3.259601203</v>
      </c>
      <c r="T49" s="7">
        <f t="shared" si="4"/>
        <v>12.78274981</v>
      </c>
    </row>
    <row r="50" ht="15.75" customHeight="1">
      <c r="A50" s="1" t="str">
        <f t="shared" si="1"/>
        <v>OFAV_PS_357</v>
      </c>
      <c r="B50" s="1" t="s">
        <v>20</v>
      </c>
      <c r="C50" s="1" t="s">
        <v>50</v>
      </c>
      <c r="D50" s="16">
        <v>5.0</v>
      </c>
      <c r="E50" s="17">
        <v>357.0</v>
      </c>
      <c r="F50" s="16" t="s">
        <v>24</v>
      </c>
      <c r="G50" s="5">
        <v>44755.0</v>
      </c>
      <c r="H50" s="6" t="s">
        <v>51</v>
      </c>
      <c r="I50" s="6">
        <v>4.0</v>
      </c>
      <c r="J50" s="6">
        <v>205.0</v>
      </c>
      <c r="K50" s="6">
        <v>262.0</v>
      </c>
      <c r="L50" s="6">
        <v>204.0</v>
      </c>
      <c r="M50" s="6">
        <v>194.0</v>
      </c>
      <c r="N50" s="6">
        <v>234.0</v>
      </c>
      <c r="O50" s="6">
        <v>205.0</v>
      </c>
      <c r="R50" s="3">
        <f t="shared" si="2"/>
        <v>54.33333333</v>
      </c>
      <c r="S50" s="3">
        <f t="shared" si="3"/>
        <v>6.421967507</v>
      </c>
      <c r="T50" s="7">
        <f t="shared" si="4"/>
        <v>11.8195721</v>
      </c>
    </row>
    <row r="51" ht="15.75" customHeight="1">
      <c r="A51" s="1" t="str">
        <f t="shared" si="1"/>
        <v>OFAV_PS_359</v>
      </c>
      <c r="B51" s="1" t="s">
        <v>20</v>
      </c>
      <c r="C51" s="1" t="s">
        <v>50</v>
      </c>
      <c r="D51" s="16">
        <v>7.0</v>
      </c>
      <c r="E51" s="17">
        <v>359.0</v>
      </c>
      <c r="F51" s="16" t="s">
        <v>24</v>
      </c>
      <c r="G51" s="6" t="s">
        <v>181</v>
      </c>
      <c r="R51" s="3" t="str">
        <f t="shared" si="2"/>
        <v>#DIV/0!</v>
      </c>
      <c r="S51" s="3" t="str">
        <f t="shared" si="3"/>
        <v>#DIV/0!</v>
      </c>
      <c r="T51" s="3" t="str">
        <f t="shared" si="4"/>
        <v>#DIV/0!</v>
      </c>
      <c r="U51" s="6" t="s">
        <v>182</v>
      </c>
    </row>
    <row r="52" ht="15.75" customHeight="1">
      <c r="A52" s="1" t="str">
        <f t="shared" si="1"/>
        <v>OFAV_PS_360</v>
      </c>
      <c r="B52" s="1" t="s">
        <v>20</v>
      </c>
      <c r="C52" s="1" t="s">
        <v>50</v>
      </c>
      <c r="D52" s="16">
        <v>8.0</v>
      </c>
      <c r="E52" s="17">
        <v>360.0</v>
      </c>
      <c r="F52" s="16" t="s">
        <v>24</v>
      </c>
      <c r="G52" s="5">
        <v>44747.0</v>
      </c>
      <c r="H52" s="6" t="s">
        <v>51</v>
      </c>
      <c r="I52" s="6">
        <v>3.0</v>
      </c>
      <c r="J52" s="6">
        <v>104.0</v>
      </c>
      <c r="K52" s="6">
        <v>109.0</v>
      </c>
      <c r="L52" s="6">
        <v>92.0</v>
      </c>
      <c r="M52" s="6">
        <v>95.0</v>
      </c>
      <c r="N52" s="6">
        <v>65.0</v>
      </c>
      <c r="O52" s="6">
        <v>101.0</v>
      </c>
      <c r="P52" s="6">
        <v>94.0</v>
      </c>
      <c r="Q52" s="6">
        <v>86.0</v>
      </c>
      <c r="R52" s="3">
        <f t="shared" si="2"/>
        <v>31.08333333</v>
      </c>
      <c r="S52" s="3">
        <f t="shared" si="3"/>
        <v>4.506608904</v>
      </c>
      <c r="T52" s="7">
        <f t="shared" si="4"/>
        <v>14.49847368</v>
      </c>
    </row>
    <row r="53" ht="15.75" customHeight="1">
      <c r="A53" s="1" t="str">
        <f t="shared" si="1"/>
        <v>OFAV_PS_362</v>
      </c>
      <c r="B53" s="1" t="s">
        <v>20</v>
      </c>
      <c r="C53" s="1" t="s">
        <v>50</v>
      </c>
      <c r="D53" s="16">
        <v>9.0</v>
      </c>
      <c r="E53" s="17">
        <v>362.0</v>
      </c>
      <c r="F53" s="16" t="s">
        <v>53</v>
      </c>
      <c r="G53" s="5">
        <v>44756.0</v>
      </c>
      <c r="H53" s="6" t="s">
        <v>51</v>
      </c>
      <c r="I53" s="6">
        <v>3.0</v>
      </c>
      <c r="J53" s="6">
        <v>132.0</v>
      </c>
      <c r="K53" s="6">
        <v>130.0</v>
      </c>
      <c r="L53" s="6">
        <v>117.0</v>
      </c>
      <c r="M53" s="6">
        <v>133.0</v>
      </c>
      <c r="N53" s="6">
        <v>147.0</v>
      </c>
      <c r="O53" s="6">
        <v>108.0</v>
      </c>
      <c r="R53" s="3">
        <f t="shared" si="2"/>
        <v>42.61111111</v>
      </c>
      <c r="S53" s="3">
        <f t="shared" si="3"/>
        <v>4.538314257</v>
      </c>
      <c r="T53" s="7">
        <f t="shared" si="4"/>
        <v>10.65054193</v>
      </c>
    </row>
    <row r="54" ht="15.75" customHeight="1">
      <c r="A54" s="1" t="str">
        <f t="shared" si="1"/>
        <v>OFAV_PS_365</v>
      </c>
      <c r="B54" s="1" t="s">
        <v>20</v>
      </c>
      <c r="C54" s="1" t="s">
        <v>50</v>
      </c>
      <c r="D54" s="16">
        <v>10.0</v>
      </c>
      <c r="E54" s="17">
        <v>365.0</v>
      </c>
      <c r="F54" s="16" t="s">
        <v>54</v>
      </c>
      <c r="G54" s="5">
        <v>44744.0</v>
      </c>
      <c r="H54" s="6" t="s">
        <v>51</v>
      </c>
      <c r="I54" s="6">
        <v>2.0</v>
      </c>
      <c r="J54" s="6">
        <v>145.0</v>
      </c>
      <c r="K54" s="6">
        <v>109.0</v>
      </c>
      <c r="L54" s="6">
        <v>105.0</v>
      </c>
      <c r="M54" s="6">
        <v>98.0</v>
      </c>
      <c r="N54" s="6">
        <v>106.0</v>
      </c>
      <c r="O54" s="6">
        <v>90.0</v>
      </c>
      <c r="P54" s="6">
        <v>111.0</v>
      </c>
      <c r="Q54" s="6">
        <v>112.0</v>
      </c>
      <c r="R54" s="3">
        <f t="shared" si="2"/>
        <v>54.75</v>
      </c>
      <c r="S54" s="3">
        <f t="shared" si="3"/>
        <v>8.048957342</v>
      </c>
      <c r="T54" s="7">
        <f t="shared" si="4"/>
        <v>14.70129195</v>
      </c>
    </row>
    <row r="55" ht="15.75" customHeight="1">
      <c r="A55" s="1" t="str">
        <f t="shared" si="1"/>
        <v>OFAV_PS_365</v>
      </c>
      <c r="B55" s="1" t="s">
        <v>20</v>
      </c>
      <c r="C55" s="1" t="s">
        <v>50</v>
      </c>
      <c r="D55" s="16">
        <v>10.0</v>
      </c>
      <c r="E55" s="17">
        <v>365.0</v>
      </c>
      <c r="F55" s="16" t="s">
        <v>55</v>
      </c>
      <c r="G55" s="21">
        <v>44742.0</v>
      </c>
      <c r="H55" s="6" t="s">
        <v>51</v>
      </c>
      <c r="I55" s="6">
        <v>3.0</v>
      </c>
      <c r="J55" s="6">
        <v>139.0</v>
      </c>
      <c r="K55" s="6">
        <v>123.0</v>
      </c>
      <c r="L55" s="6">
        <v>116.0</v>
      </c>
      <c r="M55" s="6">
        <v>83.0</v>
      </c>
      <c r="N55" s="6">
        <v>108.0</v>
      </c>
      <c r="O55" s="6">
        <v>97.0</v>
      </c>
      <c r="P55" s="6">
        <v>119.0</v>
      </c>
      <c r="Q55" s="6">
        <v>125.0</v>
      </c>
      <c r="R55" s="3">
        <f t="shared" si="2"/>
        <v>37.91666667</v>
      </c>
      <c r="S55" s="3">
        <f t="shared" si="3"/>
        <v>5.830271305</v>
      </c>
      <c r="T55" s="8">
        <f t="shared" si="4"/>
        <v>15.37653971</v>
      </c>
    </row>
    <row r="56" ht="15.75" customHeight="1">
      <c r="A56" s="1" t="str">
        <f t="shared" si="1"/>
        <v>OFAV_PS_367</v>
      </c>
      <c r="B56" s="1" t="s">
        <v>20</v>
      </c>
      <c r="C56" s="1" t="s">
        <v>50</v>
      </c>
      <c r="D56" s="16">
        <v>12.0</v>
      </c>
      <c r="E56" s="17">
        <v>367.0</v>
      </c>
      <c r="F56" s="16" t="s">
        <v>24</v>
      </c>
      <c r="G56" s="5">
        <v>44747.0</v>
      </c>
      <c r="H56" s="6" t="s">
        <v>51</v>
      </c>
      <c r="I56" s="6">
        <v>3.0</v>
      </c>
      <c r="J56" s="6">
        <v>108.0</v>
      </c>
      <c r="K56" s="6">
        <v>74.0</v>
      </c>
      <c r="L56" s="6">
        <v>103.0</v>
      </c>
      <c r="M56" s="6">
        <v>77.0</v>
      </c>
      <c r="N56" s="6">
        <v>78.0</v>
      </c>
      <c r="O56" s="6">
        <v>76.0</v>
      </c>
      <c r="P56" s="6">
        <v>83.0</v>
      </c>
      <c r="Q56" s="6">
        <v>72.0</v>
      </c>
      <c r="R56" s="3">
        <f t="shared" si="2"/>
        <v>27.95833333</v>
      </c>
      <c r="S56" s="3">
        <f t="shared" si="3"/>
        <v>4.596194078</v>
      </c>
      <c r="T56" s="8">
        <f t="shared" si="4"/>
        <v>16.4394423</v>
      </c>
    </row>
    <row r="57" ht="15.75" customHeight="1">
      <c r="A57" s="1" t="str">
        <f t="shared" si="1"/>
        <v>OFAV_PS_368</v>
      </c>
      <c r="B57" s="1" t="s">
        <v>20</v>
      </c>
      <c r="C57" s="1" t="s">
        <v>50</v>
      </c>
      <c r="D57" s="16">
        <v>13.0</v>
      </c>
      <c r="E57" s="17">
        <v>368.0</v>
      </c>
      <c r="F57" s="16" t="s">
        <v>24</v>
      </c>
      <c r="G57" s="5">
        <v>44742.0</v>
      </c>
      <c r="H57" s="6" t="s">
        <v>51</v>
      </c>
      <c r="I57" s="6">
        <v>2.0</v>
      </c>
      <c r="J57" s="6">
        <v>162.0</v>
      </c>
      <c r="K57" s="6">
        <v>168.0</v>
      </c>
      <c r="L57" s="6">
        <v>187.0</v>
      </c>
      <c r="M57" s="6">
        <v>154.0</v>
      </c>
      <c r="N57" s="6">
        <v>127.0</v>
      </c>
      <c r="O57" s="6">
        <v>151.0</v>
      </c>
      <c r="R57" s="3">
        <f t="shared" si="2"/>
        <v>79.08333333</v>
      </c>
      <c r="S57" s="3">
        <f t="shared" si="3"/>
        <v>9.956990844</v>
      </c>
      <c r="T57" s="7">
        <f t="shared" si="4"/>
        <v>12.59050476</v>
      </c>
    </row>
    <row r="58" ht="15.75" customHeight="1">
      <c r="A58" s="1" t="str">
        <f t="shared" si="1"/>
        <v>OFAV_PS_369</v>
      </c>
      <c r="B58" s="1" t="s">
        <v>20</v>
      </c>
      <c r="C58" s="1" t="s">
        <v>50</v>
      </c>
      <c r="D58" s="16">
        <v>14.0</v>
      </c>
      <c r="E58" s="17">
        <v>369.0</v>
      </c>
      <c r="F58" s="16" t="s">
        <v>24</v>
      </c>
      <c r="G58" s="5">
        <v>44756.0</v>
      </c>
      <c r="H58" s="6" t="s">
        <v>51</v>
      </c>
      <c r="I58" s="6">
        <v>4.0</v>
      </c>
      <c r="J58" s="6">
        <v>134.0</v>
      </c>
      <c r="K58" s="6">
        <v>170.0</v>
      </c>
      <c r="L58" s="6">
        <v>202.0</v>
      </c>
      <c r="M58" s="6">
        <v>162.0</v>
      </c>
      <c r="N58" s="6">
        <v>151.0</v>
      </c>
      <c r="O58" s="6">
        <v>173.0</v>
      </c>
      <c r="R58" s="3">
        <f t="shared" si="2"/>
        <v>41.33333333</v>
      </c>
      <c r="S58" s="3">
        <f t="shared" si="3"/>
        <v>5.726400848</v>
      </c>
      <c r="T58" s="7">
        <f t="shared" si="4"/>
        <v>13.8541956</v>
      </c>
    </row>
    <row r="59" ht="15.75" customHeight="1">
      <c r="A59" s="1" t="str">
        <f t="shared" si="1"/>
        <v>OFAV_PS_370</v>
      </c>
      <c r="B59" s="1" t="s">
        <v>20</v>
      </c>
      <c r="C59" s="1" t="s">
        <v>50</v>
      </c>
      <c r="D59" s="16">
        <v>15.0</v>
      </c>
      <c r="E59" s="17">
        <v>370.0</v>
      </c>
      <c r="F59" s="16" t="s">
        <v>24</v>
      </c>
      <c r="G59" s="5">
        <v>44744.0</v>
      </c>
      <c r="H59" s="6" t="s">
        <v>51</v>
      </c>
      <c r="I59" s="6">
        <v>2.0</v>
      </c>
      <c r="J59" s="6">
        <v>167.0</v>
      </c>
      <c r="K59" s="6">
        <v>149.0</v>
      </c>
      <c r="L59" s="6">
        <v>138.0</v>
      </c>
      <c r="M59" s="6">
        <v>118.0</v>
      </c>
      <c r="N59" s="6">
        <v>105.0</v>
      </c>
      <c r="O59" s="6">
        <v>125.0</v>
      </c>
      <c r="P59" s="6">
        <v>125.0</v>
      </c>
      <c r="Q59" s="6">
        <v>118.0</v>
      </c>
      <c r="R59" s="3">
        <f t="shared" si="2"/>
        <v>65.3125</v>
      </c>
      <c r="S59" s="3">
        <f t="shared" si="3"/>
        <v>9.917291897</v>
      </c>
      <c r="T59" s="8">
        <f t="shared" si="4"/>
        <v>15.18437037</v>
      </c>
    </row>
    <row r="60" ht="15.75" customHeight="1">
      <c r="A60" s="1" t="str">
        <f t="shared" si="1"/>
        <v>OFAV_PS_371</v>
      </c>
      <c r="B60" s="1" t="s">
        <v>20</v>
      </c>
      <c r="C60" s="1" t="s">
        <v>50</v>
      </c>
      <c r="D60" s="16">
        <v>16.0</v>
      </c>
      <c r="E60" s="17">
        <v>371.0</v>
      </c>
      <c r="F60" s="16" t="s">
        <v>24</v>
      </c>
      <c r="G60" s="5">
        <v>44742.0</v>
      </c>
      <c r="H60" s="6" t="s">
        <v>51</v>
      </c>
      <c r="I60" s="6">
        <v>3.0</v>
      </c>
      <c r="J60" s="6">
        <v>141.0</v>
      </c>
      <c r="K60" s="6">
        <v>148.0</v>
      </c>
      <c r="L60" s="6">
        <v>169.0</v>
      </c>
      <c r="M60" s="6">
        <v>124.0</v>
      </c>
      <c r="N60" s="6">
        <v>145.0</v>
      </c>
      <c r="O60" s="6">
        <v>141.0</v>
      </c>
      <c r="R60" s="3">
        <f t="shared" si="2"/>
        <v>48.22222222</v>
      </c>
      <c r="S60" s="3">
        <f t="shared" si="3"/>
        <v>4.847297834</v>
      </c>
      <c r="T60" s="7">
        <f t="shared" si="4"/>
        <v>10.05200012</v>
      </c>
    </row>
    <row r="61" ht="15.75" customHeight="1">
      <c r="A61" s="1" t="str">
        <f t="shared" si="1"/>
        <v>OFAV_PS_9AZ5</v>
      </c>
      <c r="B61" s="1" t="s">
        <v>20</v>
      </c>
      <c r="C61" s="1" t="s">
        <v>50</v>
      </c>
      <c r="D61" s="16">
        <v>24.0</v>
      </c>
      <c r="E61" s="17" t="s">
        <v>33</v>
      </c>
      <c r="F61" s="16" t="s">
        <v>24</v>
      </c>
      <c r="G61" s="5">
        <v>44741.0</v>
      </c>
      <c r="H61" s="6" t="s">
        <v>51</v>
      </c>
      <c r="I61" s="6">
        <v>4.0</v>
      </c>
      <c r="J61" s="6">
        <v>89.0</v>
      </c>
      <c r="K61" s="6">
        <v>105.0</v>
      </c>
      <c r="L61" s="6">
        <v>67.0</v>
      </c>
      <c r="M61" s="6">
        <v>61.0</v>
      </c>
      <c r="N61" s="6">
        <v>69.0</v>
      </c>
      <c r="O61" s="6">
        <v>75.0</v>
      </c>
      <c r="R61" s="3">
        <f t="shared" si="2"/>
        <v>19.41666667</v>
      </c>
      <c r="S61" s="3">
        <f t="shared" si="3"/>
        <v>4.106904755</v>
      </c>
      <c r="T61" s="8">
        <f t="shared" si="4"/>
        <v>21.1514408</v>
      </c>
    </row>
    <row r="62" ht="15.75" customHeight="1">
      <c r="A62" s="1" t="str">
        <f t="shared" si="1"/>
        <v>OFAV_PS_9AZ9</v>
      </c>
      <c r="B62" s="1" t="s">
        <v>20</v>
      </c>
      <c r="C62" s="1" t="s">
        <v>50</v>
      </c>
      <c r="D62" s="16">
        <v>25.0</v>
      </c>
      <c r="E62" s="17" t="s">
        <v>34</v>
      </c>
      <c r="F62" s="16" t="s">
        <v>24</v>
      </c>
      <c r="G62" s="5">
        <v>44744.0</v>
      </c>
      <c r="H62" s="6" t="s">
        <v>51</v>
      </c>
      <c r="I62" s="6">
        <v>3.0</v>
      </c>
      <c r="J62" s="6">
        <v>152.0</v>
      </c>
      <c r="K62" s="6">
        <v>93.0</v>
      </c>
      <c r="L62" s="6">
        <v>128.0</v>
      </c>
      <c r="M62" s="6">
        <v>115.0</v>
      </c>
      <c r="N62" s="6">
        <v>133.0</v>
      </c>
      <c r="O62" s="6">
        <v>107.0</v>
      </c>
      <c r="P62" s="6">
        <v>140.0</v>
      </c>
      <c r="Q62" s="6">
        <v>110.0</v>
      </c>
      <c r="R62" s="3">
        <f t="shared" si="2"/>
        <v>40.75</v>
      </c>
      <c r="S62" s="3">
        <f t="shared" si="3"/>
        <v>6.47277571</v>
      </c>
      <c r="T62" s="8">
        <f t="shared" si="4"/>
        <v>15.88411217</v>
      </c>
    </row>
    <row r="63" ht="15.75" customHeight="1">
      <c r="A63" s="1" t="str">
        <f t="shared" si="1"/>
        <v>OFAV_PS_9EV35</v>
      </c>
      <c r="B63" s="1" t="s">
        <v>20</v>
      </c>
      <c r="C63" s="1" t="s">
        <v>50</v>
      </c>
      <c r="D63" s="16">
        <v>26.0</v>
      </c>
      <c r="E63" s="17" t="s">
        <v>35</v>
      </c>
      <c r="F63" s="16" t="s">
        <v>24</v>
      </c>
      <c r="G63" s="5">
        <v>44755.0</v>
      </c>
      <c r="H63" s="6" t="s">
        <v>51</v>
      </c>
      <c r="I63" s="6">
        <v>4.0</v>
      </c>
      <c r="J63" s="6">
        <v>73.0</v>
      </c>
      <c r="K63" s="6">
        <v>59.0</v>
      </c>
      <c r="L63" s="6">
        <v>74.0</v>
      </c>
      <c r="M63" s="6">
        <v>76.0</v>
      </c>
      <c r="N63" s="6">
        <v>67.0</v>
      </c>
      <c r="O63" s="6">
        <v>56.0</v>
      </c>
      <c r="R63" s="3">
        <f t="shared" si="2"/>
        <v>16.875</v>
      </c>
      <c r="S63" s="3">
        <f t="shared" si="3"/>
        <v>2.090155497</v>
      </c>
      <c r="T63" s="7">
        <f t="shared" si="4"/>
        <v>12.38610665</v>
      </c>
    </row>
    <row r="64" ht="15.75" customHeight="1">
      <c r="A64" s="1" t="str">
        <f t="shared" si="1"/>
        <v>OFAV_PS_9EV4</v>
      </c>
      <c r="B64" s="1" t="s">
        <v>20</v>
      </c>
      <c r="C64" s="1" t="s">
        <v>50</v>
      </c>
      <c r="D64" s="16">
        <v>27.0</v>
      </c>
      <c r="E64" s="17" t="s">
        <v>36</v>
      </c>
      <c r="F64" s="16" t="s">
        <v>24</v>
      </c>
      <c r="G64" s="5">
        <v>44747.0</v>
      </c>
      <c r="H64" s="6" t="s">
        <v>51</v>
      </c>
      <c r="I64" s="6">
        <v>4.0</v>
      </c>
      <c r="J64" s="6">
        <v>89.0</v>
      </c>
      <c r="K64" s="6">
        <v>99.0</v>
      </c>
      <c r="L64" s="6">
        <v>69.0</v>
      </c>
      <c r="M64" s="6">
        <v>98.0</v>
      </c>
      <c r="N64" s="6">
        <v>43.0</v>
      </c>
      <c r="O64" s="6">
        <v>89.0</v>
      </c>
      <c r="P64" s="6">
        <v>63.0</v>
      </c>
      <c r="R64" s="3">
        <f t="shared" si="2"/>
        <v>19.64285714</v>
      </c>
      <c r="S64" s="3">
        <f t="shared" si="3"/>
        <v>5.215875492</v>
      </c>
      <c r="T64" s="8">
        <f t="shared" si="4"/>
        <v>26.55354796</v>
      </c>
    </row>
    <row r="65" ht="15.75" customHeight="1">
      <c r="A65" s="1" t="str">
        <f t="shared" si="1"/>
        <v>OFAV_PS_9EV40</v>
      </c>
      <c r="B65" s="1" t="s">
        <v>20</v>
      </c>
      <c r="C65" s="1" t="s">
        <v>50</v>
      </c>
      <c r="D65" s="16">
        <v>28.0</v>
      </c>
      <c r="E65" s="17" t="s">
        <v>37</v>
      </c>
      <c r="F65" s="16" t="s">
        <v>24</v>
      </c>
      <c r="G65" s="5">
        <v>44744.0</v>
      </c>
      <c r="H65" s="6" t="s">
        <v>51</v>
      </c>
      <c r="I65" s="6">
        <v>3.0</v>
      </c>
      <c r="J65" s="6">
        <v>118.0</v>
      </c>
      <c r="K65" s="6">
        <v>56.0</v>
      </c>
      <c r="L65" s="6">
        <v>86.0</v>
      </c>
      <c r="M65" s="6">
        <v>92.0</v>
      </c>
      <c r="N65" s="6">
        <v>81.0</v>
      </c>
      <c r="O65" s="6">
        <v>76.0</v>
      </c>
      <c r="R65" s="3">
        <f t="shared" si="2"/>
        <v>28.27777778</v>
      </c>
      <c r="S65" s="3">
        <f t="shared" si="3"/>
        <v>6.793515427</v>
      </c>
      <c r="T65" s="8">
        <f t="shared" si="4"/>
        <v>24.02421958</v>
      </c>
    </row>
    <row r="66" ht="15.75" customHeight="1">
      <c r="A66" s="1" t="str">
        <f t="shared" si="1"/>
        <v>OFAV_PS_9EV5</v>
      </c>
      <c r="B66" s="1" t="s">
        <v>20</v>
      </c>
      <c r="C66" s="1" t="s">
        <v>50</v>
      </c>
      <c r="D66" s="16">
        <v>29.0</v>
      </c>
      <c r="E66" s="17" t="s">
        <v>38</v>
      </c>
      <c r="F66" s="16" t="s">
        <v>24</v>
      </c>
      <c r="G66" s="21">
        <v>44756.0</v>
      </c>
      <c r="H66" s="6" t="s">
        <v>51</v>
      </c>
      <c r="I66" s="6">
        <v>4.0</v>
      </c>
      <c r="J66" s="6">
        <v>121.0</v>
      </c>
      <c r="K66" s="6">
        <v>116.0</v>
      </c>
      <c r="L66" s="6">
        <v>169.0</v>
      </c>
      <c r="M66" s="6">
        <v>129.0</v>
      </c>
      <c r="N66" s="6">
        <v>84.0</v>
      </c>
      <c r="O66" s="6">
        <v>123.0</v>
      </c>
      <c r="P66" s="6">
        <v>90.0</v>
      </c>
      <c r="R66" s="3">
        <f t="shared" si="2"/>
        <v>29.71428571</v>
      </c>
      <c r="S66" s="3">
        <f t="shared" si="3"/>
        <v>6.99319397</v>
      </c>
      <c r="T66" s="8">
        <f t="shared" si="4"/>
        <v>23.5347874</v>
      </c>
    </row>
    <row r="67" ht="15.75" customHeight="1">
      <c r="A67" s="1" t="str">
        <f t="shared" si="1"/>
        <v>OFAV_PS_9GT35</v>
      </c>
      <c r="B67" s="1" t="s">
        <v>20</v>
      </c>
      <c r="C67" s="1" t="s">
        <v>50</v>
      </c>
      <c r="D67" s="16">
        <v>30.0</v>
      </c>
      <c r="E67" s="17" t="s">
        <v>39</v>
      </c>
      <c r="F67" s="16" t="s">
        <v>24</v>
      </c>
      <c r="G67" s="5">
        <v>44741.0</v>
      </c>
      <c r="H67" s="6" t="s">
        <v>51</v>
      </c>
      <c r="I67" s="6">
        <v>2.0</v>
      </c>
      <c r="J67" s="6">
        <v>136.0</v>
      </c>
      <c r="K67" s="6">
        <v>134.0</v>
      </c>
      <c r="L67" s="6">
        <v>141.0</v>
      </c>
      <c r="M67" s="6">
        <v>126.0</v>
      </c>
      <c r="N67" s="6">
        <v>125.0</v>
      </c>
      <c r="O67" s="6">
        <v>114.0</v>
      </c>
      <c r="R67" s="3">
        <f t="shared" si="2"/>
        <v>64.66666667</v>
      </c>
      <c r="S67" s="3">
        <f t="shared" si="3"/>
        <v>4.833908012</v>
      </c>
      <c r="T67" s="7">
        <f t="shared" si="4"/>
        <v>7.475115482</v>
      </c>
    </row>
    <row r="68" ht="15.75" customHeight="1">
      <c r="A68" s="1" t="str">
        <f t="shared" si="1"/>
        <v>OFAV_PS_9GT4</v>
      </c>
      <c r="B68" s="1" t="s">
        <v>20</v>
      </c>
      <c r="C68" s="1" t="s">
        <v>50</v>
      </c>
      <c r="D68" s="16">
        <v>31.0</v>
      </c>
      <c r="E68" s="17" t="s">
        <v>40</v>
      </c>
      <c r="F68" s="16" t="s">
        <v>24</v>
      </c>
      <c r="G68" s="5">
        <v>44747.0</v>
      </c>
      <c r="H68" s="6" t="s">
        <v>51</v>
      </c>
      <c r="I68" s="6">
        <v>4.0</v>
      </c>
      <c r="J68" s="6">
        <v>77.0</v>
      </c>
      <c r="K68" s="6">
        <v>76.0</v>
      </c>
      <c r="L68" s="6">
        <v>50.0</v>
      </c>
      <c r="M68" s="6">
        <v>35.0</v>
      </c>
      <c r="N68" s="6">
        <v>35.0</v>
      </c>
      <c r="O68" s="6">
        <v>53.0</v>
      </c>
      <c r="R68" s="3">
        <f t="shared" si="2"/>
        <v>13.58333333</v>
      </c>
      <c r="S68" s="3">
        <f t="shared" si="3"/>
        <v>4.678853136</v>
      </c>
      <c r="T68" s="8">
        <f t="shared" si="4"/>
        <v>34.44554456</v>
      </c>
    </row>
    <row r="69" ht="15.75" customHeight="1">
      <c r="A69" s="1" t="str">
        <f t="shared" si="1"/>
        <v>OFAV_PS_9GT46</v>
      </c>
      <c r="B69" s="1" t="s">
        <v>20</v>
      </c>
      <c r="C69" s="1" t="s">
        <v>50</v>
      </c>
      <c r="D69" s="16">
        <v>32.0</v>
      </c>
      <c r="E69" s="17" t="s">
        <v>41</v>
      </c>
      <c r="F69" s="16" t="s">
        <v>24</v>
      </c>
      <c r="G69" s="5">
        <v>44741.0</v>
      </c>
      <c r="H69" s="6" t="s">
        <v>51</v>
      </c>
      <c r="I69" s="6">
        <v>2.0</v>
      </c>
      <c r="J69" s="6">
        <v>112.0</v>
      </c>
      <c r="K69" s="6">
        <v>107.0</v>
      </c>
      <c r="L69" s="6">
        <v>121.0</v>
      </c>
      <c r="M69" s="6">
        <v>101.0</v>
      </c>
      <c r="N69" s="6">
        <v>111.0</v>
      </c>
      <c r="O69" s="6">
        <v>96.0</v>
      </c>
      <c r="R69" s="3">
        <f t="shared" si="2"/>
        <v>54</v>
      </c>
      <c r="S69" s="3">
        <f t="shared" si="3"/>
        <v>4.404543109</v>
      </c>
      <c r="T69" s="7">
        <f t="shared" si="4"/>
        <v>8.156561313</v>
      </c>
    </row>
    <row r="70" ht="15.75" customHeight="1">
      <c r="A70" s="1" t="str">
        <f t="shared" si="1"/>
        <v>OFAV_PS_9IR44</v>
      </c>
      <c r="B70" s="1" t="s">
        <v>20</v>
      </c>
      <c r="C70" s="1" t="s">
        <v>50</v>
      </c>
      <c r="D70" s="16">
        <v>33.0</v>
      </c>
      <c r="E70" s="17" t="s">
        <v>42</v>
      </c>
      <c r="F70" s="16" t="s">
        <v>24</v>
      </c>
      <c r="G70" s="5">
        <v>44756.0</v>
      </c>
      <c r="H70" s="6" t="s">
        <v>51</v>
      </c>
      <c r="I70" s="6">
        <v>4.0</v>
      </c>
      <c r="J70" s="6">
        <v>141.0</v>
      </c>
      <c r="K70" s="6">
        <v>130.0</v>
      </c>
      <c r="L70" s="6">
        <v>137.0</v>
      </c>
      <c r="M70" s="6">
        <v>136.0</v>
      </c>
      <c r="N70" s="6">
        <v>131.0</v>
      </c>
      <c r="O70" s="6">
        <v>138.0</v>
      </c>
      <c r="R70" s="3">
        <f t="shared" si="2"/>
        <v>33.875</v>
      </c>
      <c r="S70" s="3">
        <f t="shared" si="3"/>
        <v>1.05770979</v>
      </c>
      <c r="T70" s="7">
        <f t="shared" si="4"/>
        <v>3.122390524</v>
      </c>
    </row>
    <row r="71" ht="15.75" customHeight="1">
      <c r="A71" s="1" t="str">
        <f t="shared" si="1"/>
        <v>OFAV_PS_9JQ4</v>
      </c>
      <c r="B71" s="1" t="s">
        <v>20</v>
      </c>
      <c r="C71" s="1" t="s">
        <v>50</v>
      </c>
      <c r="D71" s="16">
        <v>34.0</v>
      </c>
      <c r="E71" s="17" t="s">
        <v>43</v>
      </c>
      <c r="F71" s="16" t="s">
        <v>24</v>
      </c>
      <c r="G71" s="5">
        <v>44747.0</v>
      </c>
      <c r="H71" s="6" t="s">
        <v>51</v>
      </c>
      <c r="I71" s="6">
        <v>4.0</v>
      </c>
      <c r="J71" s="6">
        <v>128.0</v>
      </c>
      <c r="K71" s="6">
        <v>120.0</v>
      </c>
      <c r="L71" s="6">
        <v>148.0</v>
      </c>
      <c r="M71" s="6">
        <v>162.0</v>
      </c>
      <c r="N71" s="6">
        <v>124.0</v>
      </c>
      <c r="O71" s="6">
        <v>121.0</v>
      </c>
      <c r="R71" s="3">
        <f t="shared" si="2"/>
        <v>33.45833333</v>
      </c>
      <c r="S71" s="3">
        <f t="shared" si="3"/>
        <v>4.302373376</v>
      </c>
      <c r="T71" s="7">
        <f t="shared" si="4"/>
        <v>12.85889926</v>
      </c>
    </row>
    <row r="72" ht="15.75" customHeight="1">
      <c r="A72" s="1" t="str">
        <f t="shared" si="1"/>
        <v>OFAV_PS_9JQ42</v>
      </c>
      <c r="B72" s="1" t="s">
        <v>20</v>
      </c>
      <c r="C72" s="1" t="s">
        <v>50</v>
      </c>
      <c r="D72" s="16">
        <v>35.0</v>
      </c>
      <c r="E72" s="17" t="s">
        <v>44</v>
      </c>
      <c r="F72" s="16" t="s">
        <v>24</v>
      </c>
      <c r="G72" s="5">
        <v>44744.0</v>
      </c>
      <c r="H72" s="6" t="s">
        <v>51</v>
      </c>
      <c r="I72" s="6">
        <v>2.0</v>
      </c>
      <c r="J72" s="6">
        <v>122.0</v>
      </c>
      <c r="K72" s="6">
        <v>138.0</v>
      </c>
      <c r="L72" s="6">
        <v>118.0</v>
      </c>
      <c r="M72" s="6">
        <v>139.0</v>
      </c>
      <c r="N72" s="6">
        <v>91.0</v>
      </c>
      <c r="O72" s="6">
        <v>111.0</v>
      </c>
      <c r="R72" s="3">
        <f t="shared" si="2"/>
        <v>59.91666667</v>
      </c>
      <c r="S72" s="3">
        <f t="shared" si="3"/>
        <v>8.985636687</v>
      </c>
      <c r="T72" s="7">
        <f t="shared" si="4"/>
        <v>14.99689016</v>
      </c>
    </row>
    <row r="73" ht="15.75" customHeight="1">
      <c r="A73" s="1" t="str">
        <f t="shared" si="1"/>
        <v>OFAV_PS_9JQ431</v>
      </c>
      <c r="B73" s="1" t="s">
        <v>20</v>
      </c>
      <c r="C73" s="1" t="s">
        <v>50</v>
      </c>
      <c r="D73" s="16">
        <v>36.0</v>
      </c>
      <c r="E73" s="17" t="s">
        <v>57</v>
      </c>
      <c r="F73" s="16" t="s">
        <v>24</v>
      </c>
      <c r="G73" s="5">
        <v>44744.0</v>
      </c>
      <c r="H73" s="6" t="s">
        <v>51</v>
      </c>
      <c r="I73" s="6">
        <v>3.0</v>
      </c>
      <c r="J73" s="6">
        <v>182.0</v>
      </c>
      <c r="K73" s="6">
        <v>220.0</v>
      </c>
      <c r="L73" s="6">
        <v>199.0</v>
      </c>
      <c r="M73" s="6">
        <v>219.0</v>
      </c>
      <c r="N73" s="6">
        <v>182.0</v>
      </c>
      <c r="O73" s="6">
        <v>200.0</v>
      </c>
      <c r="R73" s="3">
        <f t="shared" si="2"/>
        <v>66.77777778</v>
      </c>
      <c r="S73" s="3">
        <f t="shared" si="3"/>
        <v>5.596295071</v>
      </c>
      <c r="T73" s="7">
        <f t="shared" si="4"/>
        <v>8.380475147</v>
      </c>
    </row>
    <row r="74" ht="15.75" customHeight="1">
      <c r="A74" s="1" t="str">
        <f t="shared" si="1"/>
        <v>OFAV_PS_9JQ53</v>
      </c>
      <c r="B74" s="1" t="s">
        <v>20</v>
      </c>
      <c r="C74" s="1" t="s">
        <v>50</v>
      </c>
      <c r="D74" s="16">
        <v>37.0</v>
      </c>
      <c r="E74" s="17" t="s">
        <v>46</v>
      </c>
      <c r="F74" s="16" t="s">
        <v>24</v>
      </c>
      <c r="G74" s="5">
        <v>44744.0</v>
      </c>
      <c r="H74" s="6" t="s">
        <v>51</v>
      </c>
      <c r="I74" s="6">
        <v>3.0</v>
      </c>
      <c r="J74" s="6">
        <v>167.0</v>
      </c>
      <c r="K74" s="6">
        <v>151.0</v>
      </c>
      <c r="L74" s="6">
        <v>163.0</v>
      </c>
      <c r="M74" s="6">
        <v>159.0</v>
      </c>
      <c r="N74" s="6">
        <v>163.0</v>
      </c>
      <c r="O74" s="6">
        <v>126.0</v>
      </c>
      <c r="R74" s="3">
        <f t="shared" si="2"/>
        <v>51.61111111</v>
      </c>
      <c r="S74" s="3">
        <f t="shared" si="3"/>
        <v>5.043881515</v>
      </c>
      <c r="T74" s="7">
        <f t="shared" si="4"/>
        <v>9.772859771</v>
      </c>
    </row>
    <row r="75" ht="15.75" customHeight="1">
      <c r="A75" s="1" t="str">
        <f t="shared" si="1"/>
        <v>OFAV_PS_AZ</v>
      </c>
      <c r="B75" s="1" t="s">
        <v>20</v>
      </c>
      <c r="C75" s="1" t="s">
        <v>50</v>
      </c>
      <c r="D75" s="16">
        <v>38.0</v>
      </c>
      <c r="E75" s="17" t="s">
        <v>47</v>
      </c>
      <c r="F75" s="16" t="s">
        <v>24</v>
      </c>
      <c r="G75" s="5">
        <v>44742.0</v>
      </c>
      <c r="H75" s="6" t="s">
        <v>51</v>
      </c>
      <c r="I75" s="6">
        <v>3.0</v>
      </c>
      <c r="J75" s="6">
        <v>116.0</v>
      </c>
      <c r="K75" s="6">
        <v>74.0</v>
      </c>
      <c r="L75" s="6">
        <v>80.0</v>
      </c>
      <c r="M75" s="6">
        <v>95.0</v>
      </c>
      <c r="N75" s="6">
        <v>88.0</v>
      </c>
      <c r="O75" s="6">
        <v>82.0</v>
      </c>
      <c r="P75" s="6">
        <v>82.0</v>
      </c>
      <c r="Q75" s="6">
        <v>85.0</v>
      </c>
      <c r="R75" s="3">
        <f t="shared" si="2"/>
        <v>29.25</v>
      </c>
      <c r="S75" s="3">
        <f t="shared" si="3"/>
        <v>4.315898994</v>
      </c>
      <c r="T75" s="7">
        <f t="shared" si="4"/>
        <v>14.75521024</v>
      </c>
    </row>
    <row r="76" ht="15.75" customHeight="1">
      <c r="A76" s="1" t="str">
        <f t="shared" si="1"/>
        <v>OFAV_PS_CX</v>
      </c>
      <c r="B76" s="1" t="s">
        <v>20</v>
      </c>
      <c r="C76" s="1" t="s">
        <v>50</v>
      </c>
      <c r="D76" s="16">
        <v>39.0</v>
      </c>
      <c r="E76" s="17" t="s">
        <v>48</v>
      </c>
      <c r="F76" s="16" t="s">
        <v>24</v>
      </c>
      <c r="G76" s="5">
        <v>44755.0</v>
      </c>
      <c r="H76" s="6" t="s">
        <v>51</v>
      </c>
      <c r="I76" s="6">
        <v>4.0</v>
      </c>
      <c r="J76" s="6">
        <v>112.0</v>
      </c>
      <c r="K76" s="6">
        <v>90.0</v>
      </c>
      <c r="L76" s="6">
        <v>107.0</v>
      </c>
      <c r="M76" s="6">
        <v>75.0</v>
      </c>
      <c r="N76" s="6">
        <v>118.0</v>
      </c>
      <c r="O76" s="6">
        <v>94.0</v>
      </c>
      <c r="P76" s="6">
        <v>87.0</v>
      </c>
      <c r="Q76" s="6">
        <v>76.0</v>
      </c>
      <c r="R76" s="3">
        <f t="shared" si="2"/>
        <v>23.71875</v>
      </c>
      <c r="S76" s="3">
        <f t="shared" si="3"/>
        <v>4.023230534</v>
      </c>
      <c r="T76" s="8">
        <f t="shared" si="4"/>
        <v>16.96223677</v>
      </c>
    </row>
    <row r="77" ht="15.75" customHeight="1">
      <c r="A77" s="1" t="str">
        <f t="shared" si="1"/>
        <v>OFAV_PS_DW</v>
      </c>
      <c r="B77" s="1" t="s">
        <v>20</v>
      </c>
      <c r="C77" s="1" t="s">
        <v>50</v>
      </c>
      <c r="D77" s="16">
        <v>40.0</v>
      </c>
      <c r="E77" s="17" t="s">
        <v>49</v>
      </c>
      <c r="F77" s="16" t="s">
        <v>24</v>
      </c>
      <c r="G77" s="5">
        <v>44741.0</v>
      </c>
      <c r="H77" s="6" t="s">
        <v>51</v>
      </c>
      <c r="I77" s="6">
        <v>4.0</v>
      </c>
      <c r="J77" s="6">
        <v>73.0</v>
      </c>
      <c r="K77" s="6">
        <v>39.0</v>
      </c>
      <c r="L77" s="6">
        <v>46.0</v>
      </c>
      <c r="M77" s="6">
        <v>55.0</v>
      </c>
      <c r="N77" s="6">
        <v>46.0</v>
      </c>
      <c r="O77" s="6">
        <v>43.0</v>
      </c>
      <c r="P77" s="6">
        <v>27.0</v>
      </c>
      <c r="R77" s="3">
        <f t="shared" si="2"/>
        <v>11.75</v>
      </c>
      <c r="S77" s="3">
        <f t="shared" si="3"/>
        <v>3.567795771</v>
      </c>
      <c r="T77" s="8">
        <f t="shared" si="4"/>
        <v>30.36421933</v>
      </c>
    </row>
    <row r="78" ht="15.75" customHeight="1">
      <c r="A78" s="1" t="str">
        <f t="shared" si="1"/>
        <v>OFAV_PS_EV</v>
      </c>
      <c r="B78" s="1" t="s">
        <v>20</v>
      </c>
      <c r="C78" s="1" t="s">
        <v>50</v>
      </c>
      <c r="D78" s="16" t="s">
        <v>22</v>
      </c>
      <c r="E78" s="17" t="s">
        <v>58</v>
      </c>
      <c r="F78" s="16" t="s">
        <v>24</v>
      </c>
      <c r="G78" s="5">
        <v>44747.0</v>
      </c>
      <c r="H78" s="6" t="s">
        <v>51</v>
      </c>
      <c r="I78" s="6">
        <v>3.0</v>
      </c>
      <c r="J78" s="6">
        <v>137.0</v>
      </c>
      <c r="K78" s="6">
        <v>145.0</v>
      </c>
      <c r="L78" s="6">
        <v>81.0</v>
      </c>
      <c r="M78" s="6">
        <v>83.0</v>
      </c>
      <c r="N78" s="6">
        <v>124.0</v>
      </c>
      <c r="O78" s="6">
        <v>99.0</v>
      </c>
      <c r="P78" s="6">
        <v>93.0</v>
      </c>
      <c r="Q78" s="6">
        <v>110.0</v>
      </c>
      <c r="R78" s="3">
        <f t="shared" si="2"/>
        <v>36.33333333</v>
      </c>
      <c r="S78" s="3">
        <f t="shared" si="3"/>
        <v>8.088792953</v>
      </c>
      <c r="T78" s="8">
        <f t="shared" si="4"/>
        <v>22.2627329</v>
      </c>
    </row>
    <row r="79" ht="15.75" customHeight="1">
      <c r="A79" s="1" t="str">
        <f t="shared" si="1"/>
        <v>OFAV_PS_OHS2</v>
      </c>
      <c r="B79" s="1" t="s">
        <v>20</v>
      </c>
      <c r="C79" s="1" t="s">
        <v>50</v>
      </c>
      <c r="D79" s="16" t="s">
        <v>22</v>
      </c>
      <c r="E79" s="16" t="s">
        <v>59</v>
      </c>
      <c r="F79" s="16" t="s">
        <v>24</v>
      </c>
      <c r="G79" s="5">
        <v>44742.0</v>
      </c>
      <c r="H79" s="6" t="s">
        <v>51</v>
      </c>
      <c r="I79" s="6">
        <v>3.0</v>
      </c>
      <c r="J79" s="6">
        <v>165.0</v>
      </c>
      <c r="K79" s="6">
        <v>166.0</v>
      </c>
      <c r="L79" s="6">
        <v>122.0</v>
      </c>
      <c r="M79" s="6">
        <v>144.0</v>
      </c>
      <c r="N79" s="6">
        <v>172.0</v>
      </c>
      <c r="O79" s="6">
        <v>134.0</v>
      </c>
      <c r="R79" s="3">
        <f t="shared" si="2"/>
        <v>50.16666667</v>
      </c>
      <c r="S79" s="3">
        <f t="shared" si="3"/>
        <v>6.732178119</v>
      </c>
      <c r="T79" s="7">
        <f t="shared" si="4"/>
        <v>13.41962416</v>
      </c>
    </row>
    <row r="80" ht="15.75" customHeight="1">
      <c r="A80" s="1" t="str">
        <f t="shared" si="1"/>
        <v>OFAV_SP_0AZ24</v>
      </c>
      <c r="B80" s="1" t="s">
        <v>20</v>
      </c>
      <c r="C80" s="1" t="s">
        <v>60</v>
      </c>
      <c r="D80" s="16" t="s">
        <v>61</v>
      </c>
      <c r="E80" s="16" t="s">
        <v>62</v>
      </c>
      <c r="F80" s="16" t="s">
        <v>24</v>
      </c>
      <c r="R80" s="3" t="str">
        <f t="shared" si="2"/>
        <v>#DIV/0!</v>
      </c>
      <c r="S80" s="3" t="str">
        <f t="shared" si="3"/>
        <v>#DIV/0!</v>
      </c>
      <c r="T80" s="3" t="str">
        <f t="shared" si="4"/>
        <v>#DIV/0!</v>
      </c>
    </row>
    <row r="81" ht="15.75" customHeight="1">
      <c r="A81" s="1" t="str">
        <f t="shared" si="1"/>
        <v>OFAV_SP_0AZ4</v>
      </c>
      <c r="B81" s="1" t="s">
        <v>20</v>
      </c>
      <c r="C81" s="1" t="s">
        <v>60</v>
      </c>
      <c r="D81" s="16">
        <v>1.0</v>
      </c>
      <c r="E81" s="16" t="s">
        <v>63</v>
      </c>
      <c r="F81" s="16" t="s">
        <v>24</v>
      </c>
      <c r="R81" s="3" t="str">
        <f t="shared" si="2"/>
        <v>#DIV/0!</v>
      </c>
      <c r="S81" s="3" t="str">
        <f t="shared" si="3"/>
        <v>#DIV/0!</v>
      </c>
      <c r="T81" s="3" t="str">
        <f t="shared" si="4"/>
        <v>#DIV/0!</v>
      </c>
    </row>
    <row r="82" ht="15.75" customHeight="1">
      <c r="A82" s="1" t="str">
        <f t="shared" si="1"/>
        <v>OFAV_SP_0EV3</v>
      </c>
      <c r="B82" s="1" t="s">
        <v>20</v>
      </c>
      <c r="C82" s="1" t="s">
        <v>60</v>
      </c>
      <c r="D82" s="16">
        <v>4.0</v>
      </c>
      <c r="E82" s="16" t="s">
        <v>64</v>
      </c>
      <c r="F82" s="16" t="s">
        <v>54</v>
      </c>
      <c r="R82" s="3" t="str">
        <f t="shared" si="2"/>
        <v>#DIV/0!</v>
      </c>
      <c r="S82" s="3" t="str">
        <f t="shared" si="3"/>
        <v>#DIV/0!</v>
      </c>
      <c r="T82" s="3" t="str">
        <f t="shared" si="4"/>
        <v>#DIV/0!</v>
      </c>
    </row>
    <row r="83" ht="15.75" customHeight="1">
      <c r="A83" s="1" t="str">
        <f t="shared" si="1"/>
        <v>OFAV_SP_0EV3</v>
      </c>
      <c r="B83" s="1" t="s">
        <v>20</v>
      </c>
      <c r="C83" s="1" t="s">
        <v>60</v>
      </c>
      <c r="D83" s="16">
        <v>4.0</v>
      </c>
      <c r="E83" s="16" t="s">
        <v>64</v>
      </c>
      <c r="F83" s="16" t="s">
        <v>55</v>
      </c>
      <c r="R83" s="3" t="str">
        <f t="shared" si="2"/>
        <v>#DIV/0!</v>
      </c>
      <c r="S83" s="3" t="str">
        <f t="shared" si="3"/>
        <v>#DIV/0!</v>
      </c>
      <c r="T83" s="3" t="str">
        <f t="shared" si="4"/>
        <v>#DIV/0!</v>
      </c>
    </row>
    <row r="84" ht="15.75" customHeight="1">
      <c r="A84" s="1" t="str">
        <f t="shared" si="1"/>
        <v>OFAV_SP_2AZ21</v>
      </c>
      <c r="B84" s="1" t="s">
        <v>20</v>
      </c>
      <c r="C84" s="1" t="s">
        <v>60</v>
      </c>
      <c r="D84" s="16">
        <v>7.0</v>
      </c>
      <c r="E84" s="16" t="s">
        <v>65</v>
      </c>
      <c r="F84" s="16" t="s">
        <v>54</v>
      </c>
      <c r="R84" s="3" t="str">
        <f t="shared" si="2"/>
        <v>#DIV/0!</v>
      </c>
      <c r="S84" s="3" t="str">
        <f t="shared" si="3"/>
        <v>#DIV/0!</v>
      </c>
      <c r="T84" s="3" t="str">
        <f t="shared" si="4"/>
        <v>#DIV/0!</v>
      </c>
    </row>
    <row r="85" ht="15.75" customHeight="1">
      <c r="A85" s="1" t="str">
        <f t="shared" si="1"/>
        <v>OFAV_SP_2AZ21</v>
      </c>
      <c r="B85" s="1" t="s">
        <v>20</v>
      </c>
      <c r="C85" s="1" t="s">
        <v>60</v>
      </c>
      <c r="D85" s="16">
        <v>7.0</v>
      </c>
      <c r="E85" s="16" t="s">
        <v>65</v>
      </c>
      <c r="F85" s="16" t="s">
        <v>55</v>
      </c>
      <c r="R85" s="3" t="str">
        <f t="shared" si="2"/>
        <v>#DIV/0!</v>
      </c>
      <c r="S85" s="3" t="str">
        <f t="shared" si="3"/>
        <v>#DIV/0!</v>
      </c>
      <c r="T85" s="3" t="str">
        <f t="shared" si="4"/>
        <v>#DIV/0!</v>
      </c>
    </row>
    <row r="86" ht="15.75" customHeight="1">
      <c r="A86" s="1" t="str">
        <f t="shared" si="1"/>
        <v>OFAV_SP_2AZ7</v>
      </c>
      <c r="B86" s="1" t="s">
        <v>20</v>
      </c>
      <c r="C86" s="1" t="s">
        <v>60</v>
      </c>
      <c r="D86" s="16">
        <v>9.0</v>
      </c>
      <c r="E86" s="16" t="s">
        <v>66</v>
      </c>
      <c r="F86" s="16" t="s">
        <v>54</v>
      </c>
      <c r="R86" s="3" t="str">
        <f t="shared" si="2"/>
        <v>#DIV/0!</v>
      </c>
      <c r="S86" s="3" t="str">
        <f t="shared" si="3"/>
        <v>#DIV/0!</v>
      </c>
      <c r="T86" s="3" t="str">
        <f t="shared" si="4"/>
        <v>#DIV/0!</v>
      </c>
    </row>
    <row r="87" ht="15.75" customHeight="1">
      <c r="A87" s="1" t="str">
        <f t="shared" si="1"/>
        <v>OFAV_SP_2AZ7</v>
      </c>
      <c r="B87" s="1" t="s">
        <v>20</v>
      </c>
      <c r="C87" s="1" t="s">
        <v>60</v>
      </c>
      <c r="D87" s="16">
        <v>9.0</v>
      </c>
      <c r="E87" s="16" t="s">
        <v>66</v>
      </c>
      <c r="F87" s="16" t="s">
        <v>55</v>
      </c>
      <c r="R87" s="3" t="str">
        <f t="shared" si="2"/>
        <v>#DIV/0!</v>
      </c>
      <c r="S87" s="3" t="str">
        <f t="shared" si="3"/>
        <v>#DIV/0!</v>
      </c>
      <c r="T87" s="3" t="str">
        <f t="shared" si="4"/>
        <v>#DIV/0!</v>
      </c>
    </row>
    <row r="88" ht="15.75" customHeight="1">
      <c r="A88" s="1" t="str">
        <f t="shared" si="1"/>
        <v>OFAV_SP_2AZ7</v>
      </c>
      <c r="B88" s="1" t="s">
        <v>20</v>
      </c>
      <c r="C88" s="1" t="s">
        <v>60</v>
      </c>
      <c r="D88" s="16">
        <v>9.0</v>
      </c>
      <c r="E88" s="16" t="s">
        <v>66</v>
      </c>
      <c r="F88" s="16" t="s">
        <v>67</v>
      </c>
      <c r="R88" s="3" t="str">
        <f t="shared" si="2"/>
        <v>#DIV/0!</v>
      </c>
      <c r="S88" s="3" t="str">
        <f t="shared" si="3"/>
        <v>#DIV/0!</v>
      </c>
      <c r="T88" s="3" t="str">
        <f t="shared" si="4"/>
        <v>#DIV/0!</v>
      </c>
    </row>
    <row r="89" ht="15.75" customHeight="1">
      <c r="A89" s="1" t="str">
        <f t="shared" si="1"/>
        <v>OFAV_SP_2AZ7</v>
      </c>
      <c r="B89" s="1" t="s">
        <v>20</v>
      </c>
      <c r="C89" s="1" t="s">
        <v>60</v>
      </c>
      <c r="D89" s="16">
        <v>9.0</v>
      </c>
      <c r="E89" s="16" t="s">
        <v>66</v>
      </c>
      <c r="F89" s="16" t="s">
        <v>68</v>
      </c>
      <c r="R89" s="3" t="str">
        <f t="shared" si="2"/>
        <v>#DIV/0!</v>
      </c>
      <c r="S89" s="3" t="str">
        <f t="shared" si="3"/>
        <v>#DIV/0!</v>
      </c>
      <c r="T89" s="3" t="str">
        <f t="shared" si="4"/>
        <v>#DIV/0!</v>
      </c>
    </row>
    <row r="90" ht="15.75" customHeight="1">
      <c r="A90" s="1" t="str">
        <f t="shared" si="1"/>
        <v>OFAV_SP_2JQ31</v>
      </c>
      <c r="B90" s="1" t="s">
        <v>20</v>
      </c>
      <c r="C90" s="1" t="s">
        <v>60</v>
      </c>
      <c r="D90" s="16">
        <v>19.0</v>
      </c>
      <c r="E90" s="16" t="s">
        <v>69</v>
      </c>
      <c r="F90" s="16" t="s">
        <v>54</v>
      </c>
      <c r="R90" s="3" t="str">
        <f t="shared" si="2"/>
        <v>#DIV/0!</v>
      </c>
      <c r="S90" s="3" t="str">
        <f t="shared" si="3"/>
        <v>#DIV/0!</v>
      </c>
      <c r="T90" s="3" t="str">
        <f t="shared" si="4"/>
        <v>#DIV/0!</v>
      </c>
    </row>
    <row r="91" ht="15.75" customHeight="1">
      <c r="A91" s="1" t="str">
        <f t="shared" si="1"/>
        <v>OFAV_SP_2JQ31</v>
      </c>
      <c r="B91" s="1" t="s">
        <v>20</v>
      </c>
      <c r="C91" s="1" t="s">
        <v>60</v>
      </c>
      <c r="D91" s="16">
        <v>19.0</v>
      </c>
      <c r="E91" s="16" t="s">
        <v>69</v>
      </c>
      <c r="F91" s="16" t="s">
        <v>55</v>
      </c>
      <c r="R91" s="3" t="str">
        <f t="shared" si="2"/>
        <v>#DIV/0!</v>
      </c>
      <c r="S91" s="3" t="str">
        <f t="shared" si="3"/>
        <v>#DIV/0!</v>
      </c>
      <c r="T91" s="3" t="str">
        <f t="shared" si="4"/>
        <v>#DIV/0!</v>
      </c>
    </row>
    <row r="92" ht="15.75" customHeight="1">
      <c r="A92" s="1" t="str">
        <f t="shared" si="1"/>
        <v>OFAV_SP_2JQ31</v>
      </c>
      <c r="B92" s="1" t="s">
        <v>20</v>
      </c>
      <c r="C92" s="1" t="s">
        <v>60</v>
      </c>
      <c r="D92" s="16">
        <v>19.0</v>
      </c>
      <c r="E92" s="16" t="s">
        <v>69</v>
      </c>
      <c r="F92" s="16" t="s">
        <v>67</v>
      </c>
      <c r="R92" s="3" t="str">
        <f t="shared" si="2"/>
        <v>#DIV/0!</v>
      </c>
      <c r="S92" s="3" t="str">
        <f t="shared" si="3"/>
        <v>#DIV/0!</v>
      </c>
      <c r="T92" s="3" t="str">
        <f t="shared" si="4"/>
        <v>#DIV/0!</v>
      </c>
    </row>
    <row r="93" ht="15.75" customHeight="1">
      <c r="A93" s="1" t="str">
        <f t="shared" si="1"/>
        <v>OFAV_SP_2JQ8</v>
      </c>
      <c r="B93" s="1" t="s">
        <v>20</v>
      </c>
      <c r="C93" s="1" t="s">
        <v>60</v>
      </c>
      <c r="D93" s="16">
        <v>21.0</v>
      </c>
      <c r="E93" s="16" t="s">
        <v>70</v>
      </c>
      <c r="F93" s="16" t="s">
        <v>24</v>
      </c>
      <c r="R93" s="3" t="str">
        <f t="shared" si="2"/>
        <v>#DIV/0!</v>
      </c>
      <c r="S93" s="3" t="str">
        <f t="shared" si="3"/>
        <v>#DIV/0!</v>
      </c>
      <c r="T93" s="3" t="str">
        <f t="shared" si="4"/>
        <v>#DIV/0!</v>
      </c>
    </row>
    <row r="94" ht="15.75" customHeight="1">
      <c r="A94" s="1" t="str">
        <f t="shared" si="1"/>
        <v>OFAV_SP_3EV30</v>
      </c>
      <c r="B94" s="1" t="s">
        <v>20</v>
      </c>
      <c r="C94" s="1" t="s">
        <v>60</v>
      </c>
      <c r="D94" s="16">
        <v>23.0</v>
      </c>
      <c r="E94" s="16" t="s">
        <v>71</v>
      </c>
      <c r="F94" s="16" t="s">
        <v>54</v>
      </c>
      <c r="R94" s="3" t="str">
        <f t="shared" si="2"/>
        <v>#DIV/0!</v>
      </c>
      <c r="S94" s="3" t="str">
        <f t="shared" si="3"/>
        <v>#DIV/0!</v>
      </c>
      <c r="T94" s="3" t="str">
        <f t="shared" si="4"/>
        <v>#DIV/0!</v>
      </c>
    </row>
    <row r="95" ht="15.75" customHeight="1">
      <c r="A95" s="1" t="str">
        <f t="shared" si="1"/>
        <v>OFAV_SP_3EV30</v>
      </c>
      <c r="B95" s="1" t="s">
        <v>20</v>
      </c>
      <c r="C95" s="1" t="s">
        <v>60</v>
      </c>
      <c r="D95" s="16">
        <v>23.0</v>
      </c>
      <c r="E95" s="16" t="s">
        <v>71</v>
      </c>
      <c r="F95" s="16" t="s">
        <v>55</v>
      </c>
      <c r="R95" s="3" t="str">
        <f t="shared" si="2"/>
        <v>#DIV/0!</v>
      </c>
      <c r="S95" s="3" t="str">
        <f t="shared" si="3"/>
        <v>#DIV/0!</v>
      </c>
      <c r="T95" s="3" t="str">
        <f t="shared" si="4"/>
        <v>#DIV/0!</v>
      </c>
    </row>
    <row r="96" ht="15.75" customHeight="1">
      <c r="A96" s="1" t="str">
        <f t="shared" si="1"/>
        <v>OFAV_SP_3EV30</v>
      </c>
      <c r="B96" s="1" t="s">
        <v>20</v>
      </c>
      <c r="C96" s="1" t="s">
        <v>60</v>
      </c>
      <c r="D96" s="16">
        <v>23.0</v>
      </c>
      <c r="E96" s="16" t="s">
        <v>71</v>
      </c>
      <c r="F96" s="16" t="s">
        <v>67</v>
      </c>
      <c r="R96" s="3" t="str">
        <f t="shared" si="2"/>
        <v>#DIV/0!</v>
      </c>
      <c r="S96" s="3" t="str">
        <f t="shared" si="3"/>
        <v>#DIV/0!</v>
      </c>
      <c r="T96" s="3" t="str">
        <f t="shared" si="4"/>
        <v>#DIV/0!</v>
      </c>
    </row>
    <row r="97" ht="15.75" customHeight="1">
      <c r="A97" s="1" t="str">
        <f t="shared" si="1"/>
        <v>OFAV_SP_3EV30</v>
      </c>
      <c r="B97" s="1" t="s">
        <v>20</v>
      </c>
      <c r="C97" s="1" t="s">
        <v>60</v>
      </c>
      <c r="D97" s="16">
        <v>23.0</v>
      </c>
      <c r="E97" s="16" t="s">
        <v>71</v>
      </c>
      <c r="F97" s="16" t="s">
        <v>68</v>
      </c>
      <c r="R97" s="3" t="str">
        <f t="shared" si="2"/>
        <v>#DIV/0!</v>
      </c>
      <c r="S97" s="3" t="str">
        <f t="shared" si="3"/>
        <v>#DIV/0!</v>
      </c>
      <c r="T97" s="3" t="str">
        <f t="shared" si="4"/>
        <v>#DIV/0!</v>
      </c>
    </row>
    <row r="98" ht="15.75" customHeight="1">
      <c r="A98" s="1" t="str">
        <f t="shared" si="1"/>
        <v>OFAV_SP_3EV31</v>
      </c>
      <c r="B98" s="1" t="s">
        <v>20</v>
      </c>
      <c r="C98" s="1" t="s">
        <v>60</v>
      </c>
      <c r="D98" s="16">
        <v>24.0</v>
      </c>
      <c r="E98" s="16" t="s">
        <v>72</v>
      </c>
      <c r="F98" s="16" t="s">
        <v>67</v>
      </c>
      <c r="R98" s="3" t="str">
        <f t="shared" si="2"/>
        <v>#DIV/0!</v>
      </c>
      <c r="S98" s="3" t="str">
        <f t="shared" si="3"/>
        <v>#DIV/0!</v>
      </c>
      <c r="T98" s="3" t="str">
        <f t="shared" si="4"/>
        <v>#DIV/0!</v>
      </c>
    </row>
    <row r="99" ht="15.75" customHeight="1">
      <c r="A99" s="1" t="str">
        <f t="shared" si="1"/>
        <v>OFAV_SP_3JQ1</v>
      </c>
      <c r="B99" s="1" t="s">
        <v>20</v>
      </c>
      <c r="C99" s="1" t="s">
        <v>60</v>
      </c>
      <c r="D99" s="16">
        <v>24.0</v>
      </c>
      <c r="E99" s="16" t="s">
        <v>73</v>
      </c>
      <c r="F99" s="16" t="s">
        <v>54</v>
      </c>
      <c r="R99" s="3" t="str">
        <f t="shared" si="2"/>
        <v>#DIV/0!</v>
      </c>
      <c r="S99" s="3" t="str">
        <f t="shared" si="3"/>
        <v>#DIV/0!</v>
      </c>
      <c r="T99" s="3" t="str">
        <f t="shared" si="4"/>
        <v>#DIV/0!</v>
      </c>
    </row>
    <row r="100" ht="15.75" customHeight="1">
      <c r="A100" s="1" t="str">
        <f t="shared" si="1"/>
        <v>OFAV_SP_3JQ1</v>
      </c>
      <c r="B100" s="1" t="s">
        <v>20</v>
      </c>
      <c r="C100" s="1" t="s">
        <v>60</v>
      </c>
      <c r="D100" s="16">
        <v>24.0</v>
      </c>
      <c r="E100" s="16" t="s">
        <v>73</v>
      </c>
      <c r="F100" s="16" t="s">
        <v>55</v>
      </c>
      <c r="R100" s="3" t="str">
        <f t="shared" si="2"/>
        <v>#DIV/0!</v>
      </c>
      <c r="S100" s="3" t="str">
        <f t="shared" si="3"/>
        <v>#DIV/0!</v>
      </c>
      <c r="T100" s="3" t="str">
        <f t="shared" si="4"/>
        <v>#DIV/0!</v>
      </c>
    </row>
    <row r="101" ht="15.75" customHeight="1">
      <c r="A101" s="1" t="str">
        <f t="shared" si="1"/>
        <v>OFAV_SP_3JQ1</v>
      </c>
      <c r="B101" s="1" t="s">
        <v>20</v>
      </c>
      <c r="C101" s="1" t="s">
        <v>60</v>
      </c>
      <c r="D101" s="16">
        <v>24.0</v>
      </c>
      <c r="E101" s="16" t="s">
        <v>73</v>
      </c>
      <c r="F101" s="16" t="s">
        <v>67</v>
      </c>
      <c r="R101" s="3" t="str">
        <f t="shared" si="2"/>
        <v>#DIV/0!</v>
      </c>
      <c r="S101" s="3" t="str">
        <f t="shared" si="3"/>
        <v>#DIV/0!</v>
      </c>
      <c r="T101" s="3" t="str">
        <f t="shared" si="4"/>
        <v>#DIV/0!</v>
      </c>
    </row>
    <row r="102" ht="15.75" customHeight="1">
      <c r="A102" s="1" t="str">
        <f t="shared" si="1"/>
        <v>OFAV_SP_3JQ1</v>
      </c>
      <c r="B102" s="1" t="s">
        <v>20</v>
      </c>
      <c r="C102" s="1" t="s">
        <v>60</v>
      </c>
      <c r="D102" s="16">
        <v>24.0</v>
      </c>
      <c r="E102" s="16" t="s">
        <v>73</v>
      </c>
      <c r="F102" s="16" t="s">
        <v>68</v>
      </c>
      <c r="R102" s="3" t="str">
        <f t="shared" si="2"/>
        <v>#DIV/0!</v>
      </c>
      <c r="S102" s="3" t="str">
        <f t="shared" si="3"/>
        <v>#DIV/0!</v>
      </c>
      <c r="T102" s="3" t="str">
        <f t="shared" si="4"/>
        <v>#DIV/0!</v>
      </c>
    </row>
    <row r="103" ht="15.75" customHeight="1">
      <c r="A103" s="1" t="str">
        <f t="shared" si="1"/>
        <v>OFAV_SP_3JQ10</v>
      </c>
      <c r="B103" s="1" t="s">
        <v>20</v>
      </c>
      <c r="C103" s="1" t="s">
        <v>60</v>
      </c>
      <c r="D103" s="16" t="s">
        <v>61</v>
      </c>
      <c r="E103" s="16" t="s">
        <v>74</v>
      </c>
      <c r="F103" s="16" t="s">
        <v>24</v>
      </c>
      <c r="R103" s="3" t="str">
        <f t="shared" si="2"/>
        <v>#DIV/0!</v>
      </c>
      <c r="S103" s="3" t="str">
        <f t="shared" si="3"/>
        <v>#DIV/0!</v>
      </c>
      <c r="T103" s="3" t="str">
        <f t="shared" si="4"/>
        <v>#DIV/0!</v>
      </c>
    </row>
    <row r="104" ht="15.75" customHeight="1">
      <c r="A104" s="1" t="str">
        <f t="shared" si="1"/>
        <v>OFAV_SP_4DW11</v>
      </c>
      <c r="B104" s="1" t="s">
        <v>20</v>
      </c>
      <c r="C104" s="1" t="s">
        <v>60</v>
      </c>
      <c r="D104" s="16">
        <v>25.0</v>
      </c>
      <c r="E104" s="16" t="s">
        <v>75</v>
      </c>
      <c r="F104" s="16" t="s">
        <v>24</v>
      </c>
      <c r="R104" s="3" t="str">
        <f t="shared" si="2"/>
        <v>#DIV/0!</v>
      </c>
      <c r="S104" s="3" t="str">
        <f t="shared" si="3"/>
        <v>#DIV/0!</v>
      </c>
      <c r="T104" s="3" t="str">
        <f t="shared" si="4"/>
        <v>#DIV/0!</v>
      </c>
    </row>
    <row r="105" ht="15.75" customHeight="1">
      <c r="A105" s="1" t="str">
        <f t="shared" si="1"/>
        <v>OFAV_SP_4EV15</v>
      </c>
      <c r="B105" s="1" t="s">
        <v>20</v>
      </c>
      <c r="C105" s="1" t="s">
        <v>60</v>
      </c>
      <c r="D105" s="16">
        <v>28.0</v>
      </c>
      <c r="E105" s="16" t="s">
        <v>76</v>
      </c>
      <c r="F105" s="16" t="s">
        <v>24</v>
      </c>
      <c r="R105" s="3" t="str">
        <f t="shared" si="2"/>
        <v>#DIV/0!</v>
      </c>
      <c r="S105" s="3" t="str">
        <f t="shared" si="3"/>
        <v>#DIV/0!</v>
      </c>
      <c r="T105" s="3" t="str">
        <f t="shared" si="4"/>
        <v>#DIV/0!</v>
      </c>
    </row>
    <row r="106" ht="15.75" customHeight="1">
      <c r="A106" s="1" t="str">
        <f t="shared" si="1"/>
        <v>OFAV_SP_6JQ16</v>
      </c>
      <c r="B106" s="1" t="s">
        <v>20</v>
      </c>
      <c r="C106" s="1" t="s">
        <v>60</v>
      </c>
      <c r="D106" s="16">
        <v>30.0</v>
      </c>
      <c r="E106" s="16" t="s">
        <v>77</v>
      </c>
      <c r="F106" s="16" t="s">
        <v>24</v>
      </c>
      <c r="R106" s="3" t="str">
        <f t="shared" si="2"/>
        <v>#DIV/0!</v>
      </c>
      <c r="S106" s="3" t="str">
        <f t="shared" si="3"/>
        <v>#DIV/0!</v>
      </c>
      <c r="T106" s="3" t="str">
        <f t="shared" si="4"/>
        <v>#DIV/0!</v>
      </c>
    </row>
    <row r="107" ht="15.75" customHeight="1">
      <c r="A107" s="1" t="str">
        <f t="shared" si="1"/>
        <v>OFAV_SP_8EV24</v>
      </c>
      <c r="B107" s="1" t="s">
        <v>20</v>
      </c>
      <c r="C107" s="1" t="s">
        <v>60</v>
      </c>
      <c r="D107" s="16">
        <v>31.0</v>
      </c>
      <c r="E107" s="16" t="s">
        <v>78</v>
      </c>
      <c r="F107" s="16" t="s">
        <v>24</v>
      </c>
      <c r="R107" s="3" t="str">
        <f t="shared" si="2"/>
        <v>#DIV/0!</v>
      </c>
      <c r="S107" s="3" t="str">
        <f t="shared" si="3"/>
        <v>#DIV/0!</v>
      </c>
      <c r="T107" s="3" t="str">
        <f t="shared" si="4"/>
        <v>#DIV/0!</v>
      </c>
    </row>
    <row r="108" ht="15.75" customHeight="1">
      <c r="A108" s="1" t="str">
        <f t="shared" si="1"/>
        <v>OFAV_SP_9EV2</v>
      </c>
      <c r="B108" s="1" t="s">
        <v>20</v>
      </c>
      <c r="C108" s="1" t="s">
        <v>60</v>
      </c>
      <c r="D108" s="16">
        <v>37.0</v>
      </c>
      <c r="E108" s="16" t="s">
        <v>79</v>
      </c>
      <c r="F108" s="16" t="s">
        <v>24</v>
      </c>
      <c r="R108" s="3" t="str">
        <f t="shared" si="2"/>
        <v>#DIV/0!</v>
      </c>
      <c r="S108" s="3" t="str">
        <f t="shared" si="3"/>
        <v>#DIV/0!</v>
      </c>
      <c r="T108" s="3" t="str">
        <f t="shared" si="4"/>
        <v>#DIV/0!</v>
      </c>
    </row>
    <row r="109" ht="15.75" customHeight="1">
      <c r="A109" s="1" t="str">
        <f t="shared" si="1"/>
        <v>OFAV_SP_DEV35</v>
      </c>
      <c r="B109" s="1" t="s">
        <v>20</v>
      </c>
      <c r="C109" s="1" t="s">
        <v>60</v>
      </c>
      <c r="D109" s="16" t="s">
        <v>22</v>
      </c>
      <c r="E109" s="16" t="s">
        <v>80</v>
      </c>
      <c r="F109" s="16" t="s">
        <v>24</v>
      </c>
      <c r="R109" s="3" t="str">
        <f t="shared" si="2"/>
        <v>#DIV/0!</v>
      </c>
      <c r="S109" s="3" t="str">
        <f t="shared" si="3"/>
        <v>#DIV/0!</v>
      </c>
      <c r="T109" s="3" t="str">
        <f t="shared" si="4"/>
        <v>#DIV/0!</v>
      </c>
    </row>
    <row r="110" ht="15.75" customHeight="1">
      <c r="A110" s="1" t="str">
        <f t="shared" si="1"/>
        <v>OFAV_SP_EV</v>
      </c>
      <c r="B110" s="1" t="s">
        <v>20</v>
      </c>
      <c r="C110" s="1" t="s">
        <v>60</v>
      </c>
      <c r="D110" s="16" t="s">
        <v>22</v>
      </c>
      <c r="E110" s="16" t="s">
        <v>58</v>
      </c>
      <c r="F110" s="16" t="s">
        <v>24</v>
      </c>
      <c r="R110" s="3" t="str">
        <f t="shared" si="2"/>
        <v>#DIV/0!</v>
      </c>
      <c r="S110" s="3" t="str">
        <f t="shared" si="3"/>
        <v>#DIV/0!</v>
      </c>
      <c r="T110" s="3" t="str">
        <f t="shared" si="4"/>
        <v>#DIV/0!</v>
      </c>
    </row>
    <row r="111" ht="15.75" customHeight="1">
      <c r="A111" s="1" t="str">
        <f t="shared" si="1"/>
        <v>OFAV_SS_0AZ4</v>
      </c>
      <c r="B111" s="1" t="s">
        <v>20</v>
      </c>
      <c r="C111" s="1" t="s">
        <v>81</v>
      </c>
      <c r="D111" s="16">
        <v>1.0</v>
      </c>
      <c r="E111" s="17" t="s">
        <v>63</v>
      </c>
      <c r="F111" s="16" t="s">
        <v>24</v>
      </c>
      <c r="G111" s="19">
        <v>44736.0</v>
      </c>
      <c r="H111" s="6" t="s">
        <v>51</v>
      </c>
      <c r="I111" s="6">
        <v>3.0</v>
      </c>
      <c r="J111" s="6">
        <v>124.0</v>
      </c>
      <c r="K111" s="6">
        <v>106.0</v>
      </c>
      <c r="L111" s="6">
        <v>140.0</v>
      </c>
      <c r="M111" s="6">
        <v>114.0</v>
      </c>
      <c r="N111" s="6">
        <v>135.0</v>
      </c>
      <c r="O111" s="6">
        <v>115.0</v>
      </c>
      <c r="R111" s="3">
        <f t="shared" si="2"/>
        <v>40.77777778</v>
      </c>
      <c r="S111" s="3">
        <f t="shared" si="3"/>
        <v>4.38516016</v>
      </c>
      <c r="T111" s="7">
        <f t="shared" si="4"/>
        <v>10.75379876</v>
      </c>
    </row>
    <row r="112" ht="15.75" customHeight="1">
      <c r="A112" s="1" t="str">
        <f t="shared" si="1"/>
        <v>OFAV_SS_0DW46</v>
      </c>
      <c r="B112" s="1" t="s">
        <v>20</v>
      </c>
      <c r="C112" s="1" t="s">
        <v>81</v>
      </c>
      <c r="D112" s="16">
        <v>2.0</v>
      </c>
      <c r="E112" s="17" t="s">
        <v>82</v>
      </c>
      <c r="F112" s="16" t="s">
        <v>24</v>
      </c>
      <c r="G112" s="19">
        <v>44736.0</v>
      </c>
      <c r="H112" s="6" t="s">
        <v>51</v>
      </c>
      <c r="I112" s="6">
        <v>2.0</v>
      </c>
      <c r="J112" s="6">
        <v>151.0</v>
      </c>
      <c r="K112" s="6">
        <v>147.0</v>
      </c>
      <c r="L112" s="6">
        <v>187.0</v>
      </c>
      <c r="M112" s="6">
        <v>187.0</v>
      </c>
      <c r="N112" s="6">
        <v>160.0</v>
      </c>
      <c r="O112" s="6">
        <v>170.0</v>
      </c>
      <c r="R112" s="3">
        <f t="shared" si="2"/>
        <v>83.5</v>
      </c>
      <c r="S112" s="3">
        <f t="shared" si="3"/>
        <v>8.700574694</v>
      </c>
      <c r="T112" s="7">
        <f t="shared" si="4"/>
        <v>10.41984993</v>
      </c>
    </row>
    <row r="113" ht="15.75" customHeight="1">
      <c r="A113" s="1" t="str">
        <f t="shared" si="1"/>
        <v>OFAV_SS_0EV3</v>
      </c>
      <c r="B113" s="1" t="s">
        <v>20</v>
      </c>
      <c r="C113" s="1" t="s">
        <v>81</v>
      </c>
      <c r="D113" s="16">
        <v>4.0</v>
      </c>
      <c r="E113" s="17" t="s">
        <v>64</v>
      </c>
      <c r="F113" s="16" t="s">
        <v>24</v>
      </c>
      <c r="G113" s="19">
        <v>44740.0</v>
      </c>
      <c r="H113" s="6" t="s">
        <v>51</v>
      </c>
      <c r="I113" s="6">
        <v>4.0</v>
      </c>
      <c r="J113" s="6">
        <v>105.0</v>
      </c>
      <c r="K113" s="6">
        <v>91.0</v>
      </c>
      <c r="L113" s="6">
        <v>92.0</v>
      </c>
      <c r="M113" s="6">
        <v>78.0</v>
      </c>
      <c r="N113" s="6">
        <v>70.0</v>
      </c>
      <c r="O113" s="6">
        <v>75.0</v>
      </c>
      <c r="P113" s="6">
        <v>77.0</v>
      </c>
      <c r="R113" s="3">
        <f t="shared" si="2"/>
        <v>21</v>
      </c>
      <c r="S113" s="3">
        <f t="shared" si="3"/>
        <v>3.088958832</v>
      </c>
      <c r="T113" s="7">
        <f t="shared" si="4"/>
        <v>14.70932777</v>
      </c>
    </row>
    <row r="114" ht="15.75" customHeight="1">
      <c r="A114" s="1" t="str">
        <f t="shared" si="1"/>
        <v>OFAV_SS_1AZ5</v>
      </c>
      <c r="B114" s="1" t="s">
        <v>20</v>
      </c>
      <c r="C114" s="1" t="s">
        <v>81</v>
      </c>
      <c r="D114" s="16">
        <v>5.0</v>
      </c>
      <c r="E114" s="17" t="s">
        <v>83</v>
      </c>
      <c r="F114" s="16" t="s">
        <v>24</v>
      </c>
      <c r="G114" s="20">
        <v>44706.0</v>
      </c>
      <c r="H114" s="3" t="s">
        <v>51</v>
      </c>
      <c r="I114" s="3">
        <v>4.0</v>
      </c>
      <c r="J114" s="3">
        <v>30.0</v>
      </c>
      <c r="K114" s="3">
        <v>48.0</v>
      </c>
      <c r="L114" s="3">
        <v>35.0</v>
      </c>
      <c r="M114" s="3">
        <v>34.0</v>
      </c>
      <c r="N114" s="3">
        <v>33.0</v>
      </c>
      <c r="O114" s="3">
        <v>39.0</v>
      </c>
      <c r="P114" s="3">
        <v>36.0</v>
      </c>
      <c r="Q114" s="3">
        <v>30.0</v>
      </c>
      <c r="R114" s="3">
        <f t="shared" si="2"/>
        <v>8.90625</v>
      </c>
      <c r="S114" s="3">
        <f t="shared" si="3"/>
        <v>1.457355114</v>
      </c>
      <c r="T114" s="8">
        <f t="shared" si="4"/>
        <v>16.36328549</v>
      </c>
      <c r="U114" s="6" t="s">
        <v>183</v>
      </c>
    </row>
    <row r="115" ht="15.75" customHeight="1">
      <c r="A115" s="1" t="str">
        <f t="shared" si="1"/>
        <v>OFAV_SS_2AZ2</v>
      </c>
      <c r="B115" s="1" t="s">
        <v>20</v>
      </c>
      <c r="C115" s="1" t="s">
        <v>81</v>
      </c>
      <c r="D115" s="16">
        <v>6.0</v>
      </c>
      <c r="E115" s="17" t="s">
        <v>85</v>
      </c>
      <c r="F115" s="16" t="s">
        <v>24</v>
      </c>
      <c r="G115" s="5">
        <v>44728.0</v>
      </c>
      <c r="H115" s="6" t="s">
        <v>51</v>
      </c>
      <c r="I115" s="6">
        <v>2.0</v>
      </c>
      <c r="J115" s="6">
        <v>161.0</v>
      </c>
      <c r="K115" s="6">
        <v>154.0</v>
      </c>
      <c r="L115" s="6">
        <v>175.0</v>
      </c>
      <c r="M115" s="6">
        <v>157.0</v>
      </c>
      <c r="N115" s="6">
        <v>119.0</v>
      </c>
      <c r="O115" s="6">
        <v>138.0</v>
      </c>
      <c r="R115" s="3">
        <f t="shared" si="2"/>
        <v>75.33333333</v>
      </c>
      <c r="S115" s="3">
        <f t="shared" si="3"/>
        <v>9.780933834</v>
      </c>
      <c r="T115" s="7">
        <f t="shared" si="4"/>
        <v>12.98354049</v>
      </c>
    </row>
    <row r="116" ht="15.75" customHeight="1">
      <c r="A116" s="1" t="str">
        <f t="shared" si="1"/>
        <v>OFAV_SS_2AZ21</v>
      </c>
      <c r="B116" s="1" t="s">
        <v>20</v>
      </c>
      <c r="C116" s="1" t="s">
        <v>81</v>
      </c>
      <c r="D116" s="16">
        <v>7.0</v>
      </c>
      <c r="E116" s="17" t="s">
        <v>65</v>
      </c>
      <c r="F116" s="16" t="s">
        <v>24</v>
      </c>
      <c r="G116" s="5">
        <v>44740.0</v>
      </c>
      <c r="H116" s="6" t="s">
        <v>51</v>
      </c>
      <c r="I116" s="6">
        <v>3.0</v>
      </c>
      <c r="J116" s="6">
        <v>139.0</v>
      </c>
      <c r="K116" s="6">
        <v>144.0</v>
      </c>
      <c r="L116" s="6">
        <v>154.0</v>
      </c>
      <c r="M116" s="6">
        <v>118.0</v>
      </c>
      <c r="N116" s="6">
        <v>129.0</v>
      </c>
      <c r="O116" s="6">
        <v>132.0</v>
      </c>
      <c r="R116" s="3">
        <f t="shared" si="2"/>
        <v>45.33333333</v>
      </c>
      <c r="S116" s="3">
        <f t="shared" si="3"/>
        <v>4.179314138</v>
      </c>
      <c r="T116" s="7">
        <f t="shared" si="4"/>
        <v>9.219075305</v>
      </c>
    </row>
    <row r="117" ht="15.75" customHeight="1">
      <c r="A117" s="1" t="str">
        <f t="shared" si="1"/>
        <v>OFAV_SS_2AZ7</v>
      </c>
      <c r="B117" s="1" t="s">
        <v>20</v>
      </c>
      <c r="C117" s="1" t="s">
        <v>81</v>
      </c>
      <c r="D117" s="16">
        <v>9.0</v>
      </c>
      <c r="E117" s="17" t="s">
        <v>66</v>
      </c>
      <c r="F117" s="16" t="s">
        <v>54</v>
      </c>
      <c r="G117" s="5">
        <v>44739.0</v>
      </c>
      <c r="H117" s="6" t="s">
        <v>51</v>
      </c>
      <c r="I117" s="6">
        <v>1.0</v>
      </c>
      <c r="J117" s="6">
        <v>120.0</v>
      </c>
      <c r="K117" s="6">
        <v>62.0</v>
      </c>
      <c r="L117" s="6">
        <v>102.0</v>
      </c>
      <c r="M117" s="6">
        <v>103.0</v>
      </c>
      <c r="N117" s="6">
        <v>108.0</v>
      </c>
      <c r="O117" s="6">
        <v>94.0</v>
      </c>
      <c r="P117" s="6">
        <v>101.0</v>
      </c>
      <c r="Q117" s="6">
        <v>89.0</v>
      </c>
      <c r="R117" s="3">
        <f t="shared" si="2"/>
        <v>97.375</v>
      </c>
      <c r="S117" s="3">
        <f t="shared" si="3"/>
        <v>17.00367607</v>
      </c>
      <c r="T117" s="8">
        <f t="shared" si="4"/>
        <v>17.46205502</v>
      </c>
    </row>
    <row r="118" ht="15.75" customHeight="1">
      <c r="A118" s="1" t="str">
        <f t="shared" si="1"/>
        <v>OFAV_SS_2AZ7</v>
      </c>
      <c r="B118" s="1" t="s">
        <v>20</v>
      </c>
      <c r="C118" s="1" t="s">
        <v>81</v>
      </c>
      <c r="D118" s="16">
        <v>9.0</v>
      </c>
      <c r="E118" s="17" t="s">
        <v>66</v>
      </c>
      <c r="F118" s="16" t="s">
        <v>55</v>
      </c>
      <c r="G118" s="5">
        <v>44739.0</v>
      </c>
      <c r="H118" s="6" t="s">
        <v>51</v>
      </c>
      <c r="I118" s="6">
        <v>3.0</v>
      </c>
      <c r="J118" s="6">
        <v>118.0</v>
      </c>
      <c r="K118" s="6">
        <v>119.0</v>
      </c>
      <c r="L118" s="6">
        <v>182.0</v>
      </c>
      <c r="M118" s="6">
        <v>137.0</v>
      </c>
      <c r="N118" s="6">
        <v>108.0</v>
      </c>
      <c r="O118" s="6">
        <v>123.0</v>
      </c>
      <c r="R118" s="3">
        <f t="shared" si="2"/>
        <v>43.72222222</v>
      </c>
      <c r="S118" s="3">
        <f t="shared" si="3"/>
        <v>8.87297186</v>
      </c>
      <c r="T118" s="8">
        <f t="shared" si="4"/>
        <v>20.29396359</v>
      </c>
    </row>
    <row r="119" ht="15.75" customHeight="1">
      <c r="A119" s="1" t="str">
        <f t="shared" si="1"/>
        <v>OFAV_SS_2DW40</v>
      </c>
      <c r="B119" s="1" t="s">
        <v>20</v>
      </c>
      <c r="C119" s="1" t="s">
        <v>81</v>
      </c>
      <c r="D119" s="16">
        <v>10.0</v>
      </c>
      <c r="E119" s="17" t="s">
        <v>86</v>
      </c>
      <c r="F119" s="16" t="s">
        <v>24</v>
      </c>
      <c r="G119" s="5">
        <v>44736.0</v>
      </c>
      <c r="H119" s="6" t="s">
        <v>51</v>
      </c>
      <c r="I119" s="6">
        <v>2.0</v>
      </c>
      <c r="J119" s="6">
        <v>126.0</v>
      </c>
      <c r="K119" s="6">
        <v>128.0</v>
      </c>
      <c r="L119" s="6">
        <v>117.0</v>
      </c>
      <c r="M119" s="6">
        <v>117.0</v>
      </c>
      <c r="N119" s="6">
        <v>120.0</v>
      </c>
      <c r="O119" s="6">
        <v>123.0</v>
      </c>
      <c r="R119" s="3">
        <f t="shared" si="2"/>
        <v>60.91666667</v>
      </c>
      <c r="S119" s="3">
        <f t="shared" si="3"/>
        <v>2.311204592</v>
      </c>
      <c r="T119" s="7">
        <f t="shared" si="4"/>
        <v>3.794043106</v>
      </c>
    </row>
    <row r="120" ht="15.75" customHeight="1">
      <c r="A120" s="1" t="str">
        <f t="shared" si="1"/>
        <v>OFAV_SS_2DW44</v>
      </c>
      <c r="B120" s="1" t="s">
        <v>20</v>
      </c>
      <c r="C120" s="1" t="s">
        <v>81</v>
      </c>
      <c r="D120" s="16">
        <v>11.0</v>
      </c>
      <c r="E120" s="17" t="s">
        <v>87</v>
      </c>
      <c r="F120" s="16" t="s">
        <v>24</v>
      </c>
      <c r="G120" s="21">
        <v>44720.0</v>
      </c>
      <c r="H120" s="6" t="s">
        <v>88</v>
      </c>
      <c r="I120" s="6">
        <v>2.0</v>
      </c>
      <c r="J120" s="6">
        <v>101.0</v>
      </c>
      <c r="K120" s="6">
        <v>115.0</v>
      </c>
      <c r="L120" s="6">
        <v>106.0</v>
      </c>
      <c r="M120" s="6">
        <v>116.0</v>
      </c>
      <c r="N120" s="6">
        <v>102.0</v>
      </c>
      <c r="O120" s="6">
        <v>100.0</v>
      </c>
      <c r="R120" s="3">
        <f t="shared" si="2"/>
        <v>53.33333333</v>
      </c>
      <c r="S120" s="3">
        <f t="shared" si="3"/>
        <v>3.573047252</v>
      </c>
      <c r="T120" s="7">
        <f t="shared" si="4"/>
        <v>6.699463598</v>
      </c>
    </row>
    <row r="121" ht="15.75" customHeight="1">
      <c r="A121" s="1" t="str">
        <f t="shared" si="1"/>
        <v>OFAV_SS_2EV10</v>
      </c>
      <c r="B121" s="1" t="s">
        <v>20</v>
      </c>
      <c r="C121" s="1" t="s">
        <v>81</v>
      </c>
      <c r="D121" s="16">
        <v>12.0</v>
      </c>
      <c r="E121" s="17" t="s">
        <v>89</v>
      </c>
      <c r="F121" s="16" t="s">
        <v>24</v>
      </c>
      <c r="G121" s="5">
        <v>44740.0</v>
      </c>
      <c r="H121" s="6" t="s">
        <v>51</v>
      </c>
      <c r="I121" s="6">
        <v>4.0</v>
      </c>
      <c r="J121" s="6">
        <v>33.0</v>
      </c>
      <c r="K121" s="6">
        <v>46.0</v>
      </c>
      <c r="L121" s="6">
        <v>48.0</v>
      </c>
      <c r="M121" s="6">
        <v>38.0</v>
      </c>
      <c r="N121" s="6">
        <v>39.0</v>
      </c>
      <c r="O121" s="6">
        <v>39.0</v>
      </c>
      <c r="R121" s="3">
        <f t="shared" si="2"/>
        <v>10.125</v>
      </c>
      <c r="S121" s="3">
        <f t="shared" si="3"/>
        <v>1.385189518</v>
      </c>
      <c r="T121" s="7">
        <f t="shared" si="4"/>
        <v>13.68088413</v>
      </c>
    </row>
    <row r="122" ht="15.75" customHeight="1">
      <c r="A122" s="1" t="str">
        <f t="shared" si="1"/>
        <v>OFAV_SS_2EV3</v>
      </c>
      <c r="B122" s="1" t="s">
        <v>20</v>
      </c>
      <c r="C122" s="1" t="s">
        <v>81</v>
      </c>
      <c r="D122" s="16">
        <v>13.0</v>
      </c>
      <c r="E122" s="17" t="s">
        <v>90</v>
      </c>
      <c r="F122" s="16" t="s">
        <v>24</v>
      </c>
      <c r="G122" s="5">
        <v>44720.0</v>
      </c>
      <c r="H122" s="6" t="s">
        <v>51</v>
      </c>
      <c r="I122" s="6">
        <v>2.0</v>
      </c>
      <c r="J122" s="6">
        <v>166.0</v>
      </c>
      <c r="K122" s="6">
        <v>179.0</v>
      </c>
      <c r="L122" s="6">
        <v>111.0</v>
      </c>
      <c r="M122" s="6">
        <v>102.0</v>
      </c>
      <c r="N122" s="6">
        <v>150.0</v>
      </c>
      <c r="O122" s="6">
        <v>100.0</v>
      </c>
      <c r="P122" s="6">
        <v>103.0</v>
      </c>
      <c r="Q122" s="6">
        <v>105.0</v>
      </c>
      <c r="R122" s="3">
        <f t="shared" si="2"/>
        <v>63.5</v>
      </c>
      <c r="S122" s="3">
        <f t="shared" si="3"/>
        <v>16.28320783</v>
      </c>
      <c r="T122" s="8">
        <f t="shared" si="4"/>
        <v>25.64284697</v>
      </c>
      <c r="U122" s="6" t="s">
        <v>184</v>
      </c>
    </row>
    <row r="123" ht="15.75" customHeight="1">
      <c r="A123" s="1" t="str">
        <f t="shared" si="1"/>
        <v>OFAV_SS_2EV30</v>
      </c>
      <c r="B123" s="1" t="s">
        <v>20</v>
      </c>
      <c r="C123" s="1" t="s">
        <v>81</v>
      </c>
      <c r="D123" s="16">
        <v>14.0</v>
      </c>
      <c r="E123" s="17" t="s">
        <v>91</v>
      </c>
      <c r="F123" s="16" t="s">
        <v>24</v>
      </c>
      <c r="G123" s="5">
        <v>44726.0</v>
      </c>
      <c r="H123" s="6" t="s">
        <v>51</v>
      </c>
      <c r="I123" s="6">
        <v>4.0</v>
      </c>
      <c r="J123" s="6">
        <v>136.0</v>
      </c>
      <c r="K123" s="6">
        <v>147.0</v>
      </c>
      <c r="L123" s="6">
        <v>139.0</v>
      </c>
      <c r="M123" s="6">
        <v>92.0</v>
      </c>
      <c r="N123" s="6">
        <v>88.0</v>
      </c>
      <c r="O123" s="6">
        <v>111.0</v>
      </c>
      <c r="P123" s="6">
        <v>90.0</v>
      </c>
      <c r="Q123" s="6">
        <v>101.0</v>
      </c>
      <c r="R123" s="3">
        <f t="shared" si="2"/>
        <v>28.25</v>
      </c>
      <c r="S123" s="3">
        <f t="shared" si="3"/>
        <v>6.053334382</v>
      </c>
      <c r="T123" s="8">
        <f t="shared" si="4"/>
        <v>21.42773233</v>
      </c>
      <c r="U123" s="6" t="s">
        <v>184</v>
      </c>
    </row>
    <row r="124" ht="15.75" customHeight="1">
      <c r="A124" s="1" t="str">
        <f t="shared" si="1"/>
        <v>OFAV_SS_2EV34</v>
      </c>
      <c r="B124" s="1" t="s">
        <v>20</v>
      </c>
      <c r="C124" s="1" t="s">
        <v>81</v>
      </c>
      <c r="D124" s="16">
        <v>15.0</v>
      </c>
      <c r="E124" s="17" t="s">
        <v>92</v>
      </c>
      <c r="F124" s="16" t="s">
        <v>24</v>
      </c>
      <c r="G124" s="5">
        <v>44739.0</v>
      </c>
      <c r="H124" s="6" t="s">
        <v>51</v>
      </c>
      <c r="I124" s="6">
        <v>4.0</v>
      </c>
      <c r="J124" s="6">
        <v>79.0</v>
      </c>
      <c r="K124" s="6">
        <v>79.0</v>
      </c>
      <c r="L124" s="6">
        <v>89.0</v>
      </c>
      <c r="M124" s="6">
        <v>76.0</v>
      </c>
      <c r="N124" s="6">
        <v>79.0</v>
      </c>
      <c r="O124" s="6">
        <v>72.0</v>
      </c>
      <c r="R124" s="3">
        <f t="shared" si="2"/>
        <v>19.75</v>
      </c>
      <c r="S124" s="3">
        <f t="shared" si="3"/>
        <v>1.405346932</v>
      </c>
      <c r="T124" s="7">
        <f t="shared" si="4"/>
        <v>7.11568067</v>
      </c>
    </row>
    <row r="125" ht="15.75" customHeight="1">
      <c r="A125" s="1" t="str">
        <f t="shared" si="1"/>
        <v>OFAV_SS_2EV36</v>
      </c>
      <c r="B125" s="1" t="s">
        <v>20</v>
      </c>
      <c r="C125" s="1" t="s">
        <v>81</v>
      </c>
      <c r="D125" s="16">
        <v>16.0</v>
      </c>
      <c r="E125" s="17" t="s">
        <v>93</v>
      </c>
      <c r="F125" s="16" t="s">
        <v>24</v>
      </c>
      <c r="G125" s="5">
        <v>44725.0</v>
      </c>
      <c r="H125" s="6" t="s">
        <v>51</v>
      </c>
      <c r="I125" s="6">
        <v>2.0</v>
      </c>
      <c r="J125" s="6">
        <v>129.0</v>
      </c>
      <c r="K125" s="6">
        <v>113.0</v>
      </c>
      <c r="L125" s="6">
        <v>144.0</v>
      </c>
      <c r="M125" s="6">
        <v>142.0</v>
      </c>
      <c r="N125" s="6">
        <v>149.0</v>
      </c>
      <c r="O125" s="6">
        <v>114.0</v>
      </c>
      <c r="R125" s="3">
        <f t="shared" si="2"/>
        <v>65.91666667</v>
      </c>
      <c r="S125" s="3">
        <f t="shared" si="3"/>
        <v>7.8320921</v>
      </c>
      <c r="T125" s="7">
        <f t="shared" si="4"/>
        <v>11.8818085</v>
      </c>
    </row>
    <row r="126" ht="15.75" customHeight="1">
      <c r="A126" s="1" t="str">
        <f t="shared" si="1"/>
        <v>OFAV_SS_2EV44</v>
      </c>
      <c r="B126" s="1" t="s">
        <v>20</v>
      </c>
      <c r="C126" s="1" t="s">
        <v>81</v>
      </c>
      <c r="D126" s="16">
        <v>17.0</v>
      </c>
      <c r="E126" s="17" t="s">
        <v>94</v>
      </c>
      <c r="F126" s="16" t="s">
        <v>24</v>
      </c>
      <c r="G126" s="5">
        <v>44728.0</v>
      </c>
      <c r="H126" s="6" t="s">
        <v>51</v>
      </c>
      <c r="I126" s="6">
        <v>2.0</v>
      </c>
      <c r="J126" s="6">
        <v>114.0</v>
      </c>
      <c r="K126" s="6">
        <v>77.0</v>
      </c>
      <c r="L126" s="6">
        <v>88.0</v>
      </c>
      <c r="M126" s="6">
        <v>83.0</v>
      </c>
      <c r="N126" s="6">
        <v>93.0</v>
      </c>
      <c r="O126" s="6">
        <v>78.0</v>
      </c>
      <c r="P126" s="6">
        <v>77.0</v>
      </c>
      <c r="Q126" s="6">
        <v>65.0</v>
      </c>
      <c r="R126" s="3">
        <f t="shared" si="2"/>
        <v>42.1875</v>
      </c>
      <c r="S126" s="3">
        <f t="shared" si="3"/>
        <v>7.29940066</v>
      </c>
      <c r="T126" s="8">
        <f t="shared" si="4"/>
        <v>17.30228305</v>
      </c>
      <c r="U126" s="6" t="s">
        <v>184</v>
      </c>
    </row>
    <row r="127" ht="15.75" customHeight="1">
      <c r="A127" s="1" t="str">
        <f t="shared" si="1"/>
        <v>OFAV_SS_2EV6</v>
      </c>
      <c r="B127" s="1" t="s">
        <v>20</v>
      </c>
      <c r="C127" s="1" t="s">
        <v>81</v>
      </c>
      <c r="D127" s="16">
        <v>18.0</v>
      </c>
      <c r="E127" s="17" t="s">
        <v>95</v>
      </c>
      <c r="F127" s="16" t="s">
        <v>24</v>
      </c>
      <c r="G127" s="5">
        <v>44739.0</v>
      </c>
      <c r="H127" s="6" t="s">
        <v>51</v>
      </c>
      <c r="I127" s="6">
        <v>2.0</v>
      </c>
      <c r="J127" s="6">
        <v>134.0</v>
      </c>
      <c r="K127" s="6">
        <v>141.0</v>
      </c>
      <c r="L127" s="6">
        <v>133.0</v>
      </c>
      <c r="M127" s="6">
        <v>145.0</v>
      </c>
      <c r="N127" s="6">
        <v>118.0</v>
      </c>
      <c r="O127" s="6">
        <v>110.0</v>
      </c>
      <c r="R127" s="3">
        <f t="shared" si="2"/>
        <v>65.08333333</v>
      </c>
      <c r="S127" s="3">
        <f t="shared" si="3"/>
        <v>6.763258583</v>
      </c>
      <c r="T127" s="7">
        <f t="shared" si="4"/>
        <v>10.39169053</v>
      </c>
    </row>
    <row r="128" ht="15.75" customHeight="1">
      <c r="A128" s="1" t="str">
        <f t="shared" si="1"/>
        <v>OFAV_SS_2JQ31</v>
      </c>
      <c r="B128" s="1" t="s">
        <v>20</v>
      </c>
      <c r="C128" s="1" t="s">
        <v>81</v>
      </c>
      <c r="D128" s="16">
        <v>19.0</v>
      </c>
      <c r="E128" s="17" t="s">
        <v>69</v>
      </c>
      <c r="F128" s="16" t="s">
        <v>24</v>
      </c>
      <c r="G128" s="5">
        <v>44728.0</v>
      </c>
      <c r="H128" s="6" t="s">
        <v>51</v>
      </c>
      <c r="I128" s="6">
        <v>2.0</v>
      </c>
      <c r="J128" s="6">
        <v>109.0</v>
      </c>
      <c r="K128" s="6">
        <v>103.0</v>
      </c>
      <c r="L128" s="6">
        <v>108.0</v>
      </c>
      <c r="M128" s="6">
        <v>102.0</v>
      </c>
      <c r="N128" s="6">
        <v>98.0</v>
      </c>
      <c r="O128" s="6">
        <v>95.0</v>
      </c>
      <c r="R128" s="3">
        <f t="shared" si="2"/>
        <v>51.25</v>
      </c>
      <c r="S128" s="3">
        <f t="shared" si="3"/>
        <v>2.734044623</v>
      </c>
      <c r="T128" s="7">
        <f t="shared" si="4"/>
        <v>5.334721215</v>
      </c>
    </row>
    <row r="129" ht="15.75" customHeight="1">
      <c r="A129" s="1" t="str">
        <f t="shared" si="1"/>
        <v>OFAV_SS_2JQ6</v>
      </c>
      <c r="B129" s="1" t="s">
        <v>20</v>
      </c>
      <c r="C129" s="1" t="s">
        <v>81</v>
      </c>
      <c r="D129" s="16">
        <v>20.0</v>
      </c>
      <c r="E129" s="17" t="s">
        <v>96</v>
      </c>
      <c r="F129" s="16" t="s">
        <v>24</v>
      </c>
      <c r="G129" s="5">
        <v>44725.0</v>
      </c>
      <c r="H129" s="6" t="s">
        <v>51</v>
      </c>
      <c r="I129" s="6">
        <v>4.0</v>
      </c>
      <c r="J129" s="6">
        <v>93.0</v>
      </c>
      <c r="K129" s="6">
        <v>68.0</v>
      </c>
      <c r="L129" s="6">
        <v>68.0</v>
      </c>
      <c r="M129" s="6">
        <v>65.0</v>
      </c>
      <c r="N129" s="6">
        <v>59.0</v>
      </c>
      <c r="O129" s="6">
        <v>37.0</v>
      </c>
      <c r="P129" s="6">
        <v>65.0</v>
      </c>
      <c r="Q129" s="6">
        <v>70.0</v>
      </c>
      <c r="R129" s="3">
        <f t="shared" si="2"/>
        <v>16.40625</v>
      </c>
      <c r="S129" s="3">
        <f t="shared" si="3"/>
        <v>3.831116725</v>
      </c>
      <c r="T129" s="8">
        <f t="shared" si="4"/>
        <v>23.35156861</v>
      </c>
      <c r="U129" s="6" t="s">
        <v>184</v>
      </c>
    </row>
    <row r="130" ht="15.75" customHeight="1">
      <c r="A130" s="1" t="str">
        <f t="shared" si="1"/>
        <v>OFAV_SS_2JQ8</v>
      </c>
      <c r="B130" s="1" t="s">
        <v>20</v>
      </c>
      <c r="C130" s="1" t="s">
        <v>81</v>
      </c>
      <c r="D130" s="16">
        <v>21.0</v>
      </c>
      <c r="E130" s="17" t="s">
        <v>70</v>
      </c>
      <c r="F130" s="16" t="s">
        <v>24</v>
      </c>
      <c r="G130" s="5">
        <v>44727.0</v>
      </c>
      <c r="H130" s="6" t="s">
        <v>88</v>
      </c>
      <c r="I130" s="6">
        <v>2.0</v>
      </c>
      <c r="J130" s="6">
        <v>110.0</v>
      </c>
      <c r="K130" s="6">
        <v>102.0</v>
      </c>
      <c r="L130" s="6">
        <v>114.0</v>
      </c>
      <c r="M130" s="6">
        <v>102.0</v>
      </c>
      <c r="N130" s="6">
        <v>132.0</v>
      </c>
      <c r="O130" s="6">
        <v>107.0</v>
      </c>
      <c r="R130" s="3">
        <f t="shared" si="2"/>
        <v>55.58333333</v>
      </c>
      <c r="S130" s="3">
        <f t="shared" si="3"/>
        <v>5.607286926</v>
      </c>
      <c r="T130" s="7">
        <f t="shared" si="4"/>
        <v>10.08807243</v>
      </c>
    </row>
    <row r="131" ht="15.75" customHeight="1">
      <c r="A131" s="1" t="str">
        <f t="shared" si="1"/>
        <v>OFAV_SS_3EV30</v>
      </c>
      <c r="B131" s="1" t="s">
        <v>20</v>
      </c>
      <c r="C131" s="1" t="s">
        <v>81</v>
      </c>
      <c r="D131" s="16">
        <v>23.0</v>
      </c>
      <c r="E131" s="17" t="s">
        <v>71</v>
      </c>
      <c r="F131" s="16" t="s">
        <v>24</v>
      </c>
      <c r="G131" s="5">
        <v>44740.0</v>
      </c>
      <c r="H131" s="6" t="s">
        <v>51</v>
      </c>
      <c r="I131" s="6">
        <v>3.0</v>
      </c>
      <c r="J131" s="6">
        <v>103.0</v>
      </c>
      <c r="K131" s="6">
        <v>112.0</v>
      </c>
      <c r="L131" s="6">
        <v>95.0</v>
      </c>
      <c r="M131" s="6">
        <v>124.0</v>
      </c>
      <c r="N131" s="6">
        <v>90.0</v>
      </c>
      <c r="O131" s="6">
        <v>117.0</v>
      </c>
      <c r="R131" s="3">
        <f t="shared" si="2"/>
        <v>35.61111111</v>
      </c>
      <c r="S131" s="3">
        <f t="shared" si="3"/>
        <v>4.378821083</v>
      </c>
      <c r="T131" s="7">
        <f t="shared" si="4"/>
        <v>12.29622145</v>
      </c>
    </row>
    <row r="132" ht="15.75" customHeight="1">
      <c r="A132" s="1" t="str">
        <f t="shared" si="1"/>
        <v>OFAV_SS_3JQ1</v>
      </c>
      <c r="B132" s="1" t="s">
        <v>20</v>
      </c>
      <c r="C132" s="1" t="s">
        <v>81</v>
      </c>
      <c r="D132" s="16">
        <v>24.0</v>
      </c>
      <c r="E132" s="17" t="s">
        <v>73</v>
      </c>
      <c r="F132" s="16" t="s">
        <v>54</v>
      </c>
      <c r="G132" s="21">
        <v>44720.0</v>
      </c>
      <c r="H132" s="6" t="s">
        <v>88</v>
      </c>
      <c r="I132" s="6">
        <v>3.0</v>
      </c>
      <c r="J132" s="6">
        <v>104.0</v>
      </c>
      <c r="K132" s="6">
        <v>115.0</v>
      </c>
      <c r="L132" s="6">
        <v>118.0</v>
      </c>
      <c r="M132" s="6">
        <v>118.0</v>
      </c>
      <c r="N132" s="6">
        <v>252.0</v>
      </c>
      <c r="O132" s="6">
        <v>160.0</v>
      </c>
      <c r="R132" s="3">
        <f t="shared" si="2"/>
        <v>48.16666667</v>
      </c>
      <c r="S132" s="3">
        <f t="shared" si="3"/>
        <v>18.68540726</v>
      </c>
      <c r="T132" s="8">
        <f t="shared" si="4"/>
        <v>38.79323306</v>
      </c>
    </row>
    <row r="133" ht="15.75" customHeight="1">
      <c r="A133" s="1" t="str">
        <f t="shared" si="1"/>
        <v>OFAV_SS_3JQ1</v>
      </c>
      <c r="B133" s="1" t="s">
        <v>20</v>
      </c>
      <c r="C133" s="1" t="s">
        <v>81</v>
      </c>
      <c r="D133" s="16">
        <v>24.0</v>
      </c>
      <c r="E133" s="17" t="s">
        <v>73</v>
      </c>
      <c r="F133" s="16" t="s">
        <v>55</v>
      </c>
      <c r="G133" s="21">
        <v>44736.0</v>
      </c>
      <c r="H133" s="6" t="s">
        <v>51</v>
      </c>
      <c r="I133" s="6">
        <v>3.0</v>
      </c>
      <c r="J133" s="6">
        <v>123.0</v>
      </c>
      <c r="K133" s="6">
        <v>122.0</v>
      </c>
      <c r="L133" s="6">
        <v>123.0</v>
      </c>
      <c r="M133" s="6">
        <v>141.0</v>
      </c>
      <c r="N133" s="6">
        <v>117.0</v>
      </c>
      <c r="O133" s="6">
        <v>100.0</v>
      </c>
      <c r="R133" s="3">
        <f t="shared" si="2"/>
        <v>40.33333333</v>
      </c>
      <c r="S133" s="3">
        <f t="shared" si="3"/>
        <v>4.386849034</v>
      </c>
      <c r="T133" s="7">
        <f t="shared" si="4"/>
        <v>10.87648521</v>
      </c>
    </row>
    <row r="134" ht="15.75" customHeight="1">
      <c r="A134" s="1" t="str">
        <f t="shared" si="1"/>
        <v>OFAV_SS_4DW11</v>
      </c>
      <c r="B134" s="1" t="s">
        <v>20</v>
      </c>
      <c r="C134" s="1" t="s">
        <v>81</v>
      </c>
      <c r="D134" s="16">
        <v>25.0</v>
      </c>
      <c r="E134" s="17" t="s">
        <v>75</v>
      </c>
      <c r="F134" s="16" t="s">
        <v>24</v>
      </c>
      <c r="G134" s="5">
        <v>44726.0</v>
      </c>
      <c r="H134" s="6" t="s">
        <v>51</v>
      </c>
      <c r="I134" s="6">
        <v>4.0</v>
      </c>
      <c r="J134" s="6">
        <v>88.0</v>
      </c>
      <c r="K134" s="6">
        <v>92.0</v>
      </c>
      <c r="L134" s="6">
        <v>82.0</v>
      </c>
      <c r="M134" s="6">
        <v>89.0</v>
      </c>
      <c r="N134" s="6">
        <v>67.0</v>
      </c>
      <c r="O134" s="6">
        <v>71.0</v>
      </c>
      <c r="R134" s="3">
        <f t="shared" si="2"/>
        <v>20.375</v>
      </c>
      <c r="S134" s="3">
        <f t="shared" si="3"/>
        <v>2.572693141</v>
      </c>
      <c r="T134" s="7">
        <f t="shared" si="4"/>
        <v>12.6267148</v>
      </c>
    </row>
    <row r="135" ht="15.75" customHeight="1">
      <c r="A135" s="1" t="str">
        <f t="shared" si="1"/>
        <v>OFAV_SS_4DW14</v>
      </c>
      <c r="B135" s="1" t="s">
        <v>20</v>
      </c>
      <c r="C135" s="1" t="s">
        <v>81</v>
      </c>
      <c r="D135" s="16">
        <v>26.0</v>
      </c>
      <c r="E135" s="17" t="s">
        <v>97</v>
      </c>
      <c r="F135" s="16" t="s">
        <v>24</v>
      </c>
      <c r="G135" s="5">
        <v>44725.0</v>
      </c>
      <c r="H135" s="6" t="s">
        <v>51</v>
      </c>
      <c r="I135" s="6">
        <v>3.0</v>
      </c>
      <c r="J135" s="6">
        <v>118.0</v>
      </c>
      <c r="K135" s="6">
        <v>126.0</v>
      </c>
      <c r="L135" s="6">
        <v>84.0</v>
      </c>
      <c r="M135" s="6">
        <v>132.0</v>
      </c>
      <c r="N135" s="6">
        <v>115.0</v>
      </c>
      <c r="O135" s="6">
        <v>107.0</v>
      </c>
      <c r="R135" s="3">
        <f t="shared" si="2"/>
        <v>37.88888889</v>
      </c>
      <c r="S135" s="3">
        <f t="shared" si="3"/>
        <v>5.643744489</v>
      </c>
      <c r="T135" s="7">
        <f t="shared" si="4"/>
        <v>14.89551331</v>
      </c>
    </row>
    <row r="136" ht="15.75" customHeight="1">
      <c r="A136" s="1" t="str">
        <f t="shared" si="1"/>
        <v>OFAV_SS_4EV14</v>
      </c>
      <c r="B136" s="1" t="s">
        <v>20</v>
      </c>
      <c r="C136" s="1" t="s">
        <v>81</v>
      </c>
      <c r="D136" s="16">
        <v>27.0</v>
      </c>
      <c r="E136" s="17" t="s">
        <v>98</v>
      </c>
      <c r="F136" s="16" t="s">
        <v>24</v>
      </c>
      <c r="G136" s="5">
        <v>44739.0</v>
      </c>
      <c r="H136" s="6" t="s">
        <v>51</v>
      </c>
      <c r="I136" s="6">
        <v>4.0</v>
      </c>
      <c r="J136" s="6">
        <v>59.0</v>
      </c>
      <c r="K136" s="6">
        <v>39.0</v>
      </c>
      <c r="L136" s="6">
        <v>43.0</v>
      </c>
      <c r="M136" s="6">
        <v>53.0</v>
      </c>
      <c r="N136" s="6">
        <v>50.0</v>
      </c>
      <c r="O136" s="6">
        <v>42.0</v>
      </c>
      <c r="P136" s="6">
        <v>42.0</v>
      </c>
      <c r="Q136" s="6">
        <v>44.0</v>
      </c>
      <c r="R136" s="3">
        <f t="shared" si="2"/>
        <v>11.625</v>
      </c>
      <c r="S136" s="3">
        <f t="shared" si="3"/>
        <v>1.706081559</v>
      </c>
      <c r="T136" s="7">
        <f t="shared" si="4"/>
        <v>14.6759704</v>
      </c>
    </row>
    <row r="137" ht="15.75" customHeight="1">
      <c r="A137" s="1" t="str">
        <f t="shared" si="1"/>
        <v>OFAV_SS_4EV15</v>
      </c>
      <c r="B137" s="1" t="s">
        <v>20</v>
      </c>
      <c r="C137" s="1" t="s">
        <v>81</v>
      </c>
      <c r="D137" s="16">
        <v>28.0</v>
      </c>
      <c r="E137" s="17" t="s">
        <v>76</v>
      </c>
      <c r="F137" s="16" t="s">
        <v>24</v>
      </c>
      <c r="G137" s="5">
        <v>44736.0</v>
      </c>
      <c r="H137" s="6" t="s">
        <v>51</v>
      </c>
      <c r="I137" s="6">
        <v>3.0</v>
      </c>
      <c r="J137" s="6">
        <v>112.0</v>
      </c>
      <c r="K137" s="6">
        <v>132.0</v>
      </c>
      <c r="L137" s="6">
        <v>130.0</v>
      </c>
      <c r="M137" s="6">
        <v>112.0</v>
      </c>
      <c r="N137" s="6">
        <v>153.0</v>
      </c>
      <c r="O137" s="6">
        <v>131.0</v>
      </c>
      <c r="R137" s="3">
        <f t="shared" si="2"/>
        <v>42.77777778</v>
      </c>
      <c r="S137" s="3">
        <f t="shared" si="3"/>
        <v>5.088840369</v>
      </c>
      <c r="T137" s="7">
        <f t="shared" si="4"/>
        <v>11.89599047</v>
      </c>
    </row>
    <row r="138" ht="15.75" customHeight="1">
      <c r="A138" s="1" t="str">
        <f t="shared" si="1"/>
        <v>OFAV_SS_4JQ12</v>
      </c>
      <c r="B138" s="1" t="s">
        <v>20</v>
      </c>
      <c r="C138" s="1" t="s">
        <v>81</v>
      </c>
      <c r="D138" s="16">
        <v>29.0</v>
      </c>
      <c r="E138" s="17" t="s">
        <v>99</v>
      </c>
      <c r="F138" s="16" t="s">
        <v>24</v>
      </c>
      <c r="G138" s="5">
        <v>44727.0</v>
      </c>
      <c r="H138" s="6" t="s">
        <v>88</v>
      </c>
      <c r="I138" s="6">
        <v>3.0</v>
      </c>
      <c r="J138" s="6">
        <v>100.0</v>
      </c>
      <c r="K138" s="6">
        <v>100.0</v>
      </c>
      <c r="L138" s="6">
        <v>99.0</v>
      </c>
      <c r="M138" s="6">
        <v>106.0</v>
      </c>
      <c r="N138" s="6">
        <v>89.0</v>
      </c>
      <c r="O138" s="6">
        <v>88.0</v>
      </c>
      <c r="R138" s="3">
        <f t="shared" si="2"/>
        <v>32.33333333</v>
      </c>
      <c r="S138" s="3">
        <f t="shared" si="3"/>
        <v>2.347575582</v>
      </c>
      <c r="T138" s="7">
        <f t="shared" si="4"/>
        <v>7.260543036</v>
      </c>
    </row>
    <row r="139" ht="15.75" customHeight="1">
      <c r="A139" s="1" t="str">
        <f t="shared" si="1"/>
        <v>OFAV_SS_6JQ16</v>
      </c>
      <c r="B139" s="1" t="s">
        <v>20</v>
      </c>
      <c r="C139" s="1" t="s">
        <v>81</v>
      </c>
      <c r="D139" s="16">
        <v>30.0</v>
      </c>
      <c r="E139" s="17" t="s">
        <v>77</v>
      </c>
      <c r="F139" s="16" t="s">
        <v>24</v>
      </c>
      <c r="G139" s="21">
        <v>44720.0</v>
      </c>
      <c r="H139" s="6" t="s">
        <v>88</v>
      </c>
      <c r="I139" s="6">
        <v>2.0</v>
      </c>
      <c r="J139" s="6">
        <v>134.0</v>
      </c>
      <c r="K139" s="6">
        <v>52.0</v>
      </c>
      <c r="L139" s="6">
        <v>82.0</v>
      </c>
      <c r="M139" s="6">
        <v>134.0</v>
      </c>
      <c r="N139" s="6">
        <v>128.0</v>
      </c>
      <c r="O139" s="6">
        <v>129.0</v>
      </c>
      <c r="P139" s="6">
        <v>115.0</v>
      </c>
      <c r="Q139" s="6">
        <v>122.0</v>
      </c>
      <c r="R139" s="3">
        <f t="shared" si="2"/>
        <v>56</v>
      </c>
      <c r="S139" s="3">
        <f t="shared" si="3"/>
        <v>14.78657692</v>
      </c>
      <c r="T139" s="8">
        <f t="shared" si="4"/>
        <v>26.40460165</v>
      </c>
      <c r="U139" s="6" t="s">
        <v>184</v>
      </c>
    </row>
    <row r="140" ht="15.75" customHeight="1">
      <c r="A140" s="1" t="str">
        <f t="shared" si="1"/>
        <v>OFAV_SS_8EV24</v>
      </c>
      <c r="B140" s="1" t="s">
        <v>20</v>
      </c>
      <c r="C140" s="1" t="s">
        <v>81</v>
      </c>
      <c r="D140" s="16">
        <v>31.0</v>
      </c>
      <c r="E140" s="17" t="s">
        <v>78</v>
      </c>
      <c r="F140" s="16" t="s">
        <v>24</v>
      </c>
      <c r="G140" s="5">
        <v>44736.0</v>
      </c>
      <c r="H140" s="6" t="s">
        <v>51</v>
      </c>
      <c r="I140" s="6">
        <v>2.0</v>
      </c>
      <c r="J140" s="6">
        <v>116.0</v>
      </c>
      <c r="K140" s="6">
        <v>117.0</v>
      </c>
      <c r="L140" s="6">
        <v>102.0</v>
      </c>
      <c r="M140" s="6">
        <v>102.0</v>
      </c>
      <c r="N140" s="6">
        <v>76.0</v>
      </c>
      <c r="O140" s="6">
        <v>110.0</v>
      </c>
      <c r="R140" s="3">
        <f t="shared" si="2"/>
        <v>51.91666667</v>
      </c>
      <c r="S140" s="3">
        <f t="shared" si="3"/>
        <v>7.552593374</v>
      </c>
      <c r="T140" s="7">
        <f t="shared" si="4"/>
        <v>14.54753138</v>
      </c>
    </row>
    <row r="141" ht="15.75" customHeight="1">
      <c r="A141" s="1" t="str">
        <f t="shared" si="1"/>
        <v>OFAV_SS_9AZ10</v>
      </c>
      <c r="B141" s="1" t="s">
        <v>20</v>
      </c>
      <c r="C141" s="1" t="s">
        <v>81</v>
      </c>
      <c r="D141" s="16">
        <v>32.0</v>
      </c>
      <c r="E141" s="17" t="s">
        <v>100</v>
      </c>
      <c r="F141" s="16" t="s">
        <v>24</v>
      </c>
      <c r="G141" s="5">
        <v>44739.0</v>
      </c>
      <c r="H141" s="6" t="s">
        <v>51</v>
      </c>
      <c r="I141" s="6">
        <v>3.0</v>
      </c>
      <c r="J141" s="6">
        <v>141.0</v>
      </c>
      <c r="K141" s="6">
        <v>160.0</v>
      </c>
      <c r="L141" s="6">
        <v>121.0</v>
      </c>
      <c r="M141" s="6">
        <v>131.0</v>
      </c>
      <c r="N141" s="6">
        <v>139.0</v>
      </c>
      <c r="O141" s="6">
        <v>151.0</v>
      </c>
      <c r="R141" s="3">
        <f t="shared" si="2"/>
        <v>46.83333333</v>
      </c>
      <c r="S141" s="3">
        <f t="shared" si="3"/>
        <v>4.627214185</v>
      </c>
      <c r="T141" s="7">
        <f t="shared" si="4"/>
        <v>9.880172636</v>
      </c>
    </row>
    <row r="142" ht="15.75" customHeight="1">
      <c r="A142" s="1" t="str">
        <f t="shared" si="1"/>
        <v>OFAV_SS_9AZ7</v>
      </c>
      <c r="B142" s="1" t="s">
        <v>20</v>
      </c>
      <c r="C142" s="1" t="s">
        <v>81</v>
      </c>
      <c r="D142" s="16">
        <v>33.0</v>
      </c>
      <c r="E142" s="17" t="s">
        <v>101</v>
      </c>
      <c r="F142" s="16" t="s">
        <v>24</v>
      </c>
      <c r="G142" s="20">
        <v>44706.0</v>
      </c>
      <c r="H142" s="3" t="s">
        <v>51</v>
      </c>
      <c r="I142" s="3">
        <v>3.0</v>
      </c>
      <c r="J142" s="3">
        <v>107.0</v>
      </c>
      <c r="K142" s="3">
        <v>132.0</v>
      </c>
      <c r="L142" s="3">
        <v>121.0</v>
      </c>
      <c r="M142" s="3">
        <v>113.0</v>
      </c>
      <c r="N142" s="3">
        <v>145.0</v>
      </c>
      <c r="O142" s="3">
        <v>98.0</v>
      </c>
      <c r="P142" s="3">
        <v>114.0</v>
      </c>
      <c r="R142" s="3">
        <f t="shared" si="2"/>
        <v>39.52380952</v>
      </c>
      <c r="S142" s="3">
        <f t="shared" si="3"/>
        <v>5.2594083</v>
      </c>
      <c r="T142" s="7">
        <f t="shared" si="4"/>
        <v>13.30693666</v>
      </c>
    </row>
    <row r="143" ht="15.75" customHeight="1">
      <c r="A143" s="1" t="str">
        <f t="shared" si="1"/>
        <v>OFAV_SS_9AZ81</v>
      </c>
      <c r="B143" s="1" t="s">
        <v>20</v>
      </c>
      <c r="C143" s="1" t="s">
        <v>81</v>
      </c>
      <c r="D143" s="16">
        <v>34.0</v>
      </c>
      <c r="E143" s="17" t="s">
        <v>102</v>
      </c>
      <c r="F143" s="16" t="s">
        <v>54</v>
      </c>
      <c r="G143" s="5">
        <v>44739.0</v>
      </c>
      <c r="H143" s="6" t="s">
        <v>185</v>
      </c>
      <c r="I143" s="6">
        <v>4.0</v>
      </c>
      <c r="J143" s="6">
        <v>81.0</v>
      </c>
      <c r="K143" s="6">
        <v>72.0</v>
      </c>
      <c r="L143" s="6">
        <v>49.0</v>
      </c>
      <c r="M143" s="6">
        <v>79.0</v>
      </c>
      <c r="N143" s="6">
        <v>46.0</v>
      </c>
      <c r="O143" s="6">
        <v>53.0</v>
      </c>
      <c r="P143" s="6">
        <v>54.0</v>
      </c>
      <c r="Q143" s="6">
        <v>43.0</v>
      </c>
      <c r="R143" s="3">
        <f t="shared" si="2"/>
        <v>14.90625</v>
      </c>
      <c r="S143" s="3">
        <f t="shared" si="3"/>
        <v>3.821783194</v>
      </c>
      <c r="T143" s="8">
        <f t="shared" si="4"/>
        <v>25.63879711</v>
      </c>
    </row>
    <row r="144" ht="15.75" customHeight="1">
      <c r="A144" s="1" t="str">
        <f t="shared" si="1"/>
        <v>OFAV_SS_9DW37</v>
      </c>
      <c r="B144" s="1" t="s">
        <v>20</v>
      </c>
      <c r="C144" s="1" t="s">
        <v>81</v>
      </c>
      <c r="D144" s="16">
        <v>36.0</v>
      </c>
      <c r="E144" s="17" t="s">
        <v>103</v>
      </c>
      <c r="F144" s="16" t="s">
        <v>54</v>
      </c>
      <c r="G144" s="20">
        <v>44706.0</v>
      </c>
      <c r="H144" s="3" t="s">
        <v>51</v>
      </c>
      <c r="I144" s="3">
        <v>3.0</v>
      </c>
      <c r="J144" s="3">
        <v>117.0</v>
      </c>
      <c r="K144" s="3">
        <v>131.0</v>
      </c>
      <c r="L144" s="3">
        <v>139.0</v>
      </c>
      <c r="M144" s="3">
        <v>156.0</v>
      </c>
      <c r="N144" s="3">
        <v>137.0</v>
      </c>
      <c r="O144" s="3">
        <v>131.0</v>
      </c>
      <c r="R144" s="3">
        <f t="shared" si="2"/>
        <v>45.05555556</v>
      </c>
      <c r="S144" s="3">
        <f t="shared" si="3"/>
        <v>4.260499014</v>
      </c>
      <c r="T144" s="7">
        <f t="shared" si="4"/>
        <v>9.456101388</v>
      </c>
    </row>
    <row r="145" ht="15.75" customHeight="1">
      <c r="A145" s="1" t="str">
        <f t="shared" si="1"/>
        <v>OFAV_SS_9DW37</v>
      </c>
      <c r="B145" s="1" t="s">
        <v>20</v>
      </c>
      <c r="C145" s="1" t="s">
        <v>81</v>
      </c>
      <c r="D145" s="16">
        <v>36.0</v>
      </c>
      <c r="E145" s="17" t="s">
        <v>103</v>
      </c>
      <c r="F145" s="16" t="s">
        <v>55</v>
      </c>
      <c r="G145" s="5">
        <v>44740.0</v>
      </c>
      <c r="H145" s="6" t="s">
        <v>51</v>
      </c>
      <c r="I145" s="6">
        <v>2.0</v>
      </c>
      <c r="J145" s="6">
        <v>124.0</v>
      </c>
      <c r="K145" s="6">
        <v>97.0</v>
      </c>
      <c r="L145" s="6">
        <v>102.0</v>
      </c>
      <c r="M145" s="6">
        <v>86.0</v>
      </c>
      <c r="N145" s="6">
        <v>84.0</v>
      </c>
      <c r="O145" s="6">
        <v>104.0</v>
      </c>
      <c r="R145" s="3">
        <f t="shared" si="2"/>
        <v>49.75</v>
      </c>
      <c r="S145" s="3">
        <f t="shared" si="3"/>
        <v>7.26464039</v>
      </c>
      <c r="T145" s="7">
        <f t="shared" si="4"/>
        <v>14.60229224</v>
      </c>
    </row>
    <row r="146" ht="15.75" customHeight="1">
      <c r="A146" s="1" t="str">
        <f t="shared" si="1"/>
        <v>OFAV_SS_9EV2</v>
      </c>
      <c r="B146" s="1" t="s">
        <v>20</v>
      </c>
      <c r="C146" s="1" t="s">
        <v>81</v>
      </c>
      <c r="D146" s="16">
        <v>37.0</v>
      </c>
      <c r="E146" s="17" t="s">
        <v>79</v>
      </c>
      <c r="F146" s="16" t="s">
        <v>54</v>
      </c>
      <c r="G146" s="5">
        <v>44739.0</v>
      </c>
      <c r="H146" s="6" t="s">
        <v>51</v>
      </c>
      <c r="I146" s="6">
        <v>4.0</v>
      </c>
      <c r="J146" s="6">
        <v>106.0</v>
      </c>
      <c r="K146" s="6">
        <v>88.0</v>
      </c>
      <c r="L146" s="6">
        <v>108.0</v>
      </c>
      <c r="M146" s="6">
        <v>98.0</v>
      </c>
      <c r="N146" s="6">
        <v>87.0</v>
      </c>
      <c r="O146" s="6">
        <v>110.0</v>
      </c>
      <c r="R146" s="3">
        <f t="shared" si="2"/>
        <v>24.875</v>
      </c>
      <c r="S146" s="3">
        <f t="shared" si="3"/>
        <v>2.538454254</v>
      </c>
      <c r="T146" s="7">
        <f t="shared" si="4"/>
        <v>10.20484122</v>
      </c>
    </row>
    <row r="147" ht="15.0" customHeight="1">
      <c r="A147" s="1" t="str">
        <f t="shared" si="1"/>
        <v>OFAV_SS_9EV41</v>
      </c>
      <c r="B147" s="1" t="s">
        <v>20</v>
      </c>
      <c r="C147" s="1" t="s">
        <v>81</v>
      </c>
      <c r="D147" s="16">
        <v>38.0</v>
      </c>
      <c r="E147" s="17" t="s">
        <v>104</v>
      </c>
      <c r="F147" s="16" t="s">
        <v>24</v>
      </c>
      <c r="G147" s="20">
        <v>44706.0</v>
      </c>
      <c r="H147" s="3" t="s">
        <v>51</v>
      </c>
      <c r="I147" s="3">
        <v>3.0</v>
      </c>
      <c r="J147" s="3">
        <v>103.0</v>
      </c>
      <c r="K147" s="3">
        <v>122.0</v>
      </c>
      <c r="L147" s="3">
        <v>121.0</v>
      </c>
      <c r="M147" s="3">
        <v>108.0</v>
      </c>
      <c r="N147" s="3">
        <v>127.0</v>
      </c>
      <c r="O147" s="3">
        <v>122.0</v>
      </c>
      <c r="R147" s="3">
        <f t="shared" si="2"/>
        <v>39.05555556</v>
      </c>
      <c r="S147" s="3">
        <f t="shared" si="3"/>
        <v>3.136995496</v>
      </c>
      <c r="T147" s="7">
        <f t="shared" si="4"/>
        <v>8.032136405</v>
      </c>
    </row>
    <row r="148" ht="15.75" customHeight="1">
      <c r="A148" s="1" t="str">
        <f t="shared" si="1"/>
        <v>OFAV_SS_9JQ5</v>
      </c>
      <c r="B148" s="1" t="s">
        <v>20</v>
      </c>
      <c r="C148" s="1" t="s">
        <v>81</v>
      </c>
      <c r="D148" s="16">
        <v>39.0</v>
      </c>
      <c r="E148" s="17" t="s">
        <v>105</v>
      </c>
      <c r="F148" s="16" t="s">
        <v>24</v>
      </c>
      <c r="G148" s="5">
        <v>44738.0</v>
      </c>
      <c r="H148" s="6" t="s">
        <v>51</v>
      </c>
      <c r="I148" s="6">
        <v>2.0</v>
      </c>
      <c r="J148" s="6">
        <v>124.0</v>
      </c>
      <c r="K148" s="6">
        <v>136.0</v>
      </c>
      <c r="L148" s="6">
        <v>127.0</v>
      </c>
      <c r="M148" s="6">
        <v>152.0</v>
      </c>
      <c r="N148" s="6">
        <v>106.0</v>
      </c>
      <c r="O148" s="6">
        <v>110.0</v>
      </c>
      <c r="R148" s="3">
        <f t="shared" si="2"/>
        <v>62.91666667</v>
      </c>
      <c r="S148" s="3">
        <f t="shared" si="3"/>
        <v>8.475946358</v>
      </c>
      <c r="T148" s="7">
        <f t="shared" si="4"/>
        <v>13.47170282</v>
      </c>
    </row>
    <row r="149" ht="15.75" customHeight="1">
      <c r="A149" s="1" t="str">
        <f t="shared" si="1"/>
        <v>OFRA_PP_0CX4</v>
      </c>
      <c r="B149" s="1" t="s">
        <v>106</v>
      </c>
      <c r="C149" s="1" t="s">
        <v>21</v>
      </c>
      <c r="D149" s="16">
        <v>1.0</v>
      </c>
      <c r="E149" s="17" t="s">
        <v>107</v>
      </c>
      <c r="F149" s="16" t="s">
        <v>24</v>
      </c>
      <c r="R149" s="3" t="str">
        <f t="shared" si="2"/>
        <v>#DIV/0!</v>
      </c>
      <c r="S149" s="3" t="str">
        <f t="shared" si="3"/>
        <v>#DIV/0!</v>
      </c>
      <c r="T149" s="3" t="str">
        <f t="shared" si="4"/>
        <v>#DIV/0!</v>
      </c>
    </row>
    <row r="150" ht="15.75" customHeight="1">
      <c r="A150" s="1" t="str">
        <f t="shared" si="1"/>
        <v>OFRA_PP_0CX5</v>
      </c>
      <c r="B150" s="1" t="s">
        <v>106</v>
      </c>
      <c r="C150" s="1" t="s">
        <v>21</v>
      </c>
      <c r="D150" s="16">
        <v>2.0</v>
      </c>
      <c r="E150" s="17" t="s">
        <v>108</v>
      </c>
      <c r="F150" s="16" t="s">
        <v>24</v>
      </c>
      <c r="R150" s="3" t="str">
        <f t="shared" si="2"/>
        <v>#DIV/0!</v>
      </c>
      <c r="S150" s="3" t="str">
        <f t="shared" si="3"/>
        <v>#DIV/0!</v>
      </c>
      <c r="T150" s="3" t="str">
        <f t="shared" si="4"/>
        <v>#DIV/0!</v>
      </c>
    </row>
    <row r="151" ht="15.75" customHeight="1">
      <c r="A151" s="1" t="str">
        <f t="shared" si="1"/>
        <v>OFRA_PP_0GT1</v>
      </c>
      <c r="B151" s="1" t="s">
        <v>106</v>
      </c>
      <c r="C151" s="1" t="s">
        <v>21</v>
      </c>
      <c r="D151" s="16">
        <v>3.0</v>
      </c>
      <c r="E151" s="17" t="s">
        <v>23</v>
      </c>
      <c r="F151" s="16" t="s">
        <v>24</v>
      </c>
      <c r="R151" s="3" t="str">
        <f t="shared" si="2"/>
        <v>#DIV/0!</v>
      </c>
      <c r="S151" s="3" t="str">
        <f t="shared" si="3"/>
        <v>#DIV/0!</v>
      </c>
      <c r="T151" s="3" t="str">
        <f t="shared" si="4"/>
        <v>#DIV/0!</v>
      </c>
    </row>
    <row r="152" ht="15.75" customHeight="1">
      <c r="A152" s="1" t="str">
        <f t="shared" si="1"/>
        <v>OFRA_PP_0GT5</v>
      </c>
      <c r="B152" s="1" t="s">
        <v>106</v>
      </c>
      <c r="C152" s="1" t="s">
        <v>21</v>
      </c>
      <c r="D152" s="16">
        <v>5.0</v>
      </c>
      <c r="E152" s="17" t="s">
        <v>109</v>
      </c>
      <c r="F152" s="16" t="s">
        <v>24</v>
      </c>
      <c r="G152" s="5">
        <v>44825.0</v>
      </c>
      <c r="H152" s="6" t="s">
        <v>32</v>
      </c>
      <c r="I152" s="6">
        <v>4.0</v>
      </c>
      <c r="J152" s="6">
        <v>78.0</v>
      </c>
      <c r="K152" s="6">
        <v>74.0</v>
      </c>
      <c r="L152" s="6">
        <v>152.0</v>
      </c>
      <c r="M152" s="6">
        <v>131.0</v>
      </c>
      <c r="N152" s="6">
        <v>150.0</v>
      </c>
      <c r="O152" s="6">
        <v>131.0</v>
      </c>
      <c r="P152" s="6">
        <v>121.0</v>
      </c>
      <c r="Q152" s="6">
        <v>109.0</v>
      </c>
      <c r="R152" s="3">
        <f t="shared" si="2"/>
        <v>29.5625</v>
      </c>
      <c r="S152" s="3">
        <f t="shared" si="3"/>
        <v>7.406259418</v>
      </c>
      <c r="T152" s="8">
        <f t="shared" si="4"/>
        <v>25.05288598</v>
      </c>
    </row>
    <row r="153" ht="15.75" customHeight="1">
      <c r="A153" s="1" t="str">
        <f t="shared" si="1"/>
        <v>OFRA_PP_1GT37</v>
      </c>
      <c r="B153" s="1" t="s">
        <v>106</v>
      </c>
      <c r="C153" s="1" t="s">
        <v>21</v>
      </c>
      <c r="D153" s="16">
        <v>7.0</v>
      </c>
      <c r="E153" s="17" t="s">
        <v>110</v>
      </c>
      <c r="F153" s="16" t="s">
        <v>54</v>
      </c>
      <c r="G153" s="5">
        <v>44830.0</v>
      </c>
      <c r="H153" s="6" t="s">
        <v>26</v>
      </c>
      <c r="I153" s="6">
        <v>3.0</v>
      </c>
      <c r="J153" s="6">
        <v>100.0</v>
      </c>
      <c r="K153" s="6">
        <v>86.0</v>
      </c>
      <c r="L153" s="6">
        <v>106.0</v>
      </c>
      <c r="M153" s="6">
        <v>126.0</v>
      </c>
      <c r="N153" s="6">
        <v>112.0</v>
      </c>
      <c r="O153" s="6">
        <v>110.0</v>
      </c>
      <c r="R153" s="3">
        <f t="shared" si="2"/>
        <v>35.55555556</v>
      </c>
      <c r="S153" s="3">
        <f t="shared" si="3"/>
        <v>4.435546649</v>
      </c>
      <c r="T153" s="7">
        <f t="shared" si="4"/>
        <v>12.47497495</v>
      </c>
    </row>
    <row r="154" ht="15.75" customHeight="1">
      <c r="A154" s="1" t="str">
        <f t="shared" si="1"/>
        <v>OFRA_PP_1GT37</v>
      </c>
      <c r="B154" s="1" t="s">
        <v>106</v>
      </c>
      <c r="C154" s="1" t="s">
        <v>21</v>
      </c>
      <c r="D154" s="16">
        <v>7.0</v>
      </c>
      <c r="E154" s="17" t="s">
        <v>110</v>
      </c>
      <c r="F154" s="16" t="s">
        <v>55</v>
      </c>
      <c r="R154" s="3" t="str">
        <f t="shared" si="2"/>
        <v>#DIV/0!</v>
      </c>
      <c r="S154" s="3" t="str">
        <f t="shared" si="3"/>
        <v>#DIV/0!</v>
      </c>
      <c r="T154" s="3" t="str">
        <f t="shared" si="4"/>
        <v>#DIV/0!</v>
      </c>
    </row>
    <row r="155" ht="15.75" customHeight="1">
      <c r="A155" s="1" t="str">
        <f t="shared" si="1"/>
        <v>OFRA_PP_1GT42</v>
      </c>
      <c r="B155" s="1" t="s">
        <v>106</v>
      </c>
      <c r="C155" s="1" t="s">
        <v>21</v>
      </c>
      <c r="D155" s="16">
        <v>8.0</v>
      </c>
      <c r="E155" s="17" t="s">
        <v>111</v>
      </c>
      <c r="F155" s="16" t="s">
        <v>54</v>
      </c>
      <c r="R155" s="3" t="str">
        <f t="shared" si="2"/>
        <v>#DIV/0!</v>
      </c>
      <c r="S155" s="3" t="str">
        <f t="shared" si="3"/>
        <v>#DIV/0!</v>
      </c>
      <c r="T155" s="3" t="str">
        <f t="shared" si="4"/>
        <v>#DIV/0!</v>
      </c>
    </row>
    <row r="156" ht="15.75" customHeight="1">
      <c r="A156" s="1" t="str">
        <f t="shared" si="1"/>
        <v>OFRA_PP_1GT42</v>
      </c>
      <c r="B156" s="1" t="s">
        <v>106</v>
      </c>
      <c r="C156" s="1" t="s">
        <v>21</v>
      </c>
      <c r="D156" s="16">
        <v>8.0</v>
      </c>
      <c r="E156" s="17" t="s">
        <v>111</v>
      </c>
      <c r="F156" s="16" t="s">
        <v>55</v>
      </c>
      <c r="R156" s="3" t="str">
        <f t="shared" si="2"/>
        <v>#DIV/0!</v>
      </c>
      <c r="S156" s="3" t="str">
        <f t="shared" si="3"/>
        <v>#DIV/0!</v>
      </c>
      <c r="T156" s="3" t="str">
        <f t="shared" si="4"/>
        <v>#DIV/0!</v>
      </c>
    </row>
    <row r="157" ht="15.75" customHeight="1">
      <c r="A157" s="1" t="str">
        <f t="shared" si="1"/>
        <v>OFRA_PP_2CX12</v>
      </c>
      <c r="B157" s="1" t="s">
        <v>106</v>
      </c>
      <c r="C157" s="1" t="s">
        <v>21</v>
      </c>
      <c r="D157" s="16">
        <v>12.0</v>
      </c>
      <c r="E157" s="17" t="s">
        <v>112</v>
      </c>
      <c r="F157" s="16" t="s">
        <v>54</v>
      </c>
      <c r="G157" s="5">
        <v>44837.0</v>
      </c>
      <c r="H157" s="6" t="s">
        <v>26</v>
      </c>
      <c r="I157" s="6">
        <v>2.0</v>
      </c>
      <c r="J157" s="6">
        <v>235.0</v>
      </c>
      <c r="K157" s="6">
        <v>219.0</v>
      </c>
      <c r="L157" s="6">
        <v>219.0</v>
      </c>
      <c r="M157" s="6">
        <v>211.0</v>
      </c>
      <c r="N157" s="6">
        <v>186.0</v>
      </c>
      <c r="O157" s="6">
        <v>200.0</v>
      </c>
      <c r="R157" s="3">
        <f t="shared" si="2"/>
        <v>105.8333333</v>
      </c>
      <c r="S157" s="3">
        <f t="shared" si="3"/>
        <v>8.506859977</v>
      </c>
      <c r="T157" s="3">
        <f t="shared" si="4"/>
        <v>8.037977931</v>
      </c>
    </row>
    <row r="158" ht="15.75" customHeight="1">
      <c r="A158" s="1" t="str">
        <f t="shared" si="1"/>
        <v>OFRA_PP_2CX12</v>
      </c>
      <c r="B158" s="1" t="s">
        <v>106</v>
      </c>
      <c r="C158" s="1" t="s">
        <v>21</v>
      </c>
      <c r="D158" s="16">
        <v>12.0</v>
      </c>
      <c r="E158" s="17" t="s">
        <v>112</v>
      </c>
      <c r="F158" s="16" t="s">
        <v>55</v>
      </c>
      <c r="R158" s="3" t="str">
        <f t="shared" si="2"/>
        <v>#DIV/0!</v>
      </c>
      <c r="S158" s="3" t="str">
        <f t="shared" si="3"/>
        <v>#DIV/0!</v>
      </c>
      <c r="T158" s="3" t="str">
        <f t="shared" si="4"/>
        <v>#DIV/0!</v>
      </c>
    </row>
    <row r="159" ht="15.75" customHeight="1">
      <c r="A159" s="1" t="str">
        <f t="shared" si="1"/>
        <v>OFRA_PP_2GT10</v>
      </c>
      <c r="B159" s="1" t="s">
        <v>106</v>
      </c>
      <c r="C159" s="1" t="s">
        <v>21</v>
      </c>
      <c r="D159" s="16">
        <v>15.0</v>
      </c>
      <c r="E159" s="17" t="s">
        <v>113</v>
      </c>
      <c r="F159" s="16" t="s">
        <v>24</v>
      </c>
      <c r="R159" s="3" t="str">
        <f t="shared" si="2"/>
        <v>#DIV/0!</v>
      </c>
      <c r="S159" s="3" t="str">
        <f t="shared" si="3"/>
        <v>#DIV/0!</v>
      </c>
      <c r="T159" s="3" t="str">
        <f t="shared" si="4"/>
        <v>#DIV/0!</v>
      </c>
    </row>
    <row r="160" ht="15.75" customHeight="1">
      <c r="A160" s="1" t="str">
        <f t="shared" si="1"/>
        <v>OFRA_PP_2GT3</v>
      </c>
      <c r="B160" s="1" t="s">
        <v>106</v>
      </c>
      <c r="C160" s="1" t="s">
        <v>21</v>
      </c>
      <c r="D160" s="16">
        <v>16.0</v>
      </c>
      <c r="E160" s="17" t="s">
        <v>114</v>
      </c>
      <c r="F160" s="16" t="s">
        <v>54</v>
      </c>
      <c r="R160" s="3" t="str">
        <f t="shared" si="2"/>
        <v>#DIV/0!</v>
      </c>
      <c r="S160" s="3" t="str">
        <f t="shared" si="3"/>
        <v>#DIV/0!</v>
      </c>
      <c r="T160" s="3" t="str">
        <f t="shared" si="4"/>
        <v>#DIV/0!</v>
      </c>
    </row>
    <row r="161" ht="15.75" customHeight="1">
      <c r="A161" s="1" t="str">
        <f t="shared" si="1"/>
        <v>OFRA_PP_2GT3</v>
      </c>
      <c r="B161" s="1" t="s">
        <v>106</v>
      </c>
      <c r="C161" s="1" t="s">
        <v>21</v>
      </c>
      <c r="D161" s="16">
        <v>16.0</v>
      </c>
      <c r="E161" s="17" t="s">
        <v>114</v>
      </c>
      <c r="F161" s="16" t="s">
        <v>55</v>
      </c>
      <c r="G161" s="5">
        <v>44837.0</v>
      </c>
      <c r="H161" s="6" t="s">
        <v>26</v>
      </c>
      <c r="I161" s="6">
        <v>2.0</v>
      </c>
      <c r="J161" s="6">
        <v>189.0</v>
      </c>
      <c r="K161" s="6">
        <v>157.0</v>
      </c>
      <c r="L161" s="6">
        <v>214.0</v>
      </c>
      <c r="M161" s="6">
        <v>219.0</v>
      </c>
      <c r="N161" s="6">
        <v>187.0</v>
      </c>
      <c r="O161" s="6">
        <v>159.0</v>
      </c>
      <c r="R161" s="3">
        <f t="shared" si="2"/>
        <v>93.75</v>
      </c>
      <c r="S161" s="3">
        <f t="shared" si="3"/>
        <v>13.1139239</v>
      </c>
      <c r="T161" s="3">
        <f t="shared" si="4"/>
        <v>13.98818549</v>
      </c>
    </row>
    <row r="162" ht="15.75" customHeight="1">
      <c r="A162" s="1" t="str">
        <f t="shared" si="1"/>
        <v>OFRA_PP_2GT38</v>
      </c>
      <c r="B162" s="1" t="s">
        <v>106</v>
      </c>
      <c r="C162" s="1" t="s">
        <v>21</v>
      </c>
      <c r="D162" s="16">
        <v>18.0</v>
      </c>
      <c r="E162" s="17" t="s">
        <v>115</v>
      </c>
      <c r="F162" s="16" t="s">
        <v>24</v>
      </c>
      <c r="R162" s="3" t="str">
        <f t="shared" si="2"/>
        <v>#DIV/0!</v>
      </c>
      <c r="S162" s="3" t="str">
        <f t="shared" si="3"/>
        <v>#DIV/0!</v>
      </c>
      <c r="T162" s="3" t="str">
        <f t="shared" si="4"/>
        <v>#DIV/0!</v>
      </c>
    </row>
    <row r="163" ht="15.75" customHeight="1">
      <c r="A163" s="1" t="str">
        <f t="shared" si="1"/>
        <v>OFRA_PP_2GT41</v>
      </c>
      <c r="B163" s="1" t="s">
        <v>106</v>
      </c>
      <c r="C163" s="1" t="s">
        <v>21</v>
      </c>
      <c r="D163" s="16">
        <v>19.0</v>
      </c>
      <c r="E163" s="17" t="s">
        <v>116</v>
      </c>
      <c r="F163" s="16" t="s">
        <v>54</v>
      </c>
      <c r="R163" s="3" t="str">
        <f t="shared" si="2"/>
        <v>#DIV/0!</v>
      </c>
      <c r="S163" s="3" t="str">
        <f t="shared" si="3"/>
        <v>#DIV/0!</v>
      </c>
      <c r="T163" s="3" t="str">
        <f t="shared" si="4"/>
        <v>#DIV/0!</v>
      </c>
    </row>
    <row r="164" ht="15.75" customHeight="1">
      <c r="A164" s="1" t="str">
        <f t="shared" si="1"/>
        <v>OFRA_PP_2GT41</v>
      </c>
      <c r="B164" s="1" t="s">
        <v>106</v>
      </c>
      <c r="C164" s="1" t="s">
        <v>21</v>
      </c>
      <c r="D164" s="16">
        <v>19.0</v>
      </c>
      <c r="E164" s="17" t="s">
        <v>116</v>
      </c>
      <c r="F164" s="16" t="s">
        <v>55</v>
      </c>
      <c r="R164" s="3" t="str">
        <f t="shared" si="2"/>
        <v>#DIV/0!</v>
      </c>
      <c r="S164" s="3" t="str">
        <f t="shared" si="3"/>
        <v>#DIV/0!</v>
      </c>
      <c r="T164" s="3" t="str">
        <f t="shared" si="4"/>
        <v>#DIV/0!</v>
      </c>
    </row>
    <row r="165" ht="15.75" customHeight="1">
      <c r="A165" s="1" t="str">
        <f t="shared" si="1"/>
        <v>OFRA_PP_2GT7</v>
      </c>
      <c r="B165" s="1" t="s">
        <v>106</v>
      </c>
      <c r="C165" s="1" t="s">
        <v>21</v>
      </c>
      <c r="D165" s="16">
        <v>20.0</v>
      </c>
      <c r="E165" s="17" t="s">
        <v>117</v>
      </c>
      <c r="F165" s="16" t="s">
        <v>54</v>
      </c>
      <c r="G165" s="5">
        <v>44837.0</v>
      </c>
      <c r="H165" s="6" t="s">
        <v>26</v>
      </c>
      <c r="I165" s="6">
        <v>2.0</v>
      </c>
      <c r="J165" s="6">
        <v>123.0</v>
      </c>
      <c r="K165" s="6">
        <v>110.0</v>
      </c>
      <c r="L165" s="6">
        <v>130.0</v>
      </c>
      <c r="M165" s="6">
        <v>121.0</v>
      </c>
      <c r="N165" s="6">
        <v>109.0</v>
      </c>
      <c r="O165" s="6">
        <v>107.0</v>
      </c>
      <c r="R165" s="3">
        <f t="shared" si="2"/>
        <v>58.33333333</v>
      </c>
      <c r="S165" s="3">
        <f t="shared" si="3"/>
        <v>4.654746681</v>
      </c>
      <c r="T165" s="3">
        <f t="shared" si="4"/>
        <v>7.979565739</v>
      </c>
    </row>
    <row r="166" ht="15.75" customHeight="1">
      <c r="A166" s="1" t="str">
        <f t="shared" si="1"/>
        <v>OFRA_PP_2GT7</v>
      </c>
      <c r="B166" s="1" t="s">
        <v>106</v>
      </c>
      <c r="C166" s="1" t="s">
        <v>21</v>
      </c>
      <c r="D166" s="16">
        <v>20.0</v>
      </c>
      <c r="E166" s="17" t="s">
        <v>117</v>
      </c>
      <c r="F166" s="16" t="s">
        <v>55</v>
      </c>
      <c r="R166" s="3" t="str">
        <f t="shared" si="2"/>
        <v>#DIV/0!</v>
      </c>
      <c r="S166" s="3" t="str">
        <f t="shared" si="3"/>
        <v>#DIV/0!</v>
      </c>
      <c r="T166" s="3" t="str">
        <f t="shared" si="4"/>
        <v>#DIV/0!</v>
      </c>
    </row>
    <row r="167" ht="15.75" customHeight="1">
      <c r="A167" s="1" t="str">
        <f t="shared" si="1"/>
        <v>OFRA_PP_2HS11</v>
      </c>
      <c r="B167" s="1" t="s">
        <v>106</v>
      </c>
      <c r="C167" s="1" t="s">
        <v>21</v>
      </c>
      <c r="D167" s="16">
        <v>21.0</v>
      </c>
      <c r="E167" s="17" t="s">
        <v>118</v>
      </c>
      <c r="F167" s="16" t="s">
        <v>24</v>
      </c>
      <c r="R167" s="3" t="str">
        <f t="shared" si="2"/>
        <v>#DIV/0!</v>
      </c>
      <c r="S167" s="3" t="str">
        <f t="shared" si="3"/>
        <v>#DIV/0!</v>
      </c>
      <c r="T167" s="3" t="str">
        <f t="shared" si="4"/>
        <v>#DIV/0!</v>
      </c>
    </row>
    <row r="168" ht="15.75" customHeight="1">
      <c r="A168" s="1" t="str">
        <f t="shared" si="1"/>
        <v>OFRA_PP_2HS17</v>
      </c>
      <c r="B168" s="1" t="s">
        <v>106</v>
      </c>
      <c r="C168" s="1" t="s">
        <v>21</v>
      </c>
      <c r="D168" s="16">
        <v>22.0</v>
      </c>
      <c r="E168" s="17" t="s">
        <v>119</v>
      </c>
      <c r="F168" s="16" t="s">
        <v>54</v>
      </c>
      <c r="R168" s="3" t="str">
        <f t="shared" si="2"/>
        <v>#DIV/0!</v>
      </c>
      <c r="S168" s="3" t="str">
        <f t="shared" si="3"/>
        <v>#DIV/0!</v>
      </c>
      <c r="T168" s="3" t="str">
        <f t="shared" si="4"/>
        <v>#DIV/0!</v>
      </c>
    </row>
    <row r="169" ht="15.75" customHeight="1">
      <c r="A169" s="1" t="str">
        <f t="shared" si="1"/>
        <v>OFRA_PP_2HS17</v>
      </c>
      <c r="B169" s="1" t="s">
        <v>106</v>
      </c>
      <c r="C169" s="1" t="s">
        <v>21</v>
      </c>
      <c r="D169" s="16">
        <v>22.0</v>
      </c>
      <c r="E169" s="17" t="s">
        <v>119</v>
      </c>
      <c r="F169" s="16" t="s">
        <v>55</v>
      </c>
      <c r="R169" s="3" t="str">
        <f t="shared" si="2"/>
        <v>#DIV/0!</v>
      </c>
      <c r="S169" s="3" t="str">
        <f t="shared" si="3"/>
        <v>#DIV/0!</v>
      </c>
      <c r="T169" s="3" t="str">
        <f t="shared" si="4"/>
        <v>#DIV/0!</v>
      </c>
    </row>
    <row r="170" ht="15.75" customHeight="1">
      <c r="A170" s="1" t="str">
        <f t="shared" si="1"/>
        <v>OFRA_PP_2HS27</v>
      </c>
      <c r="B170" s="1" t="s">
        <v>106</v>
      </c>
      <c r="C170" s="1" t="s">
        <v>21</v>
      </c>
      <c r="D170" s="16">
        <v>23.0</v>
      </c>
      <c r="E170" s="17" t="s">
        <v>120</v>
      </c>
      <c r="F170" s="16" t="s">
        <v>24</v>
      </c>
      <c r="R170" s="3" t="str">
        <f t="shared" si="2"/>
        <v>#DIV/0!</v>
      </c>
      <c r="S170" s="3" t="str">
        <f t="shared" si="3"/>
        <v>#DIV/0!</v>
      </c>
      <c r="T170" s="3" t="str">
        <f t="shared" si="4"/>
        <v>#DIV/0!</v>
      </c>
    </row>
    <row r="171" ht="15.75" customHeight="1">
      <c r="A171" s="1" t="str">
        <f t="shared" si="1"/>
        <v>OFRA_PP_2HS9</v>
      </c>
      <c r="B171" s="1" t="s">
        <v>106</v>
      </c>
      <c r="C171" s="1" t="s">
        <v>21</v>
      </c>
      <c r="D171" s="16">
        <v>24.0</v>
      </c>
      <c r="E171" s="17" t="s">
        <v>121</v>
      </c>
      <c r="F171" s="16" t="s">
        <v>54</v>
      </c>
      <c r="R171" s="3" t="str">
        <f t="shared" si="2"/>
        <v>#DIV/0!</v>
      </c>
      <c r="S171" s="3" t="str">
        <f t="shared" si="3"/>
        <v>#DIV/0!</v>
      </c>
      <c r="T171" s="3" t="str">
        <f t="shared" si="4"/>
        <v>#DIV/0!</v>
      </c>
    </row>
    <row r="172" ht="15.75" customHeight="1">
      <c r="A172" s="1" t="str">
        <f t="shared" si="1"/>
        <v>OFRA_PP_2HS9</v>
      </c>
      <c r="B172" s="1" t="s">
        <v>106</v>
      </c>
      <c r="C172" s="1" t="s">
        <v>21</v>
      </c>
      <c r="D172" s="16">
        <v>24.0</v>
      </c>
      <c r="E172" s="17" t="s">
        <v>121</v>
      </c>
      <c r="F172" s="16" t="s">
        <v>55</v>
      </c>
      <c r="R172" s="3" t="str">
        <f t="shared" si="2"/>
        <v>#DIV/0!</v>
      </c>
      <c r="S172" s="3" t="str">
        <f t="shared" si="3"/>
        <v>#DIV/0!</v>
      </c>
      <c r="T172" s="3" t="str">
        <f t="shared" si="4"/>
        <v>#DIV/0!</v>
      </c>
    </row>
    <row r="173" ht="15.75" customHeight="1">
      <c r="A173" s="1" t="str">
        <f t="shared" si="1"/>
        <v>OFRA_PP_4CX12</v>
      </c>
      <c r="B173" s="1" t="s">
        <v>106</v>
      </c>
      <c r="C173" s="1" t="s">
        <v>21</v>
      </c>
      <c r="D173" s="16">
        <v>25.0</v>
      </c>
      <c r="E173" s="17" t="s">
        <v>122</v>
      </c>
      <c r="F173" s="16" t="s">
        <v>53</v>
      </c>
      <c r="R173" s="3" t="str">
        <f t="shared" si="2"/>
        <v>#DIV/0!</v>
      </c>
      <c r="S173" s="3" t="str">
        <f t="shared" si="3"/>
        <v>#DIV/0!</v>
      </c>
      <c r="T173" s="3" t="str">
        <f t="shared" si="4"/>
        <v>#DIV/0!</v>
      </c>
    </row>
    <row r="174" ht="15.75" customHeight="1">
      <c r="A174" s="1" t="str">
        <f t="shared" si="1"/>
        <v>OFRA_PP_4HS15</v>
      </c>
      <c r="B174" s="1" t="s">
        <v>106</v>
      </c>
      <c r="C174" s="1" t="s">
        <v>21</v>
      </c>
      <c r="D174" s="16">
        <v>27.0</v>
      </c>
      <c r="E174" s="17" t="s">
        <v>123</v>
      </c>
      <c r="F174" s="16" t="s">
        <v>24</v>
      </c>
      <c r="R174" s="3" t="str">
        <f t="shared" si="2"/>
        <v>#DIV/0!</v>
      </c>
      <c r="S174" s="3" t="str">
        <f t="shared" si="3"/>
        <v>#DIV/0!</v>
      </c>
      <c r="T174" s="3" t="str">
        <f t="shared" si="4"/>
        <v>#DIV/0!</v>
      </c>
    </row>
    <row r="175" ht="15.75" customHeight="1">
      <c r="A175" s="1" t="str">
        <f t="shared" si="1"/>
        <v>OFRA_PP_6EV18</v>
      </c>
      <c r="B175" s="1" t="s">
        <v>106</v>
      </c>
      <c r="C175" s="1" t="s">
        <v>21</v>
      </c>
      <c r="D175" s="16">
        <v>29.0</v>
      </c>
      <c r="E175" s="17" t="s">
        <v>124</v>
      </c>
      <c r="F175" s="16" t="s">
        <v>24</v>
      </c>
      <c r="G175" s="5"/>
      <c r="R175" s="3" t="str">
        <f t="shared" si="2"/>
        <v>#DIV/0!</v>
      </c>
      <c r="S175" s="3" t="str">
        <f t="shared" si="3"/>
        <v>#DIV/0!</v>
      </c>
      <c r="T175" s="3" t="str">
        <f t="shared" si="4"/>
        <v>#DIV/0!</v>
      </c>
    </row>
    <row r="176" ht="15.75" customHeight="1">
      <c r="A176" s="1" t="str">
        <f t="shared" si="1"/>
        <v>OFRA_PP_6GT17</v>
      </c>
      <c r="B176" s="1" t="s">
        <v>106</v>
      </c>
      <c r="C176" s="1" t="s">
        <v>21</v>
      </c>
      <c r="D176" s="16">
        <v>30.0</v>
      </c>
      <c r="E176" s="17" t="s">
        <v>125</v>
      </c>
      <c r="F176" s="16" t="s">
        <v>24</v>
      </c>
      <c r="R176" s="3" t="str">
        <f t="shared" si="2"/>
        <v>#DIV/0!</v>
      </c>
      <c r="S176" s="3" t="str">
        <f t="shared" si="3"/>
        <v>#DIV/0!</v>
      </c>
      <c r="T176" s="3" t="str">
        <f t="shared" si="4"/>
        <v>#DIV/0!</v>
      </c>
    </row>
    <row r="177" ht="15.75" customHeight="1">
      <c r="A177" s="1" t="str">
        <f t="shared" si="1"/>
        <v>OFRA_PP_8CX24</v>
      </c>
      <c r="B177" s="1" t="s">
        <v>106</v>
      </c>
      <c r="C177" s="1" t="s">
        <v>21</v>
      </c>
      <c r="D177" s="16">
        <v>31.0</v>
      </c>
      <c r="E177" s="17" t="s">
        <v>126</v>
      </c>
      <c r="F177" s="16" t="s">
        <v>24</v>
      </c>
      <c r="G177" s="5">
        <v>44837.0</v>
      </c>
      <c r="H177" s="6" t="s">
        <v>26</v>
      </c>
      <c r="I177" s="6">
        <v>2.0</v>
      </c>
      <c r="J177" s="6">
        <v>102.0</v>
      </c>
      <c r="K177" s="6">
        <v>94.0</v>
      </c>
      <c r="L177" s="6">
        <v>108.0</v>
      </c>
      <c r="M177" s="6">
        <v>103.0</v>
      </c>
      <c r="N177" s="6">
        <v>102.0</v>
      </c>
      <c r="O177" s="6">
        <v>107.0</v>
      </c>
      <c r="R177" s="3">
        <f t="shared" si="2"/>
        <v>51.33333333</v>
      </c>
      <c r="S177" s="3">
        <f t="shared" si="3"/>
        <v>2.483277404</v>
      </c>
      <c r="T177" s="3">
        <f t="shared" si="4"/>
        <v>4.837553385</v>
      </c>
    </row>
    <row r="178" ht="15.75" customHeight="1">
      <c r="A178" s="1" t="str">
        <f t="shared" si="1"/>
        <v>OFRA_PP_8HS21</v>
      </c>
      <c r="B178" s="1" t="s">
        <v>106</v>
      </c>
      <c r="C178" s="1" t="s">
        <v>21</v>
      </c>
      <c r="D178" s="16">
        <v>32.0</v>
      </c>
      <c r="E178" s="17" t="s">
        <v>127</v>
      </c>
      <c r="F178" s="16" t="s">
        <v>24</v>
      </c>
      <c r="R178" s="3" t="str">
        <f t="shared" si="2"/>
        <v>#DIV/0!</v>
      </c>
      <c r="S178" s="3" t="str">
        <f t="shared" si="3"/>
        <v>#DIV/0!</v>
      </c>
      <c r="T178" s="3" t="str">
        <f t="shared" si="4"/>
        <v>#DIV/0!</v>
      </c>
    </row>
    <row r="179" ht="15.75" customHeight="1">
      <c r="A179" s="1" t="str">
        <f t="shared" si="1"/>
        <v>OFRA_PP_8HS23</v>
      </c>
      <c r="B179" s="1" t="s">
        <v>106</v>
      </c>
      <c r="C179" s="1" t="s">
        <v>21</v>
      </c>
      <c r="D179" s="16">
        <v>33.0</v>
      </c>
      <c r="E179" s="17" t="s">
        <v>128</v>
      </c>
      <c r="F179" s="16" t="s">
        <v>24</v>
      </c>
      <c r="R179" s="3" t="str">
        <f t="shared" si="2"/>
        <v>#DIV/0!</v>
      </c>
      <c r="S179" s="3" t="str">
        <f t="shared" si="3"/>
        <v>#DIV/0!</v>
      </c>
      <c r="T179" s="3" t="str">
        <f t="shared" si="4"/>
        <v>#DIV/0!</v>
      </c>
    </row>
    <row r="180" ht="15.75" customHeight="1">
      <c r="A180" s="1" t="str">
        <f t="shared" si="1"/>
        <v>OFRA_PP_8HS24</v>
      </c>
      <c r="B180" s="1" t="s">
        <v>106</v>
      </c>
      <c r="C180" s="1" t="s">
        <v>21</v>
      </c>
      <c r="D180" s="16">
        <v>34.0</v>
      </c>
      <c r="E180" s="17" t="s">
        <v>129</v>
      </c>
      <c r="F180" s="16" t="s">
        <v>24</v>
      </c>
      <c r="R180" s="3" t="str">
        <f t="shared" si="2"/>
        <v>#DIV/0!</v>
      </c>
      <c r="S180" s="3" t="str">
        <f t="shared" si="3"/>
        <v>#DIV/0!</v>
      </c>
      <c r="T180" s="3" t="str">
        <f t="shared" si="4"/>
        <v>#DIV/0!</v>
      </c>
    </row>
    <row r="181" ht="15.75" customHeight="1">
      <c r="A181" s="1" t="str">
        <f t="shared" si="1"/>
        <v>OFRA_PP_9CX5</v>
      </c>
      <c r="B181" s="1" t="s">
        <v>106</v>
      </c>
      <c r="C181" s="1" t="s">
        <v>21</v>
      </c>
      <c r="D181" s="16">
        <v>35.0</v>
      </c>
      <c r="E181" s="17" t="s">
        <v>130</v>
      </c>
      <c r="F181" s="16" t="s">
        <v>54</v>
      </c>
      <c r="R181" s="3" t="str">
        <f t="shared" si="2"/>
        <v>#DIV/0!</v>
      </c>
      <c r="S181" s="3" t="str">
        <f t="shared" si="3"/>
        <v>#DIV/0!</v>
      </c>
      <c r="T181" s="3" t="str">
        <f t="shared" si="4"/>
        <v>#DIV/0!</v>
      </c>
    </row>
    <row r="182" ht="15.75" customHeight="1">
      <c r="A182" s="1" t="str">
        <f t="shared" si="1"/>
        <v>OFRA_PP_9CX5</v>
      </c>
      <c r="B182" s="1" t="s">
        <v>106</v>
      </c>
      <c r="C182" s="1" t="s">
        <v>21</v>
      </c>
      <c r="D182" s="16">
        <v>35.0</v>
      </c>
      <c r="E182" s="17" t="s">
        <v>130</v>
      </c>
      <c r="F182" s="16" t="s">
        <v>55</v>
      </c>
      <c r="R182" s="3" t="str">
        <f t="shared" si="2"/>
        <v>#DIV/0!</v>
      </c>
      <c r="S182" s="3" t="str">
        <f t="shared" si="3"/>
        <v>#DIV/0!</v>
      </c>
      <c r="T182" s="3" t="str">
        <f t="shared" si="4"/>
        <v>#DIV/0!</v>
      </c>
    </row>
    <row r="183" ht="15.75" customHeight="1">
      <c r="A183" s="1" t="str">
        <f t="shared" si="1"/>
        <v>OFRA_PP_9GT30</v>
      </c>
      <c r="B183" s="1" t="s">
        <v>106</v>
      </c>
      <c r="C183" s="1" t="s">
        <v>21</v>
      </c>
      <c r="D183" s="16">
        <v>37.0</v>
      </c>
      <c r="E183" s="17" t="s">
        <v>131</v>
      </c>
      <c r="F183" s="16" t="s">
        <v>54</v>
      </c>
      <c r="R183" s="3" t="str">
        <f t="shared" si="2"/>
        <v>#DIV/0!</v>
      </c>
      <c r="S183" s="3" t="str">
        <f t="shared" si="3"/>
        <v>#DIV/0!</v>
      </c>
      <c r="T183" s="3" t="str">
        <f t="shared" si="4"/>
        <v>#DIV/0!</v>
      </c>
    </row>
    <row r="184" ht="15.75" customHeight="1">
      <c r="A184" s="1" t="str">
        <f t="shared" si="1"/>
        <v>OFRA_PP_9GT30</v>
      </c>
      <c r="B184" s="1" t="s">
        <v>106</v>
      </c>
      <c r="C184" s="1" t="s">
        <v>21</v>
      </c>
      <c r="D184" s="16">
        <v>37.0</v>
      </c>
      <c r="E184" s="17" t="s">
        <v>131</v>
      </c>
      <c r="F184" s="16" t="s">
        <v>55</v>
      </c>
      <c r="G184" s="21">
        <v>44837.0</v>
      </c>
      <c r="H184" s="6" t="s">
        <v>26</v>
      </c>
      <c r="I184" s="6">
        <v>2.0</v>
      </c>
      <c r="J184" s="6">
        <v>133.0</v>
      </c>
      <c r="K184" s="6">
        <v>96.0</v>
      </c>
      <c r="L184" s="6">
        <v>111.0</v>
      </c>
      <c r="M184" s="6">
        <v>123.0</v>
      </c>
      <c r="N184" s="6">
        <v>119.0</v>
      </c>
      <c r="O184" s="6">
        <v>115.0</v>
      </c>
      <c r="R184" s="3">
        <f t="shared" si="2"/>
        <v>58.08333333</v>
      </c>
      <c r="S184" s="3">
        <f t="shared" si="3"/>
        <v>6.216242166</v>
      </c>
      <c r="T184" s="3">
        <f t="shared" si="4"/>
        <v>10.70228206</v>
      </c>
    </row>
    <row r="185" ht="15.75" customHeight="1">
      <c r="A185" s="1" t="str">
        <f t="shared" si="1"/>
        <v>OFRA_PS_0CX4</v>
      </c>
      <c r="B185" s="1" t="s">
        <v>106</v>
      </c>
      <c r="C185" s="1" t="s">
        <v>50</v>
      </c>
      <c r="D185" s="16">
        <v>1.0</v>
      </c>
      <c r="E185" s="17" t="s">
        <v>107</v>
      </c>
      <c r="F185" s="16" t="s">
        <v>24</v>
      </c>
      <c r="G185" s="5">
        <v>44748.0</v>
      </c>
      <c r="H185" s="6" t="s">
        <v>51</v>
      </c>
      <c r="I185" s="6">
        <v>3.0</v>
      </c>
      <c r="J185" s="6">
        <v>132.0</v>
      </c>
      <c r="K185" s="6">
        <v>146.0</v>
      </c>
      <c r="L185" s="6">
        <v>138.0</v>
      </c>
      <c r="M185" s="6">
        <v>144.0</v>
      </c>
      <c r="N185" s="6">
        <v>126.0</v>
      </c>
      <c r="O185" s="6">
        <v>158.0</v>
      </c>
      <c r="R185" s="3">
        <f t="shared" si="2"/>
        <v>46.88888889</v>
      </c>
      <c r="S185" s="3">
        <f t="shared" si="3"/>
        <v>3.763371223</v>
      </c>
      <c r="T185" s="7">
        <f t="shared" si="4"/>
        <v>8.026147158</v>
      </c>
    </row>
    <row r="186" ht="15.75" customHeight="1">
      <c r="A186" s="1" t="str">
        <f t="shared" si="1"/>
        <v>OFRA_PS_0CX5</v>
      </c>
      <c r="B186" s="1" t="s">
        <v>106</v>
      </c>
      <c r="C186" s="1" t="s">
        <v>50</v>
      </c>
      <c r="D186" s="16">
        <v>2.0</v>
      </c>
      <c r="E186" s="17" t="s">
        <v>108</v>
      </c>
      <c r="F186" s="16" t="s">
        <v>24</v>
      </c>
      <c r="G186" s="5">
        <v>44763.0</v>
      </c>
      <c r="H186" s="6" t="s">
        <v>51</v>
      </c>
      <c r="I186" s="6">
        <v>4.0</v>
      </c>
      <c r="J186" s="6">
        <v>112.0</v>
      </c>
      <c r="K186" s="6">
        <v>134.0</v>
      </c>
      <c r="L186" s="6">
        <v>99.0</v>
      </c>
      <c r="M186" s="6">
        <v>128.0</v>
      </c>
      <c r="N186" s="6">
        <v>82.0</v>
      </c>
      <c r="O186" s="6">
        <v>107.0</v>
      </c>
      <c r="P186" s="6">
        <v>124.0</v>
      </c>
      <c r="Q186" s="6">
        <v>89.0</v>
      </c>
      <c r="R186" s="3">
        <f t="shared" si="2"/>
        <v>27.34375</v>
      </c>
      <c r="S186" s="3">
        <f t="shared" si="3"/>
        <v>4.678861087</v>
      </c>
      <c r="T186" s="8">
        <f t="shared" si="4"/>
        <v>17.1112634</v>
      </c>
    </row>
    <row r="187" ht="15.75" customHeight="1">
      <c r="A187" s="1" t="str">
        <f t="shared" si="1"/>
        <v>OFRA_PS_0GT1</v>
      </c>
      <c r="B187" s="1" t="s">
        <v>106</v>
      </c>
      <c r="C187" s="1" t="s">
        <v>50</v>
      </c>
      <c r="D187" s="16">
        <v>3.0</v>
      </c>
      <c r="E187" s="17" t="s">
        <v>23</v>
      </c>
      <c r="F187" s="16" t="s">
        <v>24</v>
      </c>
      <c r="G187" s="5">
        <v>44747.0</v>
      </c>
      <c r="H187" s="6" t="s">
        <v>88</v>
      </c>
      <c r="I187" s="6">
        <v>2.0</v>
      </c>
      <c r="J187" s="6">
        <v>108.0</v>
      </c>
      <c r="K187" s="6">
        <v>95.0</v>
      </c>
      <c r="L187" s="6">
        <v>117.0</v>
      </c>
      <c r="M187" s="6">
        <v>99.0</v>
      </c>
      <c r="N187" s="6">
        <v>103.0</v>
      </c>
      <c r="O187" s="6">
        <v>106.0</v>
      </c>
      <c r="R187" s="3">
        <f t="shared" si="2"/>
        <v>52.33333333</v>
      </c>
      <c r="S187" s="3">
        <f t="shared" si="3"/>
        <v>3.829708431</v>
      </c>
      <c r="T187" s="7">
        <f t="shared" si="4"/>
        <v>7.317914199</v>
      </c>
      <c r="U187" s="6" t="s">
        <v>132</v>
      </c>
    </row>
    <row r="188" ht="15.75" customHeight="1">
      <c r="A188" s="1" t="str">
        <f t="shared" si="1"/>
        <v>OFRA_PS_0GT3</v>
      </c>
      <c r="B188" s="1" t="s">
        <v>106</v>
      </c>
      <c r="C188" s="1" t="s">
        <v>50</v>
      </c>
      <c r="D188" s="16">
        <v>4.0</v>
      </c>
      <c r="E188" s="17" t="s">
        <v>133</v>
      </c>
      <c r="F188" s="16" t="s">
        <v>24</v>
      </c>
      <c r="G188" s="5">
        <v>44763.0</v>
      </c>
      <c r="H188" s="6" t="s">
        <v>51</v>
      </c>
      <c r="I188" s="6">
        <v>2.0</v>
      </c>
      <c r="J188" s="6">
        <v>127.0</v>
      </c>
      <c r="K188" s="6">
        <v>128.0</v>
      </c>
      <c r="L188" s="6">
        <v>121.0</v>
      </c>
      <c r="M188" s="6">
        <v>89.0</v>
      </c>
      <c r="N188" s="6">
        <v>103.0</v>
      </c>
      <c r="O188" s="6">
        <v>120.0</v>
      </c>
      <c r="R188" s="3">
        <f t="shared" si="2"/>
        <v>57.33333333</v>
      </c>
      <c r="S188" s="3">
        <f t="shared" si="3"/>
        <v>7.724420151</v>
      </c>
      <c r="T188" s="7">
        <f t="shared" si="4"/>
        <v>13.47282584</v>
      </c>
    </row>
    <row r="189" ht="15.75" customHeight="1">
      <c r="A189" s="1" t="str">
        <f t="shared" si="1"/>
        <v>OFRA_PS_0GT5</v>
      </c>
      <c r="B189" s="1" t="s">
        <v>106</v>
      </c>
      <c r="C189" s="1" t="s">
        <v>50</v>
      </c>
      <c r="D189" s="16">
        <v>5.0</v>
      </c>
      <c r="E189" s="17" t="s">
        <v>109</v>
      </c>
      <c r="F189" s="16" t="s">
        <v>54</v>
      </c>
      <c r="G189" s="5">
        <v>44767.0</v>
      </c>
      <c r="H189" s="6" t="s">
        <v>88</v>
      </c>
      <c r="I189" s="6">
        <v>3.0</v>
      </c>
      <c r="J189" s="6">
        <v>100.0</v>
      </c>
      <c r="K189" s="6">
        <v>80.0</v>
      </c>
      <c r="L189" s="6">
        <v>83.0</v>
      </c>
      <c r="M189" s="6">
        <v>74.0</v>
      </c>
      <c r="N189" s="6">
        <v>78.0</v>
      </c>
      <c r="O189" s="6">
        <v>69.0</v>
      </c>
      <c r="R189" s="3">
        <f t="shared" si="2"/>
        <v>26.88888889</v>
      </c>
      <c r="S189" s="3">
        <f t="shared" si="3"/>
        <v>3.550691117</v>
      </c>
      <c r="T189" s="7">
        <f t="shared" si="4"/>
        <v>13.20504961</v>
      </c>
    </row>
    <row r="190" ht="15.75" customHeight="1">
      <c r="A190" s="1" t="str">
        <f t="shared" si="1"/>
        <v>OFRA_PS_0GT5</v>
      </c>
      <c r="B190" s="1" t="s">
        <v>106</v>
      </c>
      <c r="C190" s="1" t="s">
        <v>50</v>
      </c>
      <c r="D190" s="16">
        <v>5.0</v>
      </c>
      <c r="E190" s="17" t="s">
        <v>109</v>
      </c>
      <c r="F190" s="16" t="s">
        <v>55</v>
      </c>
      <c r="R190" s="3" t="str">
        <f t="shared" si="2"/>
        <v>#DIV/0!</v>
      </c>
      <c r="S190" s="3" t="str">
        <f t="shared" si="3"/>
        <v>#DIV/0!</v>
      </c>
      <c r="T190" s="3" t="str">
        <f t="shared" si="4"/>
        <v>#DIV/0!</v>
      </c>
    </row>
    <row r="191" ht="15.75" customHeight="1">
      <c r="A191" s="1" t="str">
        <f t="shared" si="1"/>
        <v>OFRA_PS_1GT37</v>
      </c>
      <c r="B191" s="1" t="s">
        <v>106</v>
      </c>
      <c r="C191" s="1" t="s">
        <v>50</v>
      </c>
      <c r="D191" s="16">
        <v>7.0</v>
      </c>
      <c r="E191" s="17" t="s">
        <v>110</v>
      </c>
      <c r="F191" s="16" t="s">
        <v>24</v>
      </c>
      <c r="R191" s="3" t="str">
        <f t="shared" si="2"/>
        <v>#DIV/0!</v>
      </c>
      <c r="S191" s="3" t="str">
        <f t="shared" si="3"/>
        <v>#DIV/0!</v>
      </c>
      <c r="T191" s="3" t="str">
        <f t="shared" si="4"/>
        <v>#DIV/0!</v>
      </c>
    </row>
    <row r="192" ht="15.75" customHeight="1">
      <c r="A192" s="1" t="str">
        <f t="shared" si="1"/>
        <v>OFRA_PS_1GT42</v>
      </c>
      <c r="B192" s="1" t="s">
        <v>106</v>
      </c>
      <c r="C192" s="1" t="s">
        <v>50</v>
      </c>
      <c r="D192" s="16">
        <v>8.0</v>
      </c>
      <c r="E192" s="17" t="s">
        <v>111</v>
      </c>
      <c r="F192" s="16" t="s">
        <v>24</v>
      </c>
      <c r="R192" s="3" t="str">
        <f t="shared" si="2"/>
        <v>#DIV/0!</v>
      </c>
      <c r="S192" s="3" t="str">
        <f t="shared" si="3"/>
        <v>#DIV/0!</v>
      </c>
      <c r="T192" s="3" t="str">
        <f t="shared" si="4"/>
        <v>#DIV/0!</v>
      </c>
    </row>
    <row r="193" ht="15.75" customHeight="1">
      <c r="A193" s="1" t="str">
        <f t="shared" si="1"/>
        <v>OFRA_PS_1GT43</v>
      </c>
      <c r="B193" s="1" t="s">
        <v>106</v>
      </c>
      <c r="C193" s="1" t="s">
        <v>50</v>
      </c>
      <c r="D193" s="16">
        <v>9.0</v>
      </c>
      <c r="E193" s="17" t="s">
        <v>134</v>
      </c>
      <c r="F193" s="16" t="s">
        <v>24</v>
      </c>
      <c r="G193" s="5">
        <v>44770.0</v>
      </c>
      <c r="H193" s="6" t="s">
        <v>51</v>
      </c>
      <c r="I193" s="6">
        <v>4.0</v>
      </c>
      <c r="J193" s="6">
        <v>86.0</v>
      </c>
      <c r="K193" s="6">
        <v>81.0</v>
      </c>
      <c r="L193" s="6">
        <v>84.0</v>
      </c>
      <c r="M193" s="6">
        <v>74.0</v>
      </c>
      <c r="N193" s="6">
        <v>68.0</v>
      </c>
      <c r="O193" s="6">
        <v>86.0</v>
      </c>
      <c r="R193" s="3">
        <f t="shared" si="2"/>
        <v>19.95833333</v>
      </c>
      <c r="S193" s="3">
        <f t="shared" si="3"/>
        <v>1.83314393</v>
      </c>
      <c r="T193" s="7">
        <f t="shared" si="4"/>
        <v>9.184854762</v>
      </c>
    </row>
    <row r="194" ht="15.75" customHeight="1">
      <c r="A194" s="1" t="str">
        <f t="shared" si="1"/>
        <v>OFRA_PS_2CX10</v>
      </c>
      <c r="B194" s="1" t="s">
        <v>106</v>
      </c>
      <c r="C194" s="1" t="s">
        <v>50</v>
      </c>
      <c r="D194" s="16">
        <v>10.0</v>
      </c>
      <c r="E194" s="17" t="s">
        <v>135</v>
      </c>
      <c r="F194" s="16" t="s">
        <v>24</v>
      </c>
      <c r="R194" s="3" t="str">
        <f t="shared" si="2"/>
        <v>#DIV/0!</v>
      </c>
      <c r="S194" s="3" t="str">
        <f t="shared" si="3"/>
        <v>#DIV/0!</v>
      </c>
      <c r="T194" s="3" t="str">
        <f t="shared" si="4"/>
        <v>#DIV/0!</v>
      </c>
    </row>
    <row r="195" ht="15.75" customHeight="1">
      <c r="A195" s="1" t="str">
        <f t="shared" si="1"/>
        <v>OFRA_PS_2CX12</v>
      </c>
      <c r="B195" s="1" t="s">
        <v>106</v>
      </c>
      <c r="C195" s="1" t="s">
        <v>50</v>
      </c>
      <c r="D195" s="16">
        <v>12.0</v>
      </c>
      <c r="E195" s="17" t="s">
        <v>112</v>
      </c>
      <c r="F195" s="16" t="s">
        <v>24</v>
      </c>
      <c r="G195" s="5">
        <v>44768.0</v>
      </c>
      <c r="H195" s="6" t="s">
        <v>51</v>
      </c>
      <c r="I195" s="6">
        <v>3.0</v>
      </c>
      <c r="J195" s="6">
        <v>141.0</v>
      </c>
      <c r="K195" s="6">
        <v>137.0</v>
      </c>
      <c r="L195" s="6">
        <v>131.0</v>
      </c>
      <c r="M195" s="6">
        <v>165.0</v>
      </c>
      <c r="N195" s="6">
        <v>140.0</v>
      </c>
      <c r="O195" s="6">
        <v>143.0</v>
      </c>
      <c r="R195" s="3">
        <f t="shared" si="2"/>
        <v>47.61111111</v>
      </c>
      <c r="S195" s="3">
        <f t="shared" si="3"/>
        <v>3.878239387</v>
      </c>
      <c r="T195" s="7">
        <f t="shared" si="4"/>
        <v>8.145660322</v>
      </c>
    </row>
    <row r="196" ht="15.75" customHeight="1">
      <c r="A196" s="1" t="str">
        <f t="shared" si="1"/>
        <v>OFRA_PS_2CX13</v>
      </c>
      <c r="B196" s="1" t="s">
        <v>106</v>
      </c>
      <c r="C196" s="1" t="s">
        <v>50</v>
      </c>
      <c r="D196" s="16">
        <v>13.0</v>
      </c>
      <c r="E196" s="17" t="s">
        <v>136</v>
      </c>
      <c r="F196" s="16" t="s">
        <v>24</v>
      </c>
      <c r="R196" s="3" t="str">
        <f t="shared" si="2"/>
        <v>#DIV/0!</v>
      </c>
      <c r="S196" s="3" t="str">
        <f t="shared" si="3"/>
        <v>#DIV/0!</v>
      </c>
      <c r="T196" s="3" t="str">
        <f t="shared" si="4"/>
        <v>#DIV/0!</v>
      </c>
    </row>
    <row r="197" ht="15.75" customHeight="1">
      <c r="A197" s="1" t="str">
        <f t="shared" si="1"/>
        <v>OFRA_PS_2CX8</v>
      </c>
      <c r="B197" s="1" t="s">
        <v>106</v>
      </c>
      <c r="C197" s="1" t="s">
        <v>50</v>
      </c>
      <c r="D197" s="16">
        <v>14.0</v>
      </c>
      <c r="E197" s="17" t="s">
        <v>137</v>
      </c>
      <c r="F197" s="16" t="s">
        <v>24</v>
      </c>
      <c r="G197" s="5">
        <v>44768.0</v>
      </c>
      <c r="H197" s="6" t="s">
        <v>51</v>
      </c>
      <c r="I197" s="6">
        <v>4.0</v>
      </c>
      <c r="J197" s="6">
        <v>129.0</v>
      </c>
      <c r="K197" s="6">
        <v>90.0</v>
      </c>
      <c r="L197" s="6">
        <v>129.0</v>
      </c>
      <c r="M197" s="6">
        <v>74.0</v>
      </c>
      <c r="N197" s="6">
        <v>94.0</v>
      </c>
      <c r="O197" s="6">
        <v>110.0</v>
      </c>
      <c r="R197" s="3">
        <f t="shared" si="2"/>
        <v>26.08333333</v>
      </c>
      <c r="S197" s="3">
        <f t="shared" si="3"/>
        <v>5.569260873</v>
      </c>
      <c r="T197" s="8">
        <f t="shared" si="4"/>
        <v>21.35179887</v>
      </c>
    </row>
    <row r="198" ht="15.75" customHeight="1">
      <c r="A198" s="1" t="str">
        <f t="shared" si="1"/>
        <v>OFRA_PS_2GT10</v>
      </c>
      <c r="B198" s="1" t="s">
        <v>106</v>
      </c>
      <c r="C198" s="1" t="s">
        <v>50</v>
      </c>
      <c r="D198" s="16">
        <v>15.0</v>
      </c>
      <c r="E198" s="17" t="s">
        <v>113</v>
      </c>
      <c r="F198" s="16" t="s">
        <v>24</v>
      </c>
      <c r="G198" s="5">
        <v>44770.0</v>
      </c>
      <c r="H198" s="6" t="s">
        <v>51</v>
      </c>
      <c r="I198" s="6">
        <v>2.0</v>
      </c>
      <c r="J198" s="6">
        <v>117.0</v>
      </c>
      <c r="K198" s="6">
        <v>105.0</v>
      </c>
      <c r="L198" s="6">
        <v>147.0</v>
      </c>
      <c r="M198" s="6">
        <v>146.0</v>
      </c>
      <c r="N198" s="6">
        <v>128.0</v>
      </c>
      <c r="O198" s="6">
        <v>131.0</v>
      </c>
      <c r="R198" s="3">
        <f t="shared" si="2"/>
        <v>64.5</v>
      </c>
      <c r="S198" s="3">
        <f t="shared" si="3"/>
        <v>8.179242019</v>
      </c>
      <c r="T198" s="7">
        <f t="shared" si="4"/>
        <v>12.68099538</v>
      </c>
    </row>
    <row r="199" ht="15.75" customHeight="1">
      <c r="A199" s="1" t="str">
        <f t="shared" si="1"/>
        <v>OFRA_PS_2GT3</v>
      </c>
      <c r="B199" s="1" t="s">
        <v>106</v>
      </c>
      <c r="C199" s="1" t="s">
        <v>50</v>
      </c>
      <c r="D199" s="16">
        <v>16.0</v>
      </c>
      <c r="E199" s="17" t="s">
        <v>114</v>
      </c>
      <c r="F199" s="16" t="s">
        <v>24</v>
      </c>
      <c r="G199" s="5">
        <v>44770.0</v>
      </c>
      <c r="H199" s="6" t="s">
        <v>51</v>
      </c>
      <c r="I199" s="6">
        <v>3.0</v>
      </c>
      <c r="J199" s="6">
        <v>150.0</v>
      </c>
      <c r="K199" s="6">
        <v>214.0</v>
      </c>
      <c r="L199" s="6">
        <v>240.0</v>
      </c>
      <c r="M199" s="6">
        <v>205.0</v>
      </c>
      <c r="N199" s="6">
        <v>235.0</v>
      </c>
      <c r="O199" s="6">
        <v>169.0</v>
      </c>
      <c r="P199" s="6">
        <v>216.0</v>
      </c>
      <c r="Q199" s="6">
        <v>230.0</v>
      </c>
      <c r="R199" s="3">
        <f t="shared" si="2"/>
        <v>69.125</v>
      </c>
      <c r="S199" s="3">
        <f t="shared" si="3"/>
        <v>10.71112387</v>
      </c>
      <c r="T199" s="8">
        <f t="shared" si="4"/>
        <v>15.49529674</v>
      </c>
    </row>
    <row r="200" ht="15.75" customHeight="1">
      <c r="A200" s="1" t="str">
        <f t="shared" si="1"/>
        <v>OFRA_PS_2GT30</v>
      </c>
      <c r="B200" s="1" t="s">
        <v>106</v>
      </c>
      <c r="C200" s="1" t="s">
        <v>50</v>
      </c>
      <c r="D200" s="16" t="s">
        <v>22</v>
      </c>
      <c r="E200" s="16" t="s">
        <v>138</v>
      </c>
      <c r="F200" s="22" t="s">
        <v>139</v>
      </c>
      <c r="R200" s="3" t="str">
        <f t="shared" si="2"/>
        <v>#DIV/0!</v>
      </c>
      <c r="S200" s="3" t="str">
        <f t="shared" si="3"/>
        <v>#DIV/0!</v>
      </c>
      <c r="T200" s="3" t="str">
        <f t="shared" si="4"/>
        <v>#DIV/0!</v>
      </c>
    </row>
    <row r="201" ht="15.75" customHeight="1">
      <c r="A201" s="1" t="str">
        <f t="shared" si="1"/>
        <v>OFRA_PS_2GT31</v>
      </c>
      <c r="B201" s="1" t="s">
        <v>106</v>
      </c>
      <c r="C201" s="1" t="s">
        <v>50</v>
      </c>
      <c r="D201" s="16">
        <v>17.0</v>
      </c>
      <c r="E201" s="17" t="s">
        <v>140</v>
      </c>
      <c r="F201" s="16" t="s">
        <v>24</v>
      </c>
      <c r="G201" s="5">
        <v>44768.0</v>
      </c>
      <c r="H201" s="6" t="s">
        <v>51</v>
      </c>
      <c r="I201" s="6">
        <v>3.0</v>
      </c>
      <c r="J201" s="6">
        <v>148.0</v>
      </c>
      <c r="K201" s="6">
        <v>144.0</v>
      </c>
      <c r="L201" s="6">
        <v>184.0</v>
      </c>
      <c r="M201" s="6">
        <v>169.0</v>
      </c>
      <c r="N201" s="6">
        <v>157.0</v>
      </c>
      <c r="O201" s="6">
        <v>164.0</v>
      </c>
      <c r="R201" s="3">
        <f t="shared" si="2"/>
        <v>53.66666667</v>
      </c>
      <c r="S201" s="3">
        <f t="shared" si="3"/>
        <v>4.889898886</v>
      </c>
      <c r="T201" s="7">
        <f t="shared" si="4"/>
        <v>9.11161283</v>
      </c>
    </row>
    <row r="202" ht="15.75" customHeight="1">
      <c r="A202" s="1" t="str">
        <f t="shared" si="1"/>
        <v>OFRA_PS_2GT41</v>
      </c>
      <c r="B202" s="1" t="s">
        <v>106</v>
      </c>
      <c r="C202" s="1" t="s">
        <v>50</v>
      </c>
      <c r="D202" s="16">
        <v>19.0</v>
      </c>
      <c r="E202" s="17" t="s">
        <v>116</v>
      </c>
      <c r="F202" s="16" t="s">
        <v>24</v>
      </c>
      <c r="R202" s="3" t="str">
        <f t="shared" si="2"/>
        <v>#DIV/0!</v>
      </c>
      <c r="S202" s="3" t="str">
        <f t="shared" si="3"/>
        <v>#DIV/0!</v>
      </c>
      <c r="T202" s="3" t="str">
        <f t="shared" si="4"/>
        <v>#DIV/0!</v>
      </c>
    </row>
    <row r="203" ht="15.75" customHeight="1">
      <c r="A203" s="1" t="str">
        <f t="shared" si="1"/>
        <v>OFRA_PS_2GT7</v>
      </c>
      <c r="B203" s="1" t="s">
        <v>106</v>
      </c>
      <c r="C203" s="1" t="s">
        <v>50</v>
      </c>
      <c r="D203" s="16">
        <v>20.0</v>
      </c>
      <c r="E203" s="17" t="s">
        <v>117</v>
      </c>
      <c r="F203" s="16" t="s">
        <v>24</v>
      </c>
      <c r="G203" s="5">
        <v>44747.0</v>
      </c>
      <c r="H203" s="6" t="s">
        <v>88</v>
      </c>
      <c r="I203" s="6">
        <v>4.0</v>
      </c>
      <c r="J203" s="6">
        <v>129.0</v>
      </c>
      <c r="K203" s="6">
        <v>128.0</v>
      </c>
      <c r="L203" s="6">
        <v>123.0</v>
      </c>
      <c r="M203" s="6">
        <v>112.0</v>
      </c>
      <c r="N203" s="6">
        <v>114.0</v>
      </c>
      <c r="O203" s="6">
        <v>97.0</v>
      </c>
      <c r="R203" s="3">
        <f t="shared" si="2"/>
        <v>29.29166667</v>
      </c>
      <c r="S203" s="3">
        <f t="shared" si="3"/>
        <v>3.030745233</v>
      </c>
      <c r="T203" s="7">
        <f t="shared" si="4"/>
        <v>10.34678316</v>
      </c>
    </row>
    <row r="204" ht="15.75" customHeight="1">
      <c r="A204" s="1" t="str">
        <f t="shared" si="1"/>
        <v>OFRA_PS_2HS11</v>
      </c>
      <c r="B204" s="1" t="s">
        <v>106</v>
      </c>
      <c r="C204" s="1" t="s">
        <v>50</v>
      </c>
      <c r="D204" s="16">
        <v>21.0</v>
      </c>
      <c r="E204" s="17" t="s">
        <v>118</v>
      </c>
      <c r="F204" s="16" t="s">
        <v>24</v>
      </c>
      <c r="G204" s="5">
        <v>44770.0</v>
      </c>
      <c r="H204" s="6" t="s">
        <v>51</v>
      </c>
      <c r="I204" s="6">
        <v>3.0</v>
      </c>
      <c r="J204" s="6">
        <v>113.0</v>
      </c>
      <c r="K204" s="6">
        <v>122.0</v>
      </c>
      <c r="L204" s="6">
        <v>139.0</v>
      </c>
      <c r="M204" s="6">
        <v>128.0</v>
      </c>
      <c r="N204" s="6">
        <v>114.0</v>
      </c>
      <c r="O204" s="6">
        <v>98.0</v>
      </c>
      <c r="R204" s="3">
        <f t="shared" si="2"/>
        <v>39.66666667</v>
      </c>
      <c r="S204" s="3">
        <f t="shared" si="3"/>
        <v>4.695151163</v>
      </c>
      <c r="T204" s="7">
        <f t="shared" si="4"/>
        <v>11.83651554</v>
      </c>
    </row>
    <row r="205" ht="15.75" customHeight="1">
      <c r="A205" s="1" t="str">
        <f t="shared" si="1"/>
        <v>OFRA_PS_2HS17</v>
      </c>
      <c r="B205" s="1" t="s">
        <v>106</v>
      </c>
      <c r="C205" s="1" t="s">
        <v>50</v>
      </c>
      <c r="D205" s="16">
        <v>22.0</v>
      </c>
      <c r="E205" s="17" t="s">
        <v>119</v>
      </c>
      <c r="F205" s="16" t="s">
        <v>24</v>
      </c>
      <c r="G205" s="5">
        <v>44770.0</v>
      </c>
      <c r="H205" s="6" t="s">
        <v>51</v>
      </c>
      <c r="I205" s="6">
        <v>3.0</v>
      </c>
      <c r="J205" s="6">
        <v>127.0</v>
      </c>
      <c r="K205" s="6">
        <v>115.0</v>
      </c>
      <c r="L205" s="6">
        <v>122.0</v>
      </c>
      <c r="M205" s="6">
        <v>130.0</v>
      </c>
      <c r="N205" s="6">
        <v>118.0</v>
      </c>
      <c r="O205" s="6">
        <v>150.0</v>
      </c>
      <c r="R205" s="3">
        <f t="shared" si="2"/>
        <v>42.33333333</v>
      </c>
      <c r="S205" s="3">
        <f t="shared" si="3"/>
        <v>4.184627954</v>
      </c>
      <c r="T205" s="7">
        <f t="shared" si="4"/>
        <v>9.884947922</v>
      </c>
    </row>
    <row r="206" ht="15.75" customHeight="1">
      <c r="A206" s="1" t="str">
        <f t="shared" si="1"/>
        <v>OFRA_PS_2HS27</v>
      </c>
      <c r="B206" s="1" t="s">
        <v>106</v>
      </c>
      <c r="C206" s="1" t="s">
        <v>50</v>
      </c>
      <c r="D206" s="16">
        <v>23.0</v>
      </c>
      <c r="E206" s="17" t="s">
        <v>120</v>
      </c>
      <c r="F206" s="16" t="s">
        <v>24</v>
      </c>
      <c r="G206" s="5">
        <v>44763.0</v>
      </c>
      <c r="H206" s="6" t="s">
        <v>51</v>
      </c>
      <c r="I206" s="6">
        <v>2.0</v>
      </c>
      <c r="J206" s="6">
        <v>177.0</v>
      </c>
      <c r="K206" s="6">
        <v>220.0</v>
      </c>
      <c r="L206" s="6">
        <v>160.0</v>
      </c>
      <c r="M206" s="6">
        <v>152.0</v>
      </c>
      <c r="N206" s="6">
        <v>147.0</v>
      </c>
      <c r="O206" s="6">
        <v>210.0</v>
      </c>
      <c r="P206" s="6">
        <v>120.0</v>
      </c>
      <c r="Q206" s="6">
        <v>174.0</v>
      </c>
      <c r="R206" s="3">
        <f t="shared" si="2"/>
        <v>85</v>
      </c>
      <c r="S206" s="3">
        <f t="shared" si="3"/>
        <v>16.49458786</v>
      </c>
      <c r="T206" s="8">
        <f t="shared" si="4"/>
        <v>19.40539748</v>
      </c>
    </row>
    <row r="207" ht="15.75" customHeight="1">
      <c r="A207" s="1" t="str">
        <f t="shared" si="1"/>
        <v>OFRA_PS_2HS9</v>
      </c>
      <c r="B207" s="1" t="s">
        <v>106</v>
      </c>
      <c r="C207" s="1" t="s">
        <v>50</v>
      </c>
      <c r="D207" s="16">
        <v>24.0</v>
      </c>
      <c r="E207" s="17" t="s">
        <v>121</v>
      </c>
      <c r="F207" s="16" t="s">
        <v>24</v>
      </c>
      <c r="G207" s="5">
        <v>44768.0</v>
      </c>
      <c r="H207" s="6" t="s">
        <v>51</v>
      </c>
      <c r="I207" s="6">
        <v>4.0</v>
      </c>
      <c r="J207" s="6">
        <v>116.0</v>
      </c>
      <c r="K207" s="6">
        <v>130.0</v>
      </c>
      <c r="L207" s="6">
        <v>102.0</v>
      </c>
      <c r="M207" s="6">
        <v>103.0</v>
      </c>
      <c r="N207" s="6">
        <v>110.0</v>
      </c>
      <c r="O207" s="6">
        <v>111.0</v>
      </c>
      <c r="R207" s="3">
        <f t="shared" si="2"/>
        <v>28</v>
      </c>
      <c r="S207" s="3">
        <f t="shared" si="3"/>
        <v>2.564176281</v>
      </c>
      <c r="T207" s="7">
        <f t="shared" si="4"/>
        <v>9.157772432</v>
      </c>
    </row>
    <row r="208" ht="15.75" customHeight="1">
      <c r="A208" s="1" t="str">
        <f t="shared" si="1"/>
        <v>OFRA_PS_4CX12</v>
      </c>
      <c r="B208" s="1" t="s">
        <v>106</v>
      </c>
      <c r="C208" s="1" t="s">
        <v>50</v>
      </c>
      <c r="D208" s="16">
        <v>25.0</v>
      </c>
      <c r="E208" s="17" t="s">
        <v>122</v>
      </c>
      <c r="F208" s="16" t="s">
        <v>24</v>
      </c>
      <c r="G208" s="5">
        <v>44748.0</v>
      </c>
      <c r="H208" s="6" t="s">
        <v>51</v>
      </c>
      <c r="I208" s="6">
        <v>2.0</v>
      </c>
      <c r="J208" s="6">
        <v>168.0</v>
      </c>
      <c r="K208" s="6">
        <v>154.0</v>
      </c>
      <c r="L208" s="6">
        <v>89.0</v>
      </c>
      <c r="M208" s="6">
        <v>121.0</v>
      </c>
      <c r="N208" s="6">
        <v>149.0</v>
      </c>
      <c r="O208" s="6">
        <v>150.0</v>
      </c>
      <c r="P208" s="6">
        <v>137.0</v>
      </c>
      <c r="Q208" s="6">
        <v>131.0</v>
      </c>
      <c r="R208" s="3">
        <f t="shared" si="2"/>
        <v>68.6875</v>
      </c>
      <c r="S208" s="3">
        <f t="shared" si="3"/>
        <v>12.18587443</v>
      </c>
      <c r="T208" s="8">
        <f t="shared" si="4"/>
        <v>17.74103648</v>
      </c>
    </row>
    <row r="209" ht="15.75" customHeight="1">
      <c r="A209" s="1" t="str">
        <f t="shared" si="1"/>
        <v>OFRA_PS_4HS13</v>
      </c>
      <c r="B209" s="1" t="s">
        <v>106</v>
      </c>
      <c r="C209" s="1" t="s">
        <v>50</v>
      </c>
      <c r="D209" s="16">
        <v>26.0</v>
      </c>
      <c r="E209" s="17" t="s">
        <v>141</v>
      </c>
      <c r="F209" s="16" t="s">
        <v>24</v>
      </c>
      <c r="G209" s="5">
        <v>44763.0</v>
      </c>
      <c r="H209" s="6" t="s">
        <v>51</v>
      </c>
      <c r="I209" s="6">
        <v>4.0</v>
      </c>
      <c r="J209" s="6">
        <v>141.0</v>
      </c>
      <c r="K209" s="6">
        <v>132.0</v>
      </c>
      <c r="L209" s="6">
        <v>141.0</v>
      </c>
      <c r="M209" s="6">
        <v>155.0</v>
      </c>
      <c r="N209" s="6">
        <v>117.0</v>
      </c>
      <c r="O209" s="6">
        <v>114.0</v>
      </c>
      <c r="R209" s="3">
        <f t="shared" si="2"/>
        <v>33.33333333</v>
      </c>
      <c r="S209" s="3">
        <f t="shared" si="3"/>
        <v>3.920034013</v>
      </c>
      <c r="T209" s="7">
        <f t="shared" si="4"/>
        <v>11.76010204</v>
      </c>
    </row>
    <row r="210" ht="15.75" customHeight="1">
      <c r="A210" s="1" t="str">
        <f t="shared" si="1"/>
        <v>OFRA_PS_4HS15</v>
      </c>
      <c r="B210" s="1" t="s">
        <v>106</v>
      </c>
      <c r="C210" s="1" t="s">
        <v>50</v>
      </c>
      <c r="D210" s="16">
        <v>27.0</v>
      </c>
      <c r="E210" s="17" t="s">
        <v>123</v>
      </c>
      <c r="F210" s="16" t="s">
        <v>24</v>
      </c>
      <c r="G210" s="5">
        <v>44767.0</v>
      </c>
      <c r="H210" s="6" t="s">
        <v>88</v>
      </c>
      <c r="I210" s="6">
        <v>3.0</v>
      </c>
      <c r="J210" s="6">
        <v>112.0</v>
      </c>
      <c r="K210" s="6">
        <v>95.0</v>
      </c>
      <c r="L210" s="6">
        <v>90.0</v>
      </c>
      <c r="M210" s="6">
        <v>112.0</v>
      </c>
      <c r="N210" s="6">
        <v>69.0</v>
      </c>
      <c r="O210" s="6">
        <v>116.0</v>
      </c>
      <c r="P210" s="6">
        <v>110.0</v>
      </c>
      <c r="Q210" s="6">
        <v>110.0</v>
      </c>
      <c r="R210" s="3">
        <f t="shared" si="2"/>
        <v>33.91666667</v>
      </c>
      <c r="S210" s="3">
        <f t="shared" si="3"/>
        <v>5.353384925</v>
      </c>
      <c r="T210" s="8">
        <f t="shared" si="4"/>
        <v>15.7839359</v>
      </c>
    </row>
    <row r="211" ht="15.75" customHeight="1">
      <c r="A211" s="1" t="str">
        <f t="shared" si="1"/>
        <v>OFRA_PS_6CX18</v>
      </c>
      <c r="B211" s="1" t="s">
        <v>106</v>
      </c>
      <c r="C211" s="1" t="s">
        <v>50</v>
      </c>
      <c r="D211" s="16">
        <v>28.0</v>
      </c>
      <c r="E211" s="17" t="s">
        <v>142</v>
      </c>
      <c r="F211" s="16" t="s">
        <v>24</v>
      </c>
      <c r="G211" s="5">
        <v>44763.0</v>
      </c>
      <c r="H211" s="6" t="s">
        <v>51</v>
      </c>
      <c r="I211" s="6">
        <v>3.0</v>
      </c>
      <c r="J211" s="6">
        <v>116.0</v>
      </c>
      <c r="K211" s="6">
        <v>111.0</v>
      </c>
      <c r="L211" s="6">
        <v>100.0</v>
      </c>
      <c r="M211" s="6">
        <v>124.0</v>
      </c>
      <c r="N211" s="6">
        <v>122.0</v>
      </c>
      <c r="O211" s="6">
        <v>123.0</v>
      </c>
      <c r="R211" s="3">
        <f t="shared" si="2"/>
        <v>38.66666667</v>
      </c>
      <c r="S211" s="3">
        <f t="shared" si="3"/>
        <v>3.091206165</v>
      </c>
      <c r="T211" s="7">
        <f t="shared" si="4"/>
        <v>7.994498703</v>
      </c>
    </row>
    <row r="212" ht="15.75" customHeight="1">
      <c r="A212" s="1" t="str">
        <f t="shared" si="1"/>
        <v>OFRA_PS_6EV18</v>
      </c>
      <c r="B212" s="1" t="s">
        <v>106</v>
      </c>
      <c r="C212" s="1" t="s">
        <v>50</v>
      </c>
      <c r="D212" s="16">
        <v>29.0</v>
      </c>
      <c r="E212" s="17" t="s">
        <v>124</v>
      </c>
      <c r="F212" s="16" t="s">
        <v>143</v>
      </c>
      <c r="R212" s="3" t="str">
        <f t="shared" si="2"/>
        <v>#DIV/0!</v>
      </c>
      <c r="S212" s="3" t="str">
        <f t="shared" si="3"/>
        <v>#DIV/0!</v>
      </c>
      <c r="T212" s="3" t="str">
        <f t="shared" si="4"/>
        <v>#DIV/0!</v>
      </c>
    </row>
    <row r="213" ht="15.75" customHeight="1">
      <c r="A213" s="1" t="str">
        <f t="shared" si="1"/>
        <v>OFRA_PS_6GT17</v>
      </c>
      <c r="B213" s="1" t="s">
        <v>106</v>
      </c>
      <c r="C213" s="1" t="s">
        <v>50</v>
      </c>
      <c r="D213" s="16">
        <v>30.0</v>
      </c>
      <c r="E213" s="17" t="s">
        <v>125</v>
      </c>
      <c r="F213" s="16" t="s">
        <v>24</v>
      </c>
      <c r="G213" s="5">
        <v>44767.0</v>
      </c>
      <c r="H213" s="6" t="s">
        <v>88</v>
      </c>
      <c r="I213" s="6">
        <v>4.0</v>
      </c>
      <c r="J213" s="6">
        <v>91.0</v>
      </c>
      <c r="K213" s="6">
        <v>91.0</v>
      </c>
      <c r="L213" s="6">
        <v>87.0</v>
      </c>
      <c r="M213" s="6">
        <v>92.0</v>
      </c>
      <c r="N213" s="6">
        <v>88.0</v>
      </c>
      <c r="O213" s="6">
        <v>72.0</v>
      </c>
      <c r="R213" s="3">
        <f t="shared" si="2"/>
        <v>21.70833333</v>
      </c>
      <c r="S213" s="3">
        <f t="shared" si="3"/>
        <v>1.880270371</v>
      </c>
      <c r="T213" s="7">
        <f t="shared" si="4"/>
        <v>8.661514183</v>
      </c>
    </row>
    <row r="214" ht="15.75" customHeight="1">
      <c r="A214" s="1" t="str">
        <f t="shared" si="1"/>
        <v>OFRA_PS_8CX24</v>
      </c>
      <c r="B214" s="1" t="s">
        <v>106</v>
      </c>
      <c r="C214" s="1" t="s">
        <v>50</v>
      </c>
      <c r="D214" s="16">
        <v>31.0</v>
      </c>
      <c r="E214" s="17" t="s">
        <v>126</v>
      </c>
      <c r="F214" s="16" t="s">
        <v>24</v>
      </c>
      <c r="R214" s="3" t="str">
        <f t="shared" si="2"/>
        <v>#DIV/0!</v>
      </c>
      <c r="S214" s="3" t="str">
        <f t="shared" si="3"/>
        <v>#DIV/0!</v>
      </c>
      <c r="T214" s="3" t="str">
        <f t="shared" si="4"/>
        <v>#DIV/0!</v>
      </c>
    </row>
    <row r="215" ht="15.75" customHeight="1">
      <c r="A215" s="1" t="str">
        <f t="shared" si="1"/>
        <v>OFRA_PS_8HS23</v>
      </c>
      <c r="B215" s="1" t="s">
        <v>106</v>
      </c>
      <c r="C215" s="1" t="s">
        <v>50</v>
      </c>
      <c r="D215" s="16">
        <v>33.0</v>
      </c>
      <c r="E215" s="17" t="s">
        <v>128</v>
      </c>
      <c r="F215" s="16" t="s">
        <v>24</v>
      </c>
      <c r="G215" s="5">
        <v>44747.0</v>
      </c>
      <c r="H215" s="6" t="s">
        <v>88</v>
      </c>
      <c r="I215" s="6">
        <v>2.0</v>
      </c>
      <c r="J215" s="6">
        <v>100.0</v>
      </c>
      <c r="K215" s="6">
        <v>87.0</v>
      </c>
      <c r="L215" s="6">
        <v>95.0</v>
      </c>
      <c r="M215" s="6">
        <v>84.0</v>
      </c>
      <c r="N215" s="6">
        <v>81.0</v>
      </c>
      <c r="O215" s="6">
        <v>93.0</v>
      </c>
      <c r="R215" s="3">
        <f t="shared" si="2"/>
        <v>45</v>
      </c>
      <c r="S215" s="3">
        <f t="shared" si="3"/>
        <v>3.605551275</v>
      </c>
      <c r="T215" s="7">
        <f t="shared" si="4"/>
        <v>8.012336168</v>
      </c>
    </row>
    <row r="216" ht="15.75" customHeight="1">
      <c r="A216" s="1" t="str">
        <f t="shared" si="1"/>
        <v>OFRA_PS_8HS24</v>
      </c>
      <c r="B216" s="1" t="s">
        <v>106</v>
      </c>
      <c r="C216" s="1" t="s">
        <v>50</v>
      </c>
      <c r="D216" s="16">
        <v>34.0</v>
      </c>
      <c r="E216" s="17" t="s">
        <v>129</v>
      </c>
      <c r="F216" s="16" t="s">
        <v>24</v>
      </c>
      <c r="G216" s="5">
        <v>44748.0</v>
      </c>
      <c r="H216" s="6" t="s">
        <v>51</v>
      </c>
      <c r="I216" s="6">
        <v>4.0</v>
      </c>
      <c r="J216" s="6">
        <v>86.0</v>
      </c>
      <c r="K216" s="6">
        <v>108.0</v>
      </c>
      <c r="L216" s="6">
        <v>65.0</v>
      </c>
      <c r="M216" s="6">
        <v>110.0</v>
      </c>
      <c r="N216" s="6">
        <v>92.0</v>
      </c>
      <c r="O216" s="6">
        <v>94.0</v>
      </c>
      <c r="P216" s="6">
        <v>86.0</v>
      </c>
      <c r="Q216" s="6">
        <v>96.0</v>
      </c>
      <c r="R216" s="3">
        <f t="shared" si="2"/>
        <v>23.03125</v>
      </c>
      <c r="S216" s="3">
        <f t="shared" si="3"/>
        <v>3.536638588</v>
      </c>
      <c r="T216" s="8">
        <f t="shared" si="4"/>
        <v>15.35582562</v>
      </c>
    </row>
    <row r="217" ht="15.75" customHeight="1">
      <c r="A217" s="1" t="str">
        <f t="shared" si="1"/>
        <v>OFRA_PS_9CX5</v>
      </c>
      <c r="B217" s="1" t="s">
        <v>106</v>
      </c>
      <c r="C217" s="1" t="s">
        <v>50</v>
      </c>
      <c r="D217" s="16">
        <v>35.0</v>
      </c>
      <c r="E217" s="17" t="s">
        <v>130</v>
      </c>
      <c r="F217" s="16" t="s">
        <v>24</v>
      </c>
      <c r="G217" s="5">
        <v>44748.0</v>
      </c>
      <c r="H217" s="6" t="s">
        <v>51</v>
      </c>
      <c r="I217" s="6">
        <v>2.0</v>
      </c>
      <c r="J217" s="6">
        <v>140.0</v>
      </c>
      <c r="K217" s="6">
        <v>151.0</v>
      </c>
      <c r="L217" s="6">
        <v>120.0</v>
      </c>
      <c r="M217" s="6">
        <v>132.0</v>
      </c>
      <c r="N217" s="6">
        <v>135.0</v>
      </c>
      <c r="O217" s="6">
        <v>115.0</v>
      </c>
      <c r="R217" s="3">
        <f t="shared" si="2"/>
        <v>66.08333333</v>
      </c>
      <c r="S217" s="3">
        <f t="shared" si="3"/>
        <v>6.583438818</v>
      </c>
      <c r="T217" s="7">
        <f t="shared" si="4"/>
        <v>9.962328602</v>
      </c>
    </row>
    <row r="218" ht="15.75" customHeight="1">
      <c r="A218" s="1" t="str">
        <f t="shared" si="1"/>
        <v>OFRA_PS_9CX6</v>
      </c>
      <c r="B218" s="1" t="s">
        <v>106</v>
      </c>
      <c r="C218" s="1" t="s">
        <v>50</v>
      </c>
      <c r="D218" s="16">
        <v>36.0</v>
      </c>
      <c r="E218" s="17" t="s">
        <v>144</v>
      </c>
      <c r="F218" s="16" t="s">
        <v>24</v>
      </c>
      <c r="G218" s="5">
        <v>44763.0</v>
      </c>
      <c r="H218" s="6" t="s">
        <v>51</v>
      </c>
      <c r="I218" s="6">
        <v>3.0</v>
      </c>
      <c r="J218" s="6">
        <v>148.0</v>
      </c>
      <c r="K218" s="6">
        <v>156.0</v>
      </c>
      <c r="L218" s="6">
        <v>208.0</v>
      </c>
      <c r="M218" s="6">
        <v>191.0</v>
      </c>
      <c r="N218" s="6">
        <v>160.0</v>
      </c>
      <c r="O218" s="6">
        <v>160.0</v>
      </c>
      <c r="R218" s="3">
        <f t="shared" si="2"/>
        <v>56.83333333</v>
      </c>
      <c r="S218" s="3">
        <f t="shared" si="3"/>
        <v>7.836524173</v>
      </c>
      <c r="T218" s="7">
        <f t="shared" si="4"/>
        <v>13.78860558</v>
      </c>
    </row>
    <row r="219" ht="15.75" customHeight="1">
      <c r="A219" s="1" t="str">
        <f t="shared" si="1"/>
        <v>OFRA_PS_9GT30</v>
      </c>
      <c r="B219" s="1" t="s">
        <v>106</v>
      </c>
      <c r="C219" s="1" t="s">
        <v>50</v>
      </c>
      <c r="D219" s="16">
        <v>37.0</v>
      </c>
      <c r="E219" s="17" t="s">
        <v>131</v>
      </c>
      <c r="F219" s="16" t="s">
        <v>24</v>
      </c>
      <c r="G219" s="5">
        <v>44748.0</v>
      </c>
      <c r="H219" s="6" t="s">
        <v>51</v>
      </c>
      <c r="I219" s="6">
        <v>4.0</v>
      </c>
      <c r="J219" s="6">
        <v>70.0</v>
      </c>
      <c r="K219" s="6">
        <v>58.0</v>
      </c>
      <c r="L219" s="6">
        <v>55.0</v>
      </c>
      <c r="M219" s="6">
        <v>64.0</v>
      </c>
      <c r="N219" s="6">
        <v>57.0</v>
      </c>
      <c r="O219" s="6">
        <v>52.0</v>
      </c>
      <c r="R219" s="3">
        <f t="shared" si="2"/>
        <v>14.83333333</v>
      </c>
      <c r="S219" s="3">
        <f t="shared" si="3"/>
        <v>1.64062996</v>
      </c>
      <c r="T219" s="7">
        <f t="shared" si="4"/>
        <v>11.0604267</v>
      </c>
    </row>
    <row r="220" ht="15.75" customHeight="1">
      <c r="A220" s="1" t="str">
        <f t="shared" si="1"/>
        <v>OFRA_PS_9GT47</v>
      </c>
      <c r="B220" s="1" t="s">
        <v>106</v>
      </c>
      <c r="C220" s="1" t="s">
        <v>50</v>
      </c>
      <c r="D220" s="16">
        <v>38.0</v>
      </c>
      <c r="E220" s="17" t="s">
        <v>145</v>
      </c>
      <c r="F220" s="16" t="s">
        <v>24</v>
      </c>
      <c r="G220" s="5">
        <v>44748.0</v>
      </c>
      <c r="H220" s="6" t="s">
        <v>51</v>
      </c>
      <c r="I220" s="6">
        <v>3.0</v>
      </c>
      <c r="J220" s="6">
        <v>181.0</v>
      </c>
      <c r="K220" s="6">
        <v>165.0</v>
      </c>
      <c r="L220" s="6">
        <v>157.0</v>
      </c>
      <c r="M220" s="6">
        <v>129.0</v>
      </c>
      <c r="N220" s="6">
        <v>126.0</v>
      </c>
      <c r="O220" s="6">
        <v>149.0</v>
      </c>
      <c r="R220" s="3">
        <f t="shared" si="2"/>
        <v>50.38888889</v>
      </c>
      <c r="S220" s="3">
        <f t="shared" si="3"/>
        <v>7.062944512</v>
      </c>
      <c r="T220" s="7">
        <f t="shared" si="4"/>
        <v>14.01686893</v>
      </c>
    </row>
    <row r="221" ht="15.75" customHeight="1">
      <c r="A221" s="1" t="str">
        <f>B221&amp;"_"&amp;C221&amp;"_"&amp;G221</f>
        <v>PRACTICE_30OA1_44685</v>
      </c>
      <c r="B221" s="1" t="s">
        <v>146</v>
      </c>
      <c r="C221" s="1" t="s">
        <v>147</v>
      </c>
      <c r="E221" s="1"/>
      <c r="F221" s="1"/>
      <c r="G221" s="20">
        <v>44685.0</v>
      </c>
      <c r="H221" s="3" t="s">
        <v>51</v>
      </c>
      <c r="I221" s="3">
        <v>4.0</v>
      </c>
      <c r="J221" s="3">
        <v>77.0</v>
      </c>
      <c r="K221" s="3">
        <v>90.0</v>
      </c>
      <c r="L221" s="3">
        <v>82.0</v>
      </c>
      <c r="M221" s="3">
        <v>67.0</v>
      </c>
      <c r="N221" s="3">
        <v>69.0</v>
      </c>
      <c r="O221" s="3">
        <v>64.0</v>
      </c>
      <c r="P221" s="3">
        <v>64.0</v>
      </c>
      <c r="R221" s="3">
        <f t="shared" si="2"/>
        <v>18.32142857</v>
      </c>
      <c r="S221" s="3">
        <f t="shared" si="3"/>
        <v>2.49880924</v>
      </c>
      <c r="T221" s="7">
        <f t="shared" si="4"/>
        <v>13.6387249</v>
      </c>
    </row>
    <row r="222" ht="15.75" customHeight="1">
      <c r="A222" s="1" t="str">
        <f t="shared" ref="A222:A226" si="5">B222&amp;"_"&amp;C222&amp;"_"&amp;E222</f>
        <v>PRACTICE_55SS1T_</v>
      </c>
      <c r="B222" s="1" t="s">
        <v>146</v>
      </c>
      <c r="C222" s="1" t="s">
        <v>148</v>
      </c>
      <c r="D222" s="1"/>
      <c r="E222" s="1"/>
      <c r="F222" s="1"/>
      <c r="R222" s="3" t="str">
        <f t="shared" si="2"/>
        <v>#DIV/0!</v>
      </c>
      <c r="S222" s="3" t="str">
        <f t="shared" si="3"/>
        <v>#DIV/0!</v>
      </c>
      <c r="T222" s="3" t="str">
        <f t="shared" si="4"/>
        <v>#DIV/0!</v>
      </c>
    </row>
    <row r="223" ht="15.75" customHeight="1">
      <c r="A223" s="1" t="str">
        <f t="shared" si="5"/>
        <v>PRACTICE_Branching_Pavona_</v>
      </c>
      <c r="B223" s="1" t="s">
        <v>146</v>
      </c>
      <c r="C223" s="1" t="s">
        <v>149</v>
      </c>
      <c r="D223" s="1"/>
      <c r="E223" s="1"/>
      <c r="F223" s="1"/>
      <c r="R223" s="3" t="str">
        <f t="shared" si="2"/>
        <v>#DIV/0!</v>
      </c>
      <c r="S223" s="3" t="str">
        <f t="shared" si="3"/>
        <v>#DIV/0!</v>
      </c>
      <c r="T223" s="3" t="str">
        <f t="shared" si="4"/>
        <v>#DIV/0!</v>
      </c>
    </row>
    <row r="224" ht="15.75" customHeight="1">
      <c r="A224" s="1" t="str">
        <f t="shared" si="5"/>
        <v>PRACTICE_Green_Encrusting_Pavona_</v>
      </c>
      <c r="B224" s="1" t="s">
        <v>146</v>
      </c>
      <c r="C224" s="1" t="s">
        <v>150</v>
      </c>
      <c r="D224" s="1"/>
      <c r="E224" s="1"/>
      <c r="F224" s="1"/>
      <c r="R224" s="3" t="str">
        <f t="shared" si="2"/>
        <v>#DIV/0!</v>
      </c>
      <c r="S224" s="3" t="str">
        <f t="shared" si="3"/>
        <v>#DIV/0!</v>
      </c>
      <c r="T224" s="3" t="str">
        <f t="shared" si="4"/>
        <v>#DIV/0!</v>
      </c>
    </row>
    <row r="225" ht="15.75" customHeight="1">
      <c r="A225" s="1" t="str">
        <f t="shared" si="5"/>
        <v>PRACTICE_Pagoda_Cup_</v>
      </c>
      <c r="B225" s="1" t="s">
        <v>146</v>
      </c>
      <c r="C225" s="1" t="s">
        <v>151</v>
      </c>
      <c r="D225" s="1"/>
      <c r="E225" s="1"/>
      <c r="F225" s="1"/>
      <c r="R225" s="3" t="str">
        <f t="shared" si="2"/>
        <v>#DIV/0!</v>
      </c>
      <c r="S225" s="3" t="str">
        <f t="shared" si="3"/>
        <v>#DIV/0!</v>
      </c>
      <c r="T225" s="3" t="str">
        <f t="shared" si="4"/>
        <v>#DIV/0!</v>
      </c>
    </row>
    <row r="226" ht="15.75" customHeight="1">
      <c r="A226" s="1" t="str">
        <f t="shared" si="5"/>
        <v>PRACTICE_Tangerine_Leoptoseris_</v>
      </c>
      <c r="B226" s="1" t="s">
        <v>146</v>
      </c>
      <c r="C226" s="1" t="s">
        <v>152</v>
      </c>
      <c r="D226" s="1"/>
      <c r="E226" s="1"/>
      <c r="F226" s="1"/>
      <c r="G226" s="20">
        <v>44685.0</v>
      </c>
      <c r="H226" s="3" t="s">
        <v>51</v>
      </c>
      <c r="I226" s="3">
        <v>4.0</v>
      </c>
      <c r="J226" s="3">
        <v>76.0</v>
      </c>
      <c r="K226" s="3">
        <v>71.0</v>
      </c>
      <c r="L226" s="3">
        <v>80.0</v>
      </c>
      <c r="M226" s="3">
        <v>77.0</v>
      </c>
      <c r="N226" s="3">
        <v>79.0</v>
      </c>
      <c r="O226" s="3">
        <v>87.0</v>
      </c>
      <c r="R226" s="3">
        <f t="shared" si="2"/>
        <v>19.58333333</v>
      </c>
      <c r="S226" s="3">
        <f t="shared" si="3"/>
        <v>1.319722193</v>
      </c>
      <c r="T226" s="7">
        <f t="shared" si="4"/>
        <v>6.739006943</v>
      </c>
    </row>
    <row r="227" ht="15.75" customHeight="1">
      <c r="A227" s="1"/>
      <c r="B227" s="1"/>
      <c r="C227" s="1"/>
      <c r="D227" s="1"/>
      <c r="E227" s="1"/>
      <c r="F227" s="1"/>
      <c r="R227" s="3" t="str">
        <f t="shared" si="2"/>
        <v>#DIV/0!</v>
      </c>
      <c r="S227" s="3" t="str">
        <f t="shared" si="3"/>
        <v>#DIV/0!</v>
      </c>
      <c r="T227" s="3" t="str">
        <f t="shared" si="4"/>
        <v>#DIV/0!</v>
      </c>
    </row>
    <row r="228" ht="15.75" customHeight="1">
      <c r="A228" s="1"/>
      <c r="B228" s="1"/>
      <c r="C228" s="1"/>
      <c r="D228" s="1"/>
      <c r="E228" s="1"/>
      <c r="F228" s="1"/>
      <c r="R228" s="3" t="str">
        <f t="shared" si="2"/>
        <v>#DIV/0!</v>
      </c>
      <c r="S228" s="3" t="str">
        <f t="shared" si="3"/>
        <v>#DIV/0!</v>
      </c>
      <c r="T228" s="3" t="str">
        <f t="shared" si="4"/>
        <v>#DIV/0!</v>
      </c>
    </row>
    <row r="229" ht="15.75" customHeight="1">
      <c r="A229" s="1"/>
      <c r="B229" s="1"/>
      <c r="C229" s="1"/>
      <c r="D229" s="1"/>
      <c r="E229" s="1"/>
      <c r="F229" s="1"/>
      <c r="R229" s="3" t="str">
        <f t="shared" si="2"/>
        <v>#DIV/0!</v>
      </c>
      <c r="S229" s="3" t="str">
        <f t="shared" si="3"/>
        <v>#DIV/0!</v>
      </c>
      <c r="T229" s="3" t="str">
        <f t="shared" si="4"/>
        <v>#DIV/0!</v>
      </c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  <c r="W231" s="23"/>
      <c r="X231" s="24" t="s">
        <v>153</v>
      </c>
      <c r="Y231" s="24" t="s">
        <v>154</v>
      </c>
      <c r="Z231" s="24" t="s">
        <v>155</v>
      </c>
      <c r="AA231" s="24" t="s">
        <v>156</v>
      </c>
    </row>
    <row r="232" ht="15.75" customHeight="1">
      <c r="A232" s="1"/>
      <c r="B232" s="1"/>
      <c r="C232" s="1"/>
      <c r="D232" s="1"/>
      <c r="E232" s="1"/>
      <c r="F232" s="1"/>
      <c r="U232" s="3">
        <f t="shared" ref="U232:U237" si="6">sum(X232:AA232)</f>
        <v>40</v>
      </c>
      <c r="W232" s="25" t="s">
        <v>157</v>
      </c>
      <c r="X232" s="26">
        <f>COUNTIF(T2:T40,"&lt;15")</f>
        <v>6</v>
      </c>
      <c r="Y232" s="26">
        <f>COUNTIF(T2:T40,"&gt;15")</f>
        <v>2</v>
      </c>
      <c r="Z232" s="26">
        <f>COUNTIF(T2:T40,"&gt;20")</f>
        <v>1</v>
      </c>
      <c r="AA232" s="26">
        <f>COUNTIF(T2:T40,"#DIV/0!")</f>
        <v>31</v>
      </c>
    </row>
    <row r="233" ht="15.75" customHeight="1">
      <c r="A233" s="1"/>
      <c r="B233" s="1"/>
      <c r="C233" s="1"/>
      <c r="D233" s="1"/>
      <c r="E233" s="1"/>
      <c r="F233" s="1"/>
      <c r="U233" s="3">
        <f t="shared" si="6"/>
        <v>48</v>
      </c>
      <c r="W233" s="25" t="s">
        <v>158</v>
      </c>
      <c r="X233" s="26">
        <f>COUNTIF(T41:T79,"&lt;15")</f>
        <v>23</v>
      </c>
      <c r="Y233" s="26">
        <f>COUNTIF(T41:T79,"&gt;15")</f>
        <v>15</v>
      </c>
      <c r="Z233" s="26">
        <f>COUNTIF(T41:T79,"&gt;20")</f>
        <v>9</v>
      </c>
      <c r="AA233" s="26">
        <f>COUNTIF(T41:T79,"#DIV/0!")</f>
        <v>1</v>
      </c>
    </row>
    <row r="234" ht="15.75" customHeight="1">
      <c r="A234" s="1"/>
      <c r="B234" s="1"/>
      <c r="C234" s="1"/>
      <c r="D234" s="1"/>
      <c r="E234" s="1"/>
      <c r="F234" s="1"/>
      <c r="U234" s="3">
        <f t="shared" si="6"/>
        <v>31</v>
      </c>
      <c r="W234" s="25" t="s">
        <v>159</v>
      </c>
      <c r="X234" s="26">
        <f>COUNTIF(T80:T110,"&lt;15")</f>
        <v>0</v>
      </c>
      <c r="Y234" s="26">
        <f>COUNTIF(T80:T110,"&gt;15")</f>
        <v>0</v>
      </c>
      <c r="Z234" s="26">
        <f>COUNTIF(T80:T110,"&gt;20")</f>
        <v>0</v>
      </c>
      <c r="AA234" s="26">
        <f>COUNTIF(T80:T110,"#DIV/0!")</f>
        <v>31</v>
      </c>
    </row>
    <row r="235" ht="15.75" customHeight="1">
      <c r="A235" s="1"/>
      <c r="B235" s="1"/>
      <c r="C235" s="1"/>
      <c r="D235" s="1"/>
      <c r="E235" s="1"/>
      <c r="F235" s="1"/>
      <c r="U235" s="3">
        <f t="shared" si="6"/>
        <v>45</v>
      </c>
      <c r="W235" s="25" t="s">
        <v>160</v>
      </c>
      <c r="X235" s="26">
        <f>COUNTIF(T111:T148,"&lt;15")</f>
        <v>28</v>
      </c>
      <c r="Y235" s="26">
        <f>COUNTIF(T111:T148,"&gt;15")</f>
        <v>10</v>
      </c>
      <c r="Z235" s="26">
        <f>COUNTIF(T111:T148,"&gt;20")</f>
        <v>7</v>
      </c>
      <c r="AA235" s="26">
        <f>COUNTIF(T111:T148,"#DIV/0!")</f>
        <v>0</v>
      </c>
    </row>
    <row r="236" ht="15.75" customHeight="1">
      <c r="A236" s="1"/>
      <c r="B236" s="1"/>
      <c r="C236" s="1"/>
      <c r="D236" s="1"/>
      <c r="E236" s="1"/>
      <c r="F236" s="1"/>
      <c r="U236" s="3">
        <f t="shared" si="6"/>
        <v>47</v>
      </c>
      <c r="W236" s="25" t="s">
        <v>161</v>
      </c>
      <c r="X236" s="26">
        <f>COUNTIF(T149:AA184,"&lt;15")</f>
        <v>6</v>
      </c>
      <c r="Y236" s="26">
        <f>COUNTIF(T149:AA184,"&lt;15")</f>
        <v>6</v>
      </c>
      <c r="Z236" s="26">
        <f>COUNTIF(T149:AA184,"&lt;20")</f>
        <v>6</v>
      </c>
      <c r="AA236" s="26">
        <f>COUNTIF(T149:AA184,"#DIV/0!")</f>
        <v>29</v>
      </c>
    </row>
    <row r="237" ht="15.75" customHeight="1">
      <c r="A237" s="1"/>
      <c r="B237" s="1"/>
      <c r="C237" s="1"/>
      <c r="D237" s="1"/>
      <c r="E237" s="1"/>
      <c r="F237" s="1"/>
      <c r="U237" s="3">
        <f t="shared" si="6"/>
        <v>37</v>
      </c>
      <c r="W237" s="25" t="s">
        <v>162</v>
      </c>
      <c r="X237" s="26">
        <f>COUNTIF(T185:T220,"&lt;15")</f>
        <v>20</v>
      </c>
      <c r="Y237" s="26">
        <f>COUNTIF(T185:T220,"&gt;15")</f>
        <v>7</v>
      </c>
      <c r="Z237" s="26">
        <f>COUNTIF(T185:T220,"&gt;20")</f>
        <v>1</v>
      </c>
      <c r="AA237" s="26">
        <f>COUNTIF(T185:T220,"#DIV/0!")</f>
        <v>9</v>
      </c>
    </row>
    <row r="238" ht="15.75" customHeight="1">
      <c r="A238" s="1"/>
      <c r="B238" s="1"/>
      <c r="C238" s="1"/>
      <c r="D238" s="1"/>
      <c r="E238" s="1"/>
      <c r="F238" s="1"/>
      <c r="W238" s="24" t="s">
        <v>163</v>
      </c>
      <c r="X238" s="23">
        <f t="shared" ref="X238:AA238" si="7">SUM(X232:X237)</f>
        <v>83</v>
      </c>
      <c r="Y238" s="23">
        <f t="shared" si="7"/>
        <v>40</v>
      </c>
      <c r="Z238" s="23">
        <f t="shared" si="7"/>
        <v>24</v>
      </c>
      <c r="AA238" s="23">
        <f t="shared" si="7"/>
        <v>101</v>
      </c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78"/>
    <col customWidth="1" min="7" max="7" width="13.44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s="9" t="str">
        <f t="shared" ref="A2:A27" si="1">B2&amp;"_"&amp;C2&amp;"_"&amp;E2</f>
        <v>OFAV_PS_0HS3</v>
      </c>
      <c r="B2" s="9" t="s">
        <v>20</v>
      </c>
      <c r="C2" s="9" t="s">
        <v>50</v>
      </c>
      <c r="D2" s="10">
        <v>17.0</v>
      </c>
      <c r="E2" s="10" t="s">
        <v>25</v>
      </c>
      <c r="F2" s="10" t="s">
        <v>24</v>
      </c>
      <c r="G2" s="11">
        <v>44775.0</v>
      </c>
      <c r="H2" s="12" t="s">
        <v>51</v>
      </c>
      <c r="I2" s="13">
        <v>4.0</v>
      </c>
      <c r="J2" s="13">
        <v>104.0</v>
      </c>
      <c r="K2" s="13">
        <v>110.0</v>
      </c>
      <c r="L2" s="13">
        <v>117.0</v>
      </c>
      <c r="M2" s="13">
        <v>123.0</v>
      </c>
      <c r="N2" s="13">
        <v>111.0</v>
      </c>
      <c r="O2" s="13">
        <v>120.0</v>
      </c>
      <c r="P2" s="14"/>
      <c r="Q2" s="14"/>
      <c r="R2" s="14">
        <f t="shared" ref="R2:R27" si="2">AVERAGE(J2:Q2)/I2</f>
        <v>28.54166667</v>
      </c>
      <c r="S2" s="14">
        <f t="shared" ref="S2:S27" si="3">STDEV(J2:Q2)/I2</f>
        <v>1.77071078</v>
      </c>
      <c r="T2" s="15">
        <f t="shared" ref="T2:T16" si="4">S2/R2*100</f>
        <v>6.203950178</v>
      </c>
      <c r="U2" s="12" t="s">
        <v>52</v>
      </c>
      <c r="V2" s="9"/>
      <c r="W2" s="9"/>
      <c r="X2" s="9"/>
      <c r="Y2" s="9"/>
      <c r="Z2" s="9"/>
    </row>
    <row r="3">
      <c r="A3" s="9" t="str">
        <f t="shared" si="1"/>
        <v>OFAV_PS_310</v>
      </c>
      <c r="B3" s="9" t="s">
        <v>20</v>
      </c>
      <c r="C3" s="9" t="s">
        <v>50</v>
      </c>
      <c r="D3" s="10">
        <v>1.0</v>
      </c>
      <c r="E3" s="10">
        <v>310.0</v>
      </c>
      <c r="F3" s="10" t="s">
        <v>24</v>
      </c>
      <c r="G3" s="18">
        <v>44774.0</v>
      </c>
      <c r="H3" s="12" t="s">
        <v>51</v>
      </c>
      <c r="I3" s="13">
        <v>3.0</v>
      </c>
      <c r="J3" s="13">
        <v>124.0</v>
      </c>
      <c r="K3" s="13">
        <v>171.0</v>
      </c>
      <c r="L3" s="13">
        <v>143.0</v>
      </c>
      <c r="M3" s="13">
        <v>136.0</v>
      </c>
      <c r="N3" s="13">
        <v>133.0</v>
      </c>
      <c r="O3" s="13">
        <v>134.0</v>
      </c>
      <c r="P3" s="14"/>
      <c r="Q3" s="9"/>
      <c r="R3" s="14">
        <f t="shared" si="2"/>
        <v>46.72222222</v>
      </c>
      <c r="S3" s="14">
        <f t="shared" si="3"/>
        <v>5.43002626</v>
      </c>
      <c r="T3" s="15">
        <f t="shared" si="4"/>
        <v>11.62193492</v>
      </c>
      <c r="U3" s="12" t="s">
        <v>52</v>
      </c>
      <c r="V3" s="9"/>
      <c r="W3" s="9"/>
      <c r="X3" s="9"/>
      <c r="Y3" s="9"/>
      <c r="Z3" s="9"/>
    </row>
    <row r="4">
      <c r="A4" s="9" t="str">
        <f t="shared" si="1"/>
        <v>OFAV_PS_352</v>
      </c>
      <c r="B4" s="9" t="s">
        <v>20</v>
      </c>
      <c r="C4" s="9" t="s">
        <v>50</v>
      </c>
      <c r="D4" s="10">
        <v>3.0</v>
      </c>
      <c r="E4" s="10">
        <v>352.0</v>
      </c>
      <c r="F4" s="10" t="s">
        <v>24</v>
      </c>
      <c r="G4" s="18">
        <v>44783.0</v>
      </c>
      <c r="H4" s="12" t="s">
        <v>51</v>
      </c>
      <c r="I4" s="13">
        <v>4.0</v>
      </c>
      <c r="J4" s="13">
        <v>86.0</v>
      </c>
      <c r="K4" s="13">
        <v>131.0</v>
      </c>
      <c r="L4" s="13">
        <v>107.0</v>
      </c>
      <c r="M4" s="13">
        <v>110.0</v>
      </c>
      <c r="N4" s="13">
        <v>87.0</v>
      </c>
      <c r="O4" s="13">
        <v>115.0</v>
      </c>
      <c r="P4" s="13">
        <v>97.0</v>
      </c>
      <c r="Q4" s="13">
        <v>101.0</v>
      </c>
      <c r="R4" s="14">
        <f t="shared" si="2"/>
        <v>26.0625</v>
      </c>
      <c r="S4" s="14">
        <f t="shared" si="3"/>
        <v>3.738673371</v>
      </c>
      <c r="T4" s="15">
        <f t="shared" si="4"/>
        <v>14.34502972</v>
      </c>
      <c r="U4" s="12" t="s">
        <v>52</v>
      </c>
      <c r="V4" s="9"/>
      <c r="W4" s="9"/>
      <c r="X4" s="9"/>
      <c r="Y4" s="9"/>
      <c r="Z4" s="9"/>
    </row>
    <row r="5">
      <c r="A5" s="9" t="str">
        <f t="shared" si="1"/>
        <v>OFAV_PS_365</v>
      </c>
      <c r="B5" s="9" t="s">
        <v>20</v>
      </c>
      <c r="C5" s="9" t="s">
        <v>50</v>
      </c>
      <c r="D5" s="10">
        <v>10.0</v>
      </c>
      <c r="E5" s="10">
        <v>365.0</v>
      </c>
      <c r="F5" s="10" t="s">
        <v>55</v>
      </c>
      <c r="G5" s="18">
        <v>44774.0</v>
      </c>
      <c r="H5" s="12" t="s">
        <v>51</v>
      </c>
      <c r="I5" s="13">
        <v>3.0</v>
      </c>
      <c r="J5" s="13">
        <v>123.0</v>
      </c>
      <c r="K5" s="13">
        <v>107.0</v>
      </c>
      <c r="L5" s="13">
        <v>128.0</v>
      </c>
      <c r="M5" s="13">
        <v>142.0</v>
      </c>
      <c r="N5" s="13">
        <v>106.0</v>
      </c>
      <c r="O5" s="13">
        <v>95.0</v>
      </c>
      <c r="P5" s="14"/>
      <c r="Q5" s="14"/>
      <c r="R5" s="14">
        <f t="shared" si="2"/>
        <v>38.94444444</v>
      </c>
      <c r="S5" s="14">
        <f t="shared" si="3"/>
        <v>5.748107579</v>
      </c>
      <c r="T5" s="15">
        <f t="shared" si="4"/>
        <v>14.75976269</v>
      </c>
      <c r="U5" s="12" t="s">
        <v>52</v>
      </c>
      <c r="V5" s="9"/>
      <c r="W5" s="9"/>
      <c r="X5" s="9"/>
      <c r="Y5" s="9"/>
      <c r="Z5" s="9"/>
    </row>
    <row r="6">
      <c r="A6" s="9" t="str">
        <f t="shared" si="1"/>
        <v>OFAV_PS_367</v>
      </c>
      <c r="B6" s="9" t="s">
        <v>20</v>
      </c>
      <c r="C6" s="9" t="s">
        <v>50</v>
      </c>
      <c r="D6" s="10">
        <v>12.0</v>
      </c>
      <c r="E6" s="10">
        <v>367.0</v>
      </c>
      <c r="F6" s="10" t="s">
        <v>24</v>
      </c>
      <c r="G6" s="18">
        <v>44771.0</v>
      </c>
      <c r="H6" s="12" t="s">
        <v>51</v>
      </c>
      <c r="I6" s="13">
        <v>4.0</v>
      </c>
      <c r="J6" s="13">
        <v>125.0</v>
      </c>
      <c r="K6" s="13">
        <v>135.0</v>
      </c>
      <c r="L6" s="13">
        <v>116.0</v>
      </c>
      <c r="M6" s="13">
        <v>139.0</v>
      </c>
      <c r="N6" s="13">
        <v>148.0</v>
      </c>
      <c r="O6" s="13">
        <v>122.0</v>
      </c>
      <c r="P6" s="14"/>
      <c r="Q6" s="14"/>
      <c r="R6" s="14">
        <f t="shared" si="2"/>
        <v>32.70833333</v>
      </c>
      <c r="S6" s="14">
        <f t="shared" si="3"/>
        <v>2.980841604</v>
      </c>
      <c r="T6" s="15">
        <f t="shared" si="4"/>
        <v>9.113401082</v>
      </c>
      <c r="U6" s="12" t="s">
        <v>52</v>
      </c>
      <c r="V6" s="9"/>
      <c r="W6" s="9"/>
      <c r="X6" s="9"/>
      <c r="Y6" s="9"/>
      <c r="Z6" s="9"/>
    </row>
    <row r="7">
      <c r="A7" s="9" t="str">
        <f t="shared" si="1"/>
        <v>OFAV_PS_370</v>
      </c>
      <c r="B7" s="9" t="s">
        <v>20</v>
      </c>
      <c r="C7" s="9" t="s">
        <v>50</v>
      </c>
      <c r="D7" s="10">
        <v>15.0</v>
      </c>
      <c r="E7" s="10">
        <v>370.0</v>
      </c>
      <c r="F7" s="10" t="s">
        <v>24</v>
      </c>
      <c r="G7" s="18">
        <v>44783.0</v>
      </c>
      <c r="H7" s="12" t="s">
        <v>51</v>
      </c>
      <c r="I7" s="13">
        <v>2.0</v>
      </c>
      <c r="J7" s="13">
        <v>145.0</v>
      </c>
      <c r="K7" s="13">
        <v>157.0</v>
      </c>
      <c r="L7" s="13">
        <v>124.0</v>
      </c>
      <c r="M7" s="13">
        <v>136.0</v>
      </c>
      <c r="N7" s="13">
        <v>122.0</v>
      </c>
      <c r="O7" s="13">
        <v>103.0</v>
      </c>
      <c r="P7" s="14"/>
      <c r="Q7" s="14"/>
      <c r="R7" s="14">
        <f t="shared" si="2"/>
        <v>65.58333333</v>
      </c>
      <c r="S7" s="14">
        <f t="shared" si="3"/>
        <v>9.515338495</v>
      </c>
      <c r="T7" s="15">
        <f t="shared" si="4"/>
        <v>14.50877534</v>
      </c>
      <c r="U7" s="12" t="s">
        <v>52</v>
      </c>
      <c r="V7" s="9"/>
      <c r="W7" s="9"/>
      <c r="X7" s="9"/>
      <c r="Y7" s="9"/>
      <c r="Z7" s="9"/>
    </row>
    <row r="8">
      <c r="A8" s="9" t="str">
        <f t="shared" si="1"/>
        <v>OFAV_PS_9AZ5</v>
      </c>
      <c r="B8" s="9" t="s">
        <v>20</v>
      </c>
      <c r="C8" s="9" t="s">
        <v>50</v>
      </c>
      <c r="D8" s="10">
        <v>24.0</v>
      </c>
      <c r="E8" s="10" t="s">
        <v>33</v>
      </c>
      <c r="F8" s="10" t="s">
        <v>24</v>
      </c>
      <c r="G8" s="18">
        <v>44783.0</v>
      </c>
      <c r="H8" s="12" t="s">
        <v>51</v>
      </c>
      <c r="I8" s="13">
        <v>4.0</v>
      </c>
      <c r="J8" s="13">
        <v>61.0</v>
      </c>
      <c r="K8" s="13">
        <v>64.0</v>
      </c>
      <c r="L8" s="13">
        <v>58.0</v>
      </c>
      <c r="M8" s="13">
        <v>61.0</v>
      </c>
      <c r="N8" s="13">
        <v>52.0</v>
      </c>
      <c r="O8" s="13">
        <v>51.0</v>
      </c>
      <c r="P8" s="9"/>
      <c r="Q8" s="9"/>
      <c r="R8" s="14">
        <f t="shared" si="2"/>
        <v>14.45833333</v>
      </c>
      <c r="S8" s="14">
        <f t="shared" si="3"/>
        <v>1.317352142</v>
      </c>
      <c r="T8" s="15">
        <f t="shared" si="4"/>
        <v>9.111369284</v>
      </c>
      <c r="U8" s="12" t="s">
        <v>52</v>
      </c>
      <c r="V8" s="9"/>
      <c r="W8" s="9"/>
      <c r="X8" s="9"/>
      <c r="Y8" s="9"/>
      <c r="Z8" s="9"/>
    </row>
    <row r="9">
      <c r="A9" s="9" t="str">
        <f t="shared" si="1"/>
        <v>OFAV_PS_9AZ9</v>
      </c>
      <c r="B9" s="9" t="s">
        <v>20</v>
      </c>
      <c r="C9" s="9" t="s">
        <v>50</v>
      </c>
      <c r="D9" s="10">
        <v>25.0</v>
      </c>
      <c r="E9" s="10" t="s">
        <v>34</v>
      </c>
      <c r="F9" s="10" t="s">
        <v>24</v>
      </c>
      <c r="G9" s="18">
        <v>44783.0</v>
      </c>
      <c r="H9" s="12" t="s">
        <v>51</v>
      </c>
      <c r="I9" s="13">
        <v>3.0</v>
      </c>
      <c r="J9" s="13">
        <v>138.0</v>
      </c>
      <c r="K9" s="13">
        <v>129.0</v>
      </c>
      <c r="L9" s="13">
        <v>105.0</v>
      </c>
      <c r="M9" s="13">
        <v>150.0</v>
      </c>
      <c r="N9" s="13">
        <v>99.0</v>
      </c>
      <c r="O9" s="13">
        <v>118.0</v>
      </c>
      <c r="P9" s="13">
        <v>110.0</v>
      </c>
      <c r="Q9" s="13">
        <v>111.0</v>
      </c>
      <c r="R9" s="14">
        <f t="shared" si="2"/>
        <v>40</v>
      </c>
      <c r="S9" s="14">
        <f t="shared" si="3"/>
        <v>5.849976258</v>
      </c>
      <c r="T9" s="15">
        <f t="shared" si="4"/>
        <v>14.62494065</v>
      </c>
      <c r="U9" s="12" t="s">
        <v>52</v>
      </c>
      <c r="V9" s="9"/>
      <c r="W9" s="9"/>
      <c r="X9" s="9"/>
      <c r="Y9" s="9"/>
      <c r="Z9" s="9"/>
    </row>
    <row r="10">
      <c r="A10" s="9" t="str">
        <f t="shared" si="1"/>
        <v>OFAV_PS_9EV4</v>
      </c>
      <c r="B10" s="9" t="s">
        <v>20</v>
      </c>
      <c r="C10" s="9" t="s">
        <v>50</v>
      </c>
      <c r="D10" s="10">
        <v>27.0</v>
      </c>
      <c r="E10" s="10" t="s">
        <v>36</v>
      </c>
      <c r="F10" s="10" t="s">
        <v>24</v>
      </c>
      <c r="G10" s="18">
        <v>44783.0</v>
      </c>
      <c r="H10" s="12" t="s">
        <v>51</v>
      </c>
      <c r="I10" s="13">
        <v>4.0</v>
      </c>
      <c r="J10" s="13">
        <v>74.0</v>
      </c>
      <c r="K10" s="13">
        <v>72.0</v>
      </c>
      <c r="L10" s="13">
        <v>72.0</v>
      </c>
      <c r="M10" s="13">
        <v>49.0</v>
      </c>
      <c r="N10" s="13">
        <v>60.0</v>
      </c>
      <c r="O10" s="13">
        <v>56.0</v>
      </c>
      <c r="P10" s="13">
        <v>53.0</v>
      </c>
      <c r="Q10" s="12">
        <v>61.0</v>
      </c>
      <c r="R10" s="14">
        <f t="shared" si="2"/>
        <v>15.53125</v>
      </c>
      <c r="S10" s="14">
        <f t="shared" si="3"/>
        <v>2.380866814</v>
      </c>
      <c r="T10" s="35">
        <f t="shared" si="4"/>
        <v>15.32952476</v>
      </c>
      <c r="U10" s="12" t="s">
        <v>52</v>
      </c>
      <c r="V10" s="9"/>
      <c r="W10" s="9"/>
      <c r="X10" s="9"/>
      <c r="Y10" s="9"/>
      <c r="Z10" s="9"/>
    </row>
    <row r="11">
      <c r="A11" s="9" t="str">
        <f t="shared" si="1"/>
        <v>OFAV_PS_9EV40</v>
      </c>
      <c r="B11" s="9" t="s">
        <v>20</v>
      </c>
      <c r="C11" s="9" t="s">
        <v>50</v>
      </c>
      <c r="D11" s="10">
        <v>28.0</v>
      </c>
      <c r="E11" s="10" t="s">
        <v>37</v>
      </c>
      <c r="F11" s="10" t="s">
        <v>24</v>
      </c>
      <c r="G11" s="11">
        <v>44775.0</v>
      </c>
      <c r="H11" s="12" t="s">
        <v>51</v>
      </c>
      <c r="I11" s="13">
        <v>4.0</v>
      </c>
      <c r="J11" s="13">
        <v>112.0</v>
      </c>
      <c r="K11" s="13">
        <v>120.0</v>
      </c>
      <c r="L11" s="13">
        <v>104.0</v>
      </c>
      <c r="M11" s="13">
        <v>114.0</v>
      </c>
      <c r="N11" s="13">
        <v>80.0</v>
      </c>
      <c r="O11" s="13">
        <v>115.0</v>
      </c>
      <c r="P11" s="9"/>
      <c r="Q11" s="9"/>
      <c r="R11" s="14">
        <f t="shared" si="2"/>
        <v>26.875</v>
      </c>
      <c r="S11" s="14">
        <f t="shared" si="3"/>
        <v>3.611613213</v>
      </c>
      <c r="T11" s="15">
        <f t="shared" si="4"/>
        <v>13.43856079</v>
      </c>
      <c r="U11" s="12" t="s">
        <v>52</v>
      </c>
      <c r="V11" s="9"/>
      <c r="W11" s="9"/>
      <c r="X11" s="9"/>
      <c r="Y11" s="9"/>
      <c r="Z11" s="9"/>
    </row>
    <row r="12">
      <c r="A12" s="9" t="str">
        <f t="shared" si="1"/>
        <v>OFAV_PS_9EV5</v>
      </c>
      <c r="B12" s="9" t="s">
        <v>20</v>
      </c>
      <c r="C12" s="9" t="s">
        <v>50</v>
      </c>
      <c r="D12" s="10">
        <v>29.0</v>
      </c>
      <c r="E12" s="10" t="s">
        <v>38</v>
      </c>
      <c r="F12" s="10" t="s">
        <v>24</v>
      </c>
      <c r="G12" s="18">
        <v>44774.0</v>
      </c>
      <c r="H12" s="12" t="s">
        <v>51</v>
      </c>
      <c r="I12" s="13">
        <v>3.0</v>
      </c>
      <c r="J12" s="13">
        <v>127.0</v>
      </c>
      <c r="K12" s="13">
        <v>134.0</v>
      </c>
      <c r="L12" s="13">
        <v>79.0</v>
      </c>
      <c r="M12" s="13">
        <v>97.0</v>
      </c>
      <c r="N12" s="13">
        <v>98.0</v>
      </c>
      <c r="O12" s="13">
        <v>90.0</v>
      </c>
      <c r="P12" s="13">
        <v>61.0</v>
      </c>
      <c r="Q12" s="12">
        <v>72.0</v>
      </c>
      <c r="R12" s="14">
        <f t="shared" si="2"/>
        <v>31.58333333</v>
      </c>
      <c r="S12" s="14">
        <f t="shared" si="3"/>
        <v>8.473581728</v>
      </c>
      <c r="T12" s="35">
        <f t="shared" si="4"/>
        <v>26.82928252</v>
      </c>
      <c r="U12" s="12" t="s">
        <v>52</v>
      </c>
      <c r="V12" s="9"/>
      <c r="W12" s="9"/>
      <c r="X12" s="9"/>
      <c r="Y12" s="9"/>
      <c r="Z12" s="9"/>
    </row>
    <row r="13">
      <c r="A13" s="9" t="str">
        <f t="shared" si="1"/>
        <v>OFAV_PS_9GT4</v>
      </c>
      <c r="B13" s="9" t="s">
        <v>20</v>
      </c>
      <c r="C13" s="9" t="s">
        <v>50</v>
      </c>
      <c r="D13" s="10">
        <v>31.0</v>
      </c>
      <c r="E13" s="10" t="s">
        <v>40</v>
      </c>
      <c r="F13" s="10" t="s">
        <v>24</v>
      </c>
      <c r="G13" s="18">
        <v>44774.0</v>
      </c>
      <c r="H13" s="12" t="s">
        <v>51</v>
      </c>
      <c r="I13" s="13">
        <v>4.0</v>
      </c>
      <c r="J13" s="13">
        <v>54.0</v>
      </c>
      <c r="K13" s="13">
        <v>56.0</v>
      </c>
      <c r="L13" s="13">
        <v>40.0</v>
      </c>
      <c r="M13" s="13">
        <v>52.0</v>
      </c>
      <c r="N13" s="13">
        <v>47.0</v>
      </c>
      <c r="O13" s="13">
        <v>49.0</v>
      </c>
      <c r="P13" s="9"/>
      <c r="Q13" s="9"/>
      <c r="R13" s="14">
        <f t="shared" si="2"/>
        <v>12.41666667</v>
      </c>
      <c r="S13" s="14">
        <f t="shared" si="3"/>
        <v>1.437590577</v>
      </c>
      <c r="T13" s="15">
        <f t="shared" si="4"/>
        <v>11.57791069</v>
      </c>
      <c r="U13" s="12" t="s">
        <v>52</v>
      </c>
      <c r="V13" s="9"/>
      <c r="W13" s="9"/>
      <c r="X13" s="9"/>
      <c r="Y13" s="9"/>
      <c r="Z13" s="9"/>
    </row>
    <row r="14">
      <c r="A14" s="9" t="str">
        <f t="shared" si="1"/>
        <v>OFAV_PS_CX</v>
      </c>
      <c r="B14" s="9" t="s">
        <v>20</v>
      </c>
      <c r="C14" s="9" t="s">
        <v>50</v>
      </c>
      <c r="D14" s="10">
        <v>39.0</v>
      </c>
      <c r="E14" s="10" t="s">
        <v>48</v>
      </c>
      <c r="F14" s="10" t="s">
        <v>24</v>
      </c>
      <c r="G14" s="11">
        <v>44775.0</v>
      </c>
      <c r="H14" s="12" t="s">
        <v>51</v>
      </c>
      <c r="I14" s="13">
        <v>4.0</v>
      </c>
      <c r="J14" s="13">
        <v>115.0</v>
      </c>
      <c r="K14" s="13">
        <v>114.0</v>
      </c>
      <c r="L14" s="13">
        <v>128.0</v>
      </c>
      <c r="M14" s="13">
        <v>112.0</v>
      </c>
      <c r="N14" s="13">
        <v>103.0</v>
      </c>
      <c r="O14" s="13">
        <v>115.0</v>
      </c>
      <c r="P14" s="14"/>
      <c r="Q14" s="14"/>
      <c r="R14" s="14">
        <f t="shared" si="2"/>
        <v>28.625</v>
      </c>
      <c r="S14" s="14">
        <f t="shared" si="3"/>
        <v>2.00468202</v>
      </c>
      <c r="T14" s="15">
        <f t="shared" si="4"/>
        <v>7.003255964</v>
      </c>
      <c r="U14" s="12" t="s">
        <v>52</v>
      </c>
      <c r="V14" s="9"/>
      <c r="W14" s="9"/>
      <c r="X14" s="9"/>
      <c r="Y14" s="9"/>
      <c r="Z14" s="9"/>
    </row>
    <row r="15">
      <c r="A15" s="9" t="str">
        <f t="shared" si="1"/>
        <v>OFAV_PS_DW</v>
      </c>
      <c r="B15" s="9" t="s">
        <v>20</v>
      </c>
      <c r="C15" s="9" t="s">
        <v>50</v>
      </c>
      <c r="D15" s="10">
        <v>40.0</v>
      </c>
      <c r="E15" s="10" t="s">
        <v>49</v>
      </c>
      <c r="F15" s="10" t="s">
        <v>24</v>
      </c>
      <c r="G15" s="18">
        <v>44774.0</v>
      </c>
      <c r="H15" s="12" t="s">
        <v>51</v>
      </c>
      <c r="I15" s="13">
        <v>4.0</v>
      </c>
      <c r="J15" s="13">
        <v>49.0</v>
      </c>
      <c r="K15" s="13">
        <v>41.0</v>
      </c>
      <c r="L15" s="13">
        <v>66.0</v>
      </c>
      <c r="M15" s="13">
        <v>66.0</v>
      </c>
      <c r="N15" s="13">
        <v>54.0</v>
      </c>
      <c r="O15" s="13">
        <v>46.0</v>
      </c>
      <c r="P15" s="13">
        <v>63.0</v>
      </c>
      <c r="Q15" s="12">
        <v>53.0</v>
      </c>
      <c r="R15" s="14">
        <f t="shared" si="2"/>
        <v>13.6875</v>
      </c>
      <c r="S15" s="14">
        <f t="shared" si="3"/>
        <v>2.35944152</v>
      </c>
      <c r="T15" s="35">
        <f t="shared" si="4"/>
        <v>17.23792891</v>
      </c>
      <c r="U15" s="12" t="s">
        <v>52</v>
      </c>
      <c r="V15" s="9"/>
      <c r="W15" s="9"/>
      <c r="X15" s="9"/>
      <c r="Y15" s="9"/>
      <c r="Z15" s="9"/>
    </row>
    <row r="16">
      <c r="A16" s="9" t="str">
        <f t="shared" si="1"/>
        <v>OFAV_PS_EV</v>
      </c>
      <c r="B16" s="9" t="s">
        <v>20</v>
      </c>
      <c r="C16" s="9" t="s">
        <v>50</v>
      </c>
      <c r="D16" s="10" t="s">
        <v>22</v>
      </c>
      <c r="E16" s="10" t="s">
        <v>58</v>
      </c>
      <c r="F16" s="10" t="s">
        <v>24</v>
      </c>
      <c r="G16" s="18">
        <v>44783.0</v>
      </c>
      <c r="H16" s="12" t="s">
        <v>51</v>
      </c>
      <c r="I16" s="13">
        <v>4.0</v>
      </c>
      <c r="J16" s="13">
        <v>150.0</v>
      </c>
      <c r="K16" s="13">
        <v>120.0</v>
      </c>
      <c r="L16" s="13">
        <v>141.0</v>
      </c>
      <c r="M16" s="13">
        <v>150.0</v>
      </c>
      <c r="N16" s="13">
        <v>108.0</v>
      </c>
      <c r="O16" s="13">
        <v>146.0</v>
      </c>
      <c r="P16" s="14"/>
      <c r="Q16" s="14"/>
      <c r="R16" s="14">
        <f t="shared" si="2"/>
        <v>33.95833333</v>
      </c>
      <c r="S16" s="14">
        <f t="shared" si="3"/>
        <v>4.411396226</v>
      </c>
      <c r="T16" s="15">
        <f t="shared" si="4"/>
        <v>12.99061465</v>
      </c>
      <c r="U16" s="12" t="s">
        <v>52</v>
      </c>
      <c r="V16" s="9"/>
      <c r="W16" s="9"/>
      <c r="X16" s="9"/>
      <c r="Y16" s="9"/>
      <c r="Z16" s="9"/>
    </row>
    <row r="17" ht="15.75" customHeight="1">
      <c r="A17" s="1" t="str">
        <f t="shared" si="1"/>
        <v>OFAV_PS_359</v>
      </c>
      <c r="B17" s="1" t="s">
        <v>20</v>
      </c>
      <c r="C17" s="1" t="s">
        <v>50</v>
      </c>
      <c r="D17" s="16">
        <v>7.0</v>
      </c>
      <c r="E17" s="17">
        <v>359.0</v>
      </c>
      <c r="F17" s="16" t="s">
        <v>24</v>
      </c>
      <c r="G17" s="18">
        <v>44783.0</v>
      </c>
      <c r="H17" s="12" t="s">
        <v>51</v>
      </c>
      <c r="I17" s="6">
        <v>4.0</v>
      </c>
      <c r="J17" s="6">
        <v>83.0</v>
      </c>
      <c r="K17" s="6">
        <v>85.0</v>
      </c>
      <c r="L17" s="6">
        <v>80.0</v>
      </c>
      <c r="M17" s="6">
        <v>90.0</v>
      </c>
      <c r="N17" s="6">
        <v>67.0</v>
      </c>
      <c r="O17" s="6">
        <v>74.0</v>
      </c>
      <c r="R17" s="3">
        <f t="shared" si="2"/>
        <v>19.95833333</v>
      </c>
      <c r="S17" s="3">
        <f t="shared" si="3"/>
        <v>2.058012796</v>
      </c>
      <c r="T17" s="7">
        <f>S17/R17*100</f>
        <v>10.31154637</v>
      </c>
      <c r="U17" s="12" t="s">
        <v>52</v>
      </c>
    </row>
    <row r="18">
      <c r="A18" s="9" t="str">
        <f t="shared" si="1"/>
        <v>OFAV_SS_1AZ5</v>
      </c>
      <c r="B18" s="9" t="s">
        <v>20</v>
      </c>
      <c r="C18" s="9" t="s">
        <v>81</v>
      </c>
      <c r="D18" s="10">
        <v>5.0</v>
      </c>
      <c r="E18" s="10" t="s">
        <v>83</v>
      </c>
      <c r="F18" s="10" t="s">
        <v>24</v>
      </c>
      <c r="G18" s="11">
        <v>44775.0</v>
      </c>
      <c r="H18" s="12" t="s">
        <v>51</v>
      </c>
      <c r="I18" s="13">
        <v>4.0</v>
      </c>
      <c r="J18" s="13">
        <v>41.0</v>
      </c>
      <c r="K18" s="13">
        <v>32.0</v>
      </c>
      <c r="L18" s="13">
        <v>50.0</v>
      </c>
      <c r="M18" s="13">
        <v>61.0</v>
      </c>
      <c r="N18" s="13">
        <v>41.0</v>
      </c>
      <c r="O18" s="13">
        <v>46.0</v>
      </c>
      <c r="P18" s="13">
        <v>32.0</v>
      </c>
      <c r="Q18" s="13">
        <v>53.0</v>
      </c>
      <c r="R18" s="14">
        <f t="shared" si="2"/>
        <v>11.125</v>
      </c>
      <c r="S18" s="14">
        <f t="shared" si="3"/>
        <v>2.524876235</v>
      </c>
      <c r="T18" s="35">
        <f t="shared" ref="T18:T27" si="5">S18/R18*100</f>
        <v>22.69551672</v>
      </c>
      <c r="U18" s="12" t="s">
        <v>52</v>
      </c>
      <c r="V18" s="36"/>
      <c r="W18" s="36"/>
      <c r="X18" s="9"/>
      <c r="Y18" s="9"/>
      <c r="Z18" s="9"/>
    </row>
    <row r="19">
      <c r="A19" s="9" t="str">
        <f t="shared" si="1"/>
        <v>OFAV_SS_2AZ7</v>
      </c>
      <c r="B19" s="9" t="s">
        <v>20</v>
      </c>
      <c r="C19" s="9" t="s">
        <v>81</v>
      </c>
      <c r="D19" s="10">
        <v>9.0</v>
      </c>
      <c r="E19" s="10" t="s">
        <v>66</v>
      </c>
      <c r="F19" s="10" t="s">
        <v>54</v>
      </c>
      <c r="G19" s="18">
        <v>44783.0</v>
      </c>
      <c r="H19" s="12" t="s">
        <v>51</v>
      </c>
      <c r="I19" s="13">
        <v>2.0</v>
      </c>
      <c r="J19" s="13">
        <v>200.0</v>
      </c>
      <c r="K19" s="13">
        <v>198.0</v>
      </c>
      <c r="L19" s="13">
        <v>233.0</v>
      </c>
      <c r="M19" s="13">
        <v>226.0</v>
      </c>
      <c r="N19" s="13">
        <v>229.0</v>
      </c>
      <c r="O19" s="13">
        <v>233.0</v>
      </c>
      <c r="P19" s="14"/>
      <c r="Q19" s="14"/>
      <c r="R19" s="14">
        <f t="shared" si="2"/>
        <v>109.9166667</v>
      </c>
      <c r="S19" s="14">
        <f t="shared" si="3"/>
        <v>8.18178872</v>
      </c>
      <c r="T19" s="15">
        <f t="shared" si="5"/>
        <v>7.443628859</v>
      </c>
      <c r="U19" s="12" t="s">
        <v>52</v>
      </c>
      <c r="V19" s="9"/>
      <c r="W19" s="9"/>
      <c r="X19" s="9"/>
      <c r="Y19" s="9"/>
      <c r="Z19" s="9"/>
    </row>
    <row r="20">
      <c r="A20" s="9" t="str">
        <f t="shared" si="1"/>
        <v>OFAV_SS_2AZ7</v>
      </c>
      <c r="B20" s="9" t="s">
        <v>20</v>
      </c>
      <c r="C20" s="9" t="s">
        <v>81</v>
      </c>
      <c r="D20" s="10">
        <v>9.0</v>
      </c>
      <c r="E20" s="10" t="s">
        <v>66</v>
      </c>
      <c r="F20" s="10" t="s">
        <v>55</v>
      </c>
      <c r="G20" s="11">
        <v>44775.0</v>
      </c>
      <c r="H20" s="12" t="s">
        <v>51</v>
      </c>
      <c r="I20" s="13">
        <v>3.0</v>
      </c>
      <c r="J20" s="13">
        <v>162.0</v>
      </c>
      <c r="K20" s="13">
        <v>168.0</v>
      </c>
      <c r="L20" s="13">
        <v>165.0</v>
      </c>
      <c r="M20" s="13">
        <v>163.0</v>
      </c>
      <c r="N20" s="13">
        <v>143.0</v>
      </c>
      <c r="O20" s="13">
        <v>166.0</v>
      </c>
      <c r="P20" s="9"/>
      <c r="Q20" s="9"/>
      <c r="R20" s="14">
        <f t="shared" si="2"/>
        <v>53.72222222</v>
      </c>
      <c r="S20" s="14">
        <f t="shared" si="3"/>
        <v>3.050804387</v>
      </c>
      <c r="T20" s="15">
        <f t="shared" si="5"/>
        <v>5.678849945</v>
      </c>
      <c r="U20" s="12" t="s">
        <v>52</v>
      </c>
      <c r="V20" s="9"/>
      <c r="W20" s="9"/>
      <c r="X20" s="9"/>
      <c r="Y20" s="9"/>
      <c r="Z20" s="9"/>
    </row>
    <row r="21">
      <c r="A21" s="9" t="str">
        <f t="shared" si="1"/>
        <v>OFAV_SS_2EV3</v>
      </c>
      <c r="B21" s="9" t="s">
        <v>20</v>
      </c>
      <c r="C21" s="9" t="s">
        <v>81</v>
      </c>
      <c r="D21" s="10">
        <v>13.0</v>
      </c>
      <c r="E21" s="10" t="s">
        <v>90</v>
      </c>
      <c r="F21" s="10" t="s">
        <v>24</v>
      </c>
      <c r="G21" s="11">
        <v>44775.0</v>
      </c>
      <c r="H21" s="12" t="s">
        <v>51</v>
      </c>
      <c r="I21" s="13">
        <v>3.0</v>
      </c>
      <c r="J21" s="13">
        <v>176.0</v>
      </c>
      <c r="K21" s="13">
        <v>154.0</v>
      </c>
      <c r="L21" s="13">
        <v>159.0</v>
      </c>
      <c r="M21" s="13">
        <v>213.0</v>
      </c>
      <c r="N21" s="13">
        <v>173.0</v>
      </c>
      <c r="O21" s="13">
        <v>171.0</v>
      </c>
      <c r="P21" s="14"/>
      <c r="Q21" s="14"/>
      <c r="R21" s="14">
        <f t="shared" si="2"/>
        <v>58.11111111</v>
      </c>
      <c r="S21" s="14">
        <f t="shared" si="3"/>
        <v>6.927133981</v>
      </c>
      <c r="T21" s="15">
        <f t="shared" si="5"/>
        <v>11.92049825</v>
      </c>
      <c r="U21" s="12" t="s">
        <v>52</v>
      </c>
      <c r="V21" s="9"/>
      <c r="W21" s="9"/>
      <c r="X21" s="9"/>
      <c r="Y21" s="9"/>
      <c r="Z21" s="9"/>
    </row>
    <row r="22">
      <c r="A22" s="9" t="str">
        <f t="shared" si="1"/>
        <v>OFAV_SS_2EV30</v>
      </c>
      <c r="B22" s="9" t="s">
        <v>20</v>
      </c>
      <c r="C22" s="9" t="s">
        <v>81</v>
      </c>
      <c r="D22" s="10">
        <v>14.0</v>
      </c>
      <c r="E22" s="10" t="s">
        <v>91</v>
      </c>
      <c r="F22" s="10" t="s">
        <v>24</v>
      </c>
      <c r="G22" s="11">
        <v>44775.0</v>
      </c>
      <c r="H22" s="12" t="s">
        <v>51</v>
      </c>
      <c r="I22" s="13">
        <v>4.0</v>
      </c>
      <c r="J22" s="13">
        <v>143.0</v>
      </c>
      <c r="K22" s="13">
        <v>162.0</v>
      </c>
      <c r="L22" s="13">
        <v>143.0</v>
      </c>
      <c r="M22" s="13">
        <v>145.0</v>
      </c>
      <c r="N22" s="13">
        <v>163.0</v>
      </c>
      <c r="O22" s="13">
        <v>166.0</v>
      </c>
      <c r="P22" s="14"/>
      <c r="Q22" s="14"/>
      <c r="R22" s="14">
        <f t="shared" si="2"/>
        <v>38.41666667</v>
      </c>
      <c r="S22" s="14">
        <f t="shared" si="3"/>
        <v>2.764356465</v>
      </c>
      <c r="T22" s="15">
        <f t="shared" si="5"/>
        <v>7.195721818</v>
      </c>
      <c r="U22" s="12" t="s">
        <v>52</v>
      </c>
      <c r="V22" s="9"/>
      <c r="W22" s="9"/>
      <c r="X22" s="9"/>
      <c r="Y22" s="9"/>
      <c r="Z22" s="9"/>
    </row>
    <row r="23">
      <c r="A23" s="9" t="str">
        <f t="shared" si="1"/>
        <v>OFAV_SS_2EV44</v>
      </c>
      <c r="B23" s="9" t="s">
        <v>20</v>
      </c>
      <c r="C23" s="9" t="s">
        <v>81</v>
      </c>
      <c r="D23" s="10">
        <v>17.0</v>
      </c>
      <c r="E23" s="10" t="s">
        <v>94</v>
      </c>
      <c r="F23" s="10" t="s">
        <v>24</v>
      </c>
      <c r="G23" s="11">
        <v>44775.0</v>
      </c>
      <c r="H23" s="12" t="s">
        <v>51</v>
      </c>
      <c r="I23" s="13">
        <v>3.0</v>
      </c>
      <c r="J23" s="13">
        <v>155.0</v>
      </c>
      <c r="K23" s="13">
        <v>147.0</v>
      </c>
      <c r="L23" s="13">
        <v>148.0</v>
      </c>
      <c r="M23" s="13">
        <v>171.0</v>
      </c>
      <c r="N23" s="13">
        <v>170.0</v>
      </c>
      <c r="O23" s="13">
        <v>136.0</v>
      </c>
      <c r="P23" s="14"/>
      <c r="Q23" s="14"/>
      <c r="R23" s="14">
        <f t="shared" si="2"/>
        <v>51.5</v>
      </c>
      <c r="S23" s="14">
        <f t="shared" si="3"/>
        <v>4.603139026</v>
      </c>
      <c r="T23" s="15">
        <f t="shared" si="5"/>
        <v>8.93813403</v>
      </c>
      <c r="U23" s="12" t="s">
        <v>52</v>
      </c>
      <c r="V23" s="9"/>
      <c r="W23" s="9"/>
      <c r="X23" s="9"/>
      <c r="Y23" s="9"/>
      <c r="Z23" s="9"/>
    </row>
    <row r="24">
      <c r="A24" s="9" t="str">
        <f t="shared" si="1"/>
        <v>OFAV_SS_2JQ6</v>
      </c>
      <c r="B24" s="9" t="s">
        <v>20</v>
      </c>
      <c r="C24" s="9" t="s">
        <v>81</v>
      </c>
      <c r="D24" s="10">
        <v>20.0</v>
      </c>
      <c r="E24" s="10" t="s">
        <v>96</v>
      </c>
      <c r="F24" s="10" t="s">
        <v>24</v>
      </c>
      <c r="G24" s="18">
        <v>44783.0</v>
      </c>
      <c r="H24" s="12" t="s">
        <v>51</v>
      </c>
      <c r="I24" s="13">
        <v>4.0</v>
      </c>
      <c r="J24" s="13">
        <v>114.0</v>
      </c>
      <c r="K24" s="13">
        <v>89.0</v>
      </c>
      <c r="L24" s="13">
        <v>87.0</v>
      </c>
      <c r="M24" s="13">
        <v>114.0</v>
      </c>
      <c r="N24" s="13">
        <v>60.0</v>
      </c>
      <c r="O24" s="13">
        <v>118.0</v>
      </c>
      <c r="P24" s="14"/>
      <c r="Q24" s="14"/>
      <c r="R24" s="14">
        <f t="shared" si="2"/>
        <v>24.25</v>
      </c>
      <c r="S24" s="14">
        <f t="shared" si="3"/>
        <v>5.648008499</v>
      </c>
      <c r="T24" s="35">
        <f t="shared" si="5"/>
        <v>23.2907567</v>
      </c>
      <c r="U24" s="12" t="s">
        <v>52</v>
      </c>
      <c r="V24" s="9"/>
      <c r="W24" s="9"/>
      <c r="X24" s="9"/>
      <c r="Y24" s="9"/>
      <c r="Z24" s="9"/>
    </row>
    <row r="25">
      <c r="A25" s="9" t="str">
        <f t="shared" si="1"/>
        <v>OFAV_SS_3JQ1</v>
      </c>
      <c r="B25" s="9" t="s">
        <v>20</v>
      </c>
      <c r="C25" s="9" t="s">
        <v>81</v>
      </c>
      <c r="D25" s="10">
        <v>24.0</v>
      </c>
      <c r="E25" s="10" t="s">
        <v>73</v>
      </c>
      <c r="F25" s="10" t="s">
        <v>54</v>
      </c>
      <c r="G25" s="11">
        <v>44775.0</v>
      </c>
      <c r="H25" s="12" t="s">
        <v>51</v>
      </c>
      <c r="I25" s="13">
        <v>3.0</v>
      </c>
      <c r="J25" s="13">
        <v>135.0</v>
      </c>
      <c r="K25" s="13">
        <v>140.0</v>
      </c>
      <c r="L25" s="13">
        <v>135.0</v>
      </c>
      <c r="M25" s="13">
        <v>138.0</v>
      </c>
      <c r="N25" s="13">
        <v>108.0</v>
      </c>
      <c r="O25" s="13">
        <v>138.0</v>
      </c>
      <c r="P25" s="9"/>
      <c r="Q25" s="9"/>
      <c r="R25" s="14">
        <f t="shared" si="2"/>
        <v>44.11111111</v>
      </c>
      <c r="S25" s="14">
        <f t="shared" si="3"/>
        <v>4.025842447</v>
      </c>
      <c r="T25" s="15">
        <f t="shared" si="5"/>
        <v>9.126594968</v>
      </c>
      <c r="U25" s="12" t="s">
        <v>52</v>
      </c>
      <c r="V25" s="9"/>
      <c r="W25" s="9"/>
      <c r="X25" s="9"/>
      <c r="Y25" s="9"/>
      <c r="Z25" s="9"/>
    </row>
    <row r="26">
      <c r="A26" s="9" t="str">
        <f t="shared" si="1"/>
        <v>OFAV_SS_6JQ16</v>
      </c>
      <c r="B26" s="9" t="s">
        <v>20</v>
      </c>
      <c r="C26" s="9" t="s">
        <v>81</v>
      </c>
      <c r="D26" s="10">
        <v>30.0</v>
      </c>
      <c r="E26" s="10" t="s">
        <v>77</v>
      </c>
      <c r="F26" s="10" t="s">
        <v>24</v>
      </c>
      <c r="G26" s="11">
        <v>44775.0</v>
      </c>
      <c r="H26" s="12" t="s">
        <v>51</v>
      </c>
      <c r="I26" s="13">
        <v>2.0</v>
      </c>
      <c r="J26" s="13">
        <v>142.0</v>
      </c>
      <c r="K26" s="13">
        <v>133.0</v>
      </c>
      <c r="L26" s="13">
        <v>103.0</v>
      </c>
      <c r="M26" s="13">
        <v>117.0</v>
      </c>
      <c r="N26" s="13">
        <v>104.0</v>
      </c>
      <c r="O26" s="13">
        <v>129.0</v>
      </c>
      <c r="P26" s="14"/>
      <c r="Q26" s="14"/>
      <c r="R26" s="14">
        <f t="shared" si="2"/>
        <v>60.66666667</v>
      </c>
      <c r="S26" s="14">
        <f t="shared" si="3"/>
        <v>7.991662322</v>
      </c>
      <c r="T26" s="15">
        <f t="shared" si="5"/>
        <v>13.17306976</v>
      </c>
      <c r="U26" s="12" t="s">
        <v>52</v>
      </c>
      <c r="V26" s="9"/>
      <c r="W26" s="9"/>
      <c r="X26" s="9"/>
      <c r="Y26" s="9"/>
      <c r="Z26" s="9"/>
    </row>
    <row r="27">
      <c r="A27" s="9" t="str">
        <f t="shared" si="1"/>
        <v>OFAV_SS_9AZ81</v>
      </c>
      <c r="B27" s="9" t="s">
        <v>20</v>
      </c>
      <c r="C27" s="9" t="s">
        <v>81</v>
      </c>
      <c r="D27" s="10">
        <v>34.0</v>
      </c>
      <c r="E27" s="10" t="s">
        <v>102</v>
      </c>
      <c r="F27" s="10" t="s">
        <v>54</v>
      </c>
      <c r="G27" s="18">
        <v>44783.0</v>
      </c>
      <c r="H27" s="12" t="s">
        <v>51</v>
      </c>
      <c r="I27" s="13">
        <v>4.0</v>
      </c>
      <c r="J27" s="13">
        <v>46.0</v>
      </c>
      <c r="K27" s="13">
        <v>61.0</v>
      </c>
      <c r="L27" s="13">
        <v>64.0</v>
      </c>
      <c r="M27" s="13">
        <v>80.0</v>
      </c>
      <c r="N27" s="13">
        <v>53.0</v>
      </c>
      <c r="O27" s="13">
        <v>53.0</v>
      </c>
      <c r="P27" s="13">
        <v>61.0</v>
      </c>
      <c r="Q27" s="13">
        <v>118.0</v>
      </c>
      <c r="R27" s="14">
        <f t="shared" si="2"/>
        <v>16.75</v>
      </c>
      <c r="S27" s="14">
        <f t="shared" si="3"/>
        <v>5.735229476</v>
      </c>
      <c r="T27" s="35">
        <f t="shared" si="5"/>
        <v>34.24017598</v>
      </c>
      <c r="U27" s="12" t="s">
        <v>52</v>
      </c>
      <c r="V27" s="9"/>
      <c r="W27" s="9"/>
      <c r="X27" s="9"/>
      <c r="Y27" s="9"/>
      <c r="Z27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 ht="15.75" customHeight="1">
      <c r="A1" s="9" t="str">
        <f t="shared" ref="A1:A6" si="1">B1&amp;"_"&amp;C1&amp;"_"&amp;E1</f>
        <v>OFAV_PS_DW</v>
      </c>
      <c r="B1" s="9" t="s">
        <v>20</v>
      </c>
      <c r="C1" s="9" t="s">
        <v>50</v>
      </c>
      <c r="D1" s="10">
        <v>40.0</v>
      </c>
      <c r="E1" s="10" t="s">
        <v>49</v>
      </c>
      <c r="F1" s="10" t="s">
        <v>24</v>
      </c>
      <c r="G1" s="18">
        <v>44774.0</v>
      </c>
      <c r="H1" s="12" t="s">
        <v>51</v>
      </c>
      <c r="I1" s="13">
        <v>4.0</v>
      </c>
      <c r="J1" s="13">
        <v>62.0</v>
      </c>
      <c r="K1" s="13">
        <v>67.0</v>
      </c>
      <c r="L1" s="13">
        <v>58.0</v>
      </c>
      <c r="M1" s="13">
        <v>54.0</v>
      </c>
      <c r="N1" s="13">
        <v>46.0</v>
      </c>
      <c r="O1" s="13">
        <v>54.0</v>
      </c>
      <c r="P1" s="13"/>
      <c r="Q1" s="12"/>
      <c r="R1" s="14">
        <f t="shared" ref="R1:R6" si="2">AVERAGE(J1:Q1)/I1</f>
        <v>14.20833333</v>
      </c>
      <c r="S1" s="14">
        <f t="shared" ref="S1:S6" si="3">STDEV(J1:Q1)/I1</f>
        <v>1.819455047</v>
      </c>
      <c r="T1" s="15">
        <f t="shared" ref="T1:T6" si="4">S1/R1*100</f>
        <v>12.80554872</v>
      </c>
      <c r="U1" s="12" t="s">
        <v>56</v>
      </c>
      <c r="V1" s="9"/>
      <c r="W1" s="9"/>
      <c r="X1" s="9"/>
      <c r="Y1" s="9"/>
      <c r="Z1" s="9"/>
    </row>
    <row r="2">
      <c r="A2" s="9" t="str">
        <f t="shared" si="1"/>
        <v>OFAV_PS_9EV5</v>
      </c>
      <c r="B2" s="9" t="s">
        <v>20</v>
      </c>
      <c r="C2" s="9" t="s">
        <v>50</v>
      </c>
      <c r="D2" s="10">
        <v>29.0</v>
      </c>
      <c r="E2" s="10" t="s">
        <v>38</v>
      </c>
      <c r="F2" s="10" t="s">
        <v>24</v>
      </c>
      <c r="G2" s="18">
        <v>44774.0</v>
      </c>
      <c r="H2" s="12" t="s">
        <v>51</v>
      </c>
      <c r="I2" s="13">
        <v>4.0</v>
      </c>
      <c r="J2" s="13">
        <v>129.0</v>
      </c>
      <c r="K2" s="13">
        <v>149.0</v>
      </c>
      <c r="L2" s="13">
        <v>128.0</v>
      </c>
      <c r="M2" s="13">
        <v>119.0</v>
      </c>
      <c r="N2" s="13">
        <v>112.0</v>
      </c>
      <c r="O2" s="13">
        <v>106.0</v>
      </c>
      <c r="P2" s="13"/>
      <c r="Q2" s="12"/>
      <c r="R2" s="14">
        <f t="shared" si="2"/>
        <v>30.95833333</v>
      </c>
      <c r="S2" s="14">
        <f t="shared" si="3"/>
        <v>3.805971186</v>
      </c>
      <c r="T2" s="15">
        <f t="shared" si="4"/>
        <v>12.2938504</v>
      </c>
      <c r="U2" s="12" t="s">
        <v>56</v>
      </c>
      <c r="V2" s="9"/>
      <c r="W2" s="9"/>
      <c r="X2" s="9"/>
      <c r="Y2" s="9"/>
      <c r="Z2" s="9"/>
    </row>
    <row r="3">
      <c r="A3" s="9" t="str">
        <f t="shared" si="1"/>
        <v>OFAV_PS_9EV4</v>
      </c>
      <c r="B3" s="9" t="s">
        <v>20</v>
      </c>
      <c r="C3" s="9" t="s">
        <v>50</v>
      </c>
      <c r="D3" s="10">
        <v>27.0</v>
      </c>
      <c r="E3" s="10" t="s">
        <v>36</v>
      </c>
      <c r="F3" s="10" t="s">
        <v>24</v>
      </c>
      <c r="G3" s="18">
        <v>44783.0</v>
      </c>
      <c r="H3" s="12" t="s">
        <v>51</v>
      </c>
      <c r="I3" s="13">
        <v>4.0</v>
      </c>
      <c r="J3" s="13">
        <v>88.0</v>
      </c>
      <c r="K3" s="13">
        <v>78.0</v>
      </c>
      <c r="L3" s="13">
        <v>64.0</v>
      </c>
      <c r="M3" s="13">
        <v>91.0</v>
      </c>
      <c r="N3" s="13">
        <v>67.0</v>
      </c>
      <c r="O3" s="13">
        <v>87.0</v>
      </c>
      <c r="P3" s="13"/>
      <c r="Q3" s="12"/>
      <c r="R3" s="14">
        <f t="shared" si="2"/>
        <v>19.79166667</v>
      </c>
      <c r="S3" s="14">
        <f t="shared" si="3"/>
        <v>2.869741568</v>
      </c>
      <c r="T3" s="15">
        <f t="shared" si="4"/>
        <v>14.49974687</v>
      </c>
      <c r="U3" s="12" t="s">
        <v>56</v>
      </c>
      <c r="V3" s="9"/>
      <c r="W3" s="9"/>
      <c r="X3" s="9"/>
      <c r="Y3" s="9"/>
      <c r="Z3" s="9"/>
    </row>
    <row r="4">
      <c r="A4" s="9" t="str">
        <f t="shared" si="1"/>
        <v>OFAV_SS_1AZ5</v>
      </c>
      <c r="B4" s="9" t="s">
        <v>20</v>
      </c>
      <c r="C4" s="9" t="s">
        <v>81</v>
      </c>
      <c r="D4" s="10">
        <v>5.0</v>
      </c>
      <c r="E4" s="10" t="s">
        <v>83</v>
      </c>
      <c r="F4" s="10" t="s">
        <v>24</v>
      </c>
      <c r="G4" s="11">
        <v>44775.0</v>
      </c>
      <c r="H4" s="12" t="s">
        <v>51</v>
      </c>
      <c r="I4" s="13">
        <v>4.0</v>
      </c>
      <c r="J4" s="13">
        <v>63.0</v>
      </c>
      <c r="K4" s="13">
        <v>82.0</v>
      </c>
      <c r="L4" s="13">
        <v>65.0</v>
      </c>
      <c r="M4" s="13">
        <v>57.0</v>
      </c>
      <c r="N4" s="13">
        <v>48.0</v>
      </c>
      <c r="O4" s="13">
        <v>64.0</v>
      </c>
      <c r="P4" s="13">
        <v>35.0</v>
      </c>
      <c r="Q4" s="13">
        <v>46.0</v>
      </c>
      <c r="R4" s="14">
        <f t="shared" si="2"/>
        <v>14.375</v>
      </c>
      <c r="S4" s="14">
        <f t="shared" si="3"/>
        <v>3.608026766</v>
      </c>
      <c r="T4" s="35">
        <f t="shared" si="4"/>
        <v>25.09931663</v>
      </c>
      <c r="U4" s="12" t="s">
        <v>56</v>
      </c>
      <c r="V4" s="36"/>
      <c r="W4" s="36"/>
      <c r="X4" s="9"/>
      <c r="Y4" s="9"/>
      <c r="Z4" s="9"/>
    </row>
    <row r="5">
      <c r="A5" s="9" t="str">
        <f t="shared" si="1"/>
        <v>OFAV_SS_2JQ6</v>
      </c>
      <c r="B5" s="9" t="s">
        <v>20</v>
      </c>
      <c r="C5" s="9" t="s">
        <v>81</v>
      </c>
      <c r="D5" s="10">
        <v>20.0</v>
      </c>
      <c r="E5" s="10" t="s">
        <v>96</v>
      </c>
      <c r="F5" s="10" t="s">
        <v>24</v>
      </c>
      <c r="G5" s="18">
        <v>44783.0</v>
      </c>
      <c r="H5" s="12" t="s">
        <v>51</v>
      </c>
      <c r="I5" s="13">
        <v>4.0</v>
      </c>
      <c r="J5" s="13">
        <v>98.0</v>
      </c>
      <c r="K5" s="13">
        <v>84.0</v>
      </c>
      <c r="L5" s="13">
        <v>95.0</v>
      </c>
      <c r="M5" s="13">
        <v>95.0</v>
      </c>
      <c r="N5" s="13">
        <v>80.0</v>
      </c>
      <c r="O5" s="13">
        <v>80.0</v>
      </c>
      <c r="P5" s="14"/>
      <c r="Q5" s="14"/>
      <c r="R5" s="14">
        <f t="shared" si="2"/>
        <v>22.16666667</v>
      </c>
      <c r="S5" s="14">
        <f t="shared" si="3"/>
        <v>2.059530691</v>
      </c>
      <c r="T5" s="15">
        <f t="shared" si="4"/>
        <v>9.291115899</v>
      </c>
      <c r="U5" s="12" t="s">
        <v>56</v>
      </c>
      <c r="V5" s="9"/>
      <c r="W5" s="9"/>
      <c r="X5" s="9"/>
      <c r="Y5" s="9"/>
      <c r="Z5" s="9"/>
    </row>
    <row r="6">
      <c r="A6" s="9" t="str">
        <f t="shared" si="1"/>
        <v>OFAV_SS_9AZ81</v>
      </c>
      <c r="B6" s="9" t="s">
        <v>20</v>
      </c>
      <c r="C6" s="9" t="s">
        <v>81</v>
      </c>
      <c r="D6" s="10">
        <v>34.0</v>
      </c>
      <c r="E6" s="10" t="s">
        <v>102</v>
      </c>
      <c r="F6" s="10" t="s">
        <v>54</v>
      </c>
      <c r="G6" s="18">
        <v>44783.0</v>
      </c>
      <c r="H6" s="12" t="s">
        <v>51</v>
      </c>
      <c r="I6" s="13">
        <v>4.0</v>
      </c>
      <c r="J6" s="13">
        <v>72.0</v>
      </c>
      <c r="K6" s="13">
        <v>80.0</v>
      </c>
      <c r="L6" s="13">
        <v>58.0</v>
      </c>
      <c r="M6" s="13">
        <v>64.0</v>
      </c>
      <c r="N6" s="13">
        <v>56.0</v>
      </c>
      <c r="O6" s="13">
        <v>53.0</v>
      </c>
      <c r="P6" s="13">
        <v>58.0</v>
      </c>
      <c r="Q6" s="13">
        <v>57.0</v>
      </c>
      <c r="R6" s="14">
        <f t="shared" si="2"/>
        <v>15.5625</v>
      </c>
      <c r="S6" s="14">
        <f t="shared" si="3"/>
        <v>2.317441631</v>
      </c>
      <c r="T6" s="15">
        <f t="shared" si="4"/>
        <v>14.8911912</v>
      </c>
      <c r="U6" s="12" t="s">
        <v>56</v>
      </c>
      <c r="V6" s="9"/>
      <c r="W6" s="9"/>
      <c r="X6" s="9"/>
      <c r="Y6" s="9"/>
      <c r="Z6" s="9"/>
    </row>
    <row r="7">
      <c r="A7" s="1" t="s">
        <v>0</v>
      </c>
      <c r="B7" s="1" t="s">
        <v>1</v>
      </c>
      <c r="C7" s="1" t="s">
        <v>2</v>
      </c>
      <c r="D7" s="2" t="s">
        <v>3</v>
      </c>
      <c r="E7" s="2" t="s">
        <v>4</v>
      </c>
      <c r="F7" s="2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  <c r="Q7" s="3" t="s">
        <v>16</v>
      </c>
      <c r="R7" s="3" t="s">
        <v>17</v>
      </c>
      <c r="S7" s="3" t="s">
        <v>18</v>
      </c>
      <c r="T7" s="3" t="s">
        <v>19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2022-05-04T17:31:31Z</dcterms:created>
  <dc:creator>Taylor Lindsay</dc:creator>
</cp:coreProperties>
</file>