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rlindsay/Downloads/"/>
    </mc:Choice>
  </mc:AlternateContent>
  <xr:revisionPtr revIDLastSave="0" documentId="13_ncr:1_{BA017B88-B860-D84A-A33B-79E3B7AF3D25}" xr6:coauthVersionLast="47" xr6:coauthVersionMax="47" xr10:uidLastSave="{00000000-0000-0000-0000-000000000000}"/>
  <bookViews>
    <workbookView xWindow="1100" yWindow="500" windowWidth="37300" windowHeight="14220" xr2:uid="{FBEA23C7-FCDB-B340-974C-C24F6DAC0CC5}"/>
  </bookViews>
  <sheets>
    <sheet name="All Physiology" sheetId="1" r:id="rId1"/>
    <sheet name="Graphs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'All Physiology'!$A$1:$AB$73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" i="1" l="1"/>
  <c r="Z2" i="1"/>
  <c r="Y3" i="1"/>
  <c r="Z3" i="1"/>
  <c r="Y4" i="1"/>
  <c r="Z4" i="1"/>
  <c r="Y5" i="1"/>
  <c r="Z5" i="1"/>
  <c r="Y6" i="1"/>
  <c r="Z6" i="1"/>
  <c r="Y7" i="1"/>
  <c r="Z7" i="1"/>
  <c r="Z8" i="1"/>
  <c r="Z9" i="1"/>
  <c r="Y10" i="1"/>
  <c r="Z10" i="1"/>
  <c r="Y11" i="1"/>
  <c r="Z11" i="1"/>
  <c r="Y12" i="1"/>
  <c r="Y13" i="1"/>
  <c r="Z13" i="1"/>
  <c r="Y14" i="1"/>
  <c r="Z14" i="1"/>
  <c r="Y15" i="1"/>
  <c r="Z15" i="1"/>
  <c r="Y16" i="1"/>
  <c r="Z16" i="1"/>
  <c r="Y17" i="1"/>
  <c r="Z17" i="1"/>
  <c r="Y18" i="1"/>
  <c r="Y19" i="1"/>
  <c r="Z19" i="1"/>
  <c r="Y20" i="1"/>
  <c r="Z20" i="1"/>
  <c r="Z21" i="1"/>
  <c r="Y22" i="1"/>
  <c r="Z22" i="1"/>
  <c r="Y23" i="1"/>
  <c r="Z23" i="1"/>
  <c r="Z27" i="1"/>
  <c r="Y29" i="1"/>
  <c r="Z29" i="1"/>
  <c r="Z31" i="1"/>
  <c r="Y33" i="1"/>
  <c r="Y38" i="1"/>
  <c r="Z38" i="1"/>
  <c r="Y39" i="1"/>
  <c r="Z39" i="1"/>
  <c r="Z40" i="1"/>
  <c r="Z41" i="1"/>
  <c r="Y42" i="1"/>
  <c r="Z42" i="1"/>
  <c r="Y43" i="1"/>
  <c r="Z43" i="1"/>
  <c r="Y44" i="1"/>
  <c r="Z44" i="1"/>
  <c r="Z45" i="1"/>
  <c r="Z46" i="1"/>
  <c r="Y47" i="1"/>
  <c r="Z47" i="1"/>
  <c r="Z49" i="1"/>
  <c r="Y50" i="1"/>
  <c r="Y51" i="1"/>
  <c r="Z51" i="1"/>
  <c r="Y52" i="1"/>
  <c r="Z52" i="1"/>
  <c r="Y53" i="1"/>
  <c r="Z53" i="1"/>
  <c r="Y55" i="1"/>
  <c r="Z55" i="1"/>
  <c r="Y56" i="1"/>
  <c r="Z56" i="1"/>
  <c r="Y57" i="1"/>
  <c r="Y58" i="1"/>
  <c r="Z58" i="1"/>
  <c r="Y59" i="1"/>
  <c r="Z60" i="1"/>
  <c r="Y61" i="1"/>
  <c r="Y62" i="1"/>
  <c r="Z62" i="1"/>
  <c r="Y63" i="1"/>
  <c r="Z63" i="1"/>
  <c r="Y64" i="1"/>
  <c r="Z64" i="1"/>
  <c r="Y65" i="1"/>
  <c r="Z65" i="1"/>
  <c r="Y66" i="1"/>
  <c r="Z66" i="1"/>
  <c r="Y67" i="1"/>
  <c r="Z67" i="1"/>
  <c r="Y68" i="1"/>
  <c r="Z68" i="1"/>
  <c r="Y69" i="1"/>
  <c r="Z69" i="1"/>
  <c r="Y70" i="1"/>
  <c r="Z70" i="1"/>
  <c r="Y71" i="1"/>
  <c r="Z71" i="1"/>
  <c r="Y72" i="1"/>
  <c r="Z72" i="1"/>
  <c r="Y73" i="1"/>
  <c r="Z73" i="1"/>
  <c r="G3" i="1"/>
  <c r="G4" i="1"/>
  <c r="G5" i="1"/>
  <c r="G6" i="1"/>
  <c r="G7" i="1"/>
  <c r="G8" i="1"/>
  <c r="G9" i="1"/>
  <c r="G10" i="1"/>
  <c r="G11" i="1"/>
  <c r="G13" i="1"/>
  <c r="G14" i="1"/>
  <c r="G15" i="1"/>
  <c r="G16" i="1"/>
  <c r="G17" i="1"/>
  <c r="G19" i="1"/>
  <c r="G20" i="1"/>
  <c r="G21" i="1"/>
  <c r="G22" i="1"/>
  <c r="G23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5" i="1"/>
  <c r="G56" i="1"/>
  <c r="G58" i="1"/>
  <c r="G60" i="1"/>
  <c r="G62" i="1"/>
  <c r="G63" i="1"/>
  <c r="G64" i="1"/>
  <c r="G65" i="1"/>
  <c r="G66" i="1"/>
  <c r="G67" i="1"/>
  <c r="G68" i="1"/>
  <c r="G69" i="1"/>
  <c r="G70" i="1"/>
  <c r="G71" i="1"/>
  <c r="G72" i="1"/>
  <c r="G73" i="1"/>
  <c r="G2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6" i="1"/>
  <c r="X57" i="1"/>
  <c r="X58" i="1"/>
  <c r="X59" i="1"/>
  <c r="X60" i="1"/>
  <c r="X62" i="1"/>
  <c r="X63" i="1"/>
  <c r="X64" i="1"/>
  <c r="X65" i="1"/>
  <c r="X66" i="1"/>
  <c r="X67" i="1"/>
  <c r="X68" i="1"/>
  <c r="X69" i="1"/>
  <c r="X70" i="1"/>
  <c r="X71" i="1"/>
  <c r="X72" i="1"/>
  <c r="X73" i="1"/>
</calcChain>
</file>

<file path=xl/sharedStrings.xml><?xml version="1.0" encoding="utf-8"?>
<sst xmlns="http://schemas.openxmlformats.org/spreadsheetml/2006/main" count="367" uniqueCount="102">
  <si>
    <t>9CX6B</t>
  </si>
  <si>
    <t>Good</t>
  </si>
  <si>
    <t>DD</t>
  </si>
  <si>
    <t>Ofra</t>
  </si>
  <si>
    <t>8HS23B</t>
  </si>
  <si>
    <t>2HS27C</t>
  </si>
  <si>
    <t>2CX12S</t>
  </si>
  <si>
    <t>0GT1I</t>
  </si>
  <si>
    <t>2CX12O</t>
  </si>
  <si>
    <t>2CX12B</t>
  </si>
  <si>
    <t>0CX4-2</t>
  </si>
  <si>
    <t>0GT1H</t>
  </si>
  <si>
    <t>Useless</t>
  </si>
  <si>
    <t>2GT10K</t>
  </si>
  <si>
    <t>Low</t>
  </si>
  <si>
    <t>9GT47Q</t>
  </si>
  <si>
    <t>6GT17</t>
  </si>
  <si>
    <t>Ofav</t>
  </si>
  <si>
    <t>9GT46</t>
  </si>
  <si>
    <t xml:space="preserve">2HS2 </t>
  </si>
  <si>
    <t>9JQ4</t>
  </si>
  <si>
    <t>9IR44</t>
  </si>
  <si>
    <t>DS</t>
  </si>
  <si>
    <t>9JQ431</t>
  </si>
  <si>
    <t>9JQ43I</t>
  </si>
  <si>
    <t>0HS3</t>
  </si>
  <si>
    <t>2HS2</t>
  </si>
  <si>
    <t>9JQ42</t>
  </si>
  <si>
    <t>9AZ9</t>
  </si>
  <si>
    <t>CX</t>
  </si>
  <si>
    <t>2JQ31</t>
  </si>
  <si>
    <t>SS</t>
  </si>
  <si>
    <t>2JQ31H</t>
  </si>
  <si>
    <t>4EV14</t>
  </si>
  <si>
    <t>4EV14D</t>
  </si>
  <si>
    <t>3JQ1</t>
  </si>
  <si>
    <t>3JQ1J</t>
  </si>
  <si>
    <t>2AZ21</t>
  </si>
  <si>
    <t>2AZ21F</t>
  </si>
  <si>
    <t>2JQ6</t>
  </si>
  <si>
    <t>2JQ6H</t>
  </si>
  <si>
    <t>2EV3</t>
  </si>
  <si>
    <t>2EV3E</t>
  </si>
  <si>
    <t>9AZ7</t>
  </si>
  <si>
    <t>4JQ12</t>
  </si>
  <si>
    <t>4JQ12E</t>
  </si>
  <si>
    <t>0DW41</t>
  </si>
  <si>
    <t>2EV44E</t>
  </si>
  <si>
    <t>9DW32</t>
  </si>
  <si>
    <t xml:space="preserve">2AZ2 </t>
  </si>
  <si>
    <t>2AZ2-2</t>
  </si>
  <si>
    <t>SD</t>
  </si>
  <si>
    <t>2JQ31-2</t>
  </si>
  <si>
    <t>0DW46</t>
  </si>
  <si>
    <t>2AZ7</t>
  </si>
  <si>
    <t>9AZ81</t>
  </si>
  <si>
    <t>9EV41</t>
  </si>
  <si>
    <t>9AZ10</t>
  </si>
  <si>
    <t>0EV1</t>
  </si>
  <si>
    <t>6JQ16</t>
  </si>
  <si>
    <t>0AZ4</t>
  </si>
  <si>
    <t>0CX5</t>
  </si>
  <si>
    <t>2CX10</t>
  </si>
  <si>
    <t>0GT1</t>
  </si>
  <si>
    <t>2GT31</t>
  </si>
  <si>
    <t>8HS24</t>
  </si>
  <si>
    <t>2GT4I</t>
  </si>
  <si>
    <t>6CX18</t>
  </si>
  <si>
    <t>4HS13</t>
  </si>
  <si>
    <t>2GT38</t>
  </si>
  <si>
    <t>0CX4</t>
  </si>
  <si>
    <t>1GT43</t>
  </si>
  <si>
    <t>1GT42</t>
  </si>
  <si>
    <t>Proteins</t>
  </si>
  <si>
    <t>Symb. Dens.</t>
  </si>
  <si>
    <t>a*</t>
  </si>
  <si>
    <t>Chl a</t>
  </si>
  <si>
    <t>PUR</t>
  </si>
  <si>
    <t>OD-675</t>
  </si>
  <si>
    <t>OD-PAR</t>
  </si>
  <si>
    <t>A675</t>
  </si>
  <si>
    <t>A-PAR</t>
  </si>
  <si>
    <t>Coral ID</t>
  </si>
  <si>
    <t>Quality PE</t>
  </si>
  <si>
    <t>Ek</t>
  </si>
  <si>
    <t>Ec</t>
  </si>
  <si>
    <t>Rd Final</t>
  </si>
  <si>
    <t>Rd Initial</t>
  </si>
  <si>
    <t>Rd (emp)</t>
  </si>
  <si>
    <t>Rd (eq)</t>
  </si>
  <si>
    <t>Pmax</t>
  </si>
  <si>
    <t>Alpha</t>
  </si>
  <si>
    <t>Coral Area</t>
  </si>
  <si>
    <t>Transplant</t>
  </si>
  <si>
    <t>Species</t>
  </si>
  <si>
    <t>Chamber</t>
  </si>
  <si>
    <t>Date</t>
  </si>
  <si>
    <t>PEcurve#</t>
  </si>
  <si>
    <t>2CX10Q</t>
  </si>
  <si>
    <t>8HS24D</t>
  </si>
  <si>
    <r>
      <t>ɸ</t>
    </r>
    <r>
      <rPr>
        <b/>
        <vertAlign val="subscript"/>
        <sz val="11"/>
        <color theme="1"/>
        <rFont val="Calibri"/>
        <family val="2"/>
        <scheme val="minor"/>
      </rPr>
      <t>max</t>
    </r>
    <r>
      <rPr>
        <b/>
        <sz val="11"/>
        <color theme="1"/>
        <rFont val="Calibri"/>
        <family val="2"/>
        <scheme val="minor"/>
      </rPr>
      <t xml:space="preserve"> (α</t>
    </r>
    <r>
      <rPr>
        <b/>
        <vertAlign val="subscript"/>
        <sz val="11"/>
        <color theme="1"/>
        <rFont val="Calibri"/>
        <family val="2"/>
        <scheme val="minor"/>
      </rPr>
      <t>PUR</t>
    </r>
    <r>
      <rPr>
        <b/>
        <sz val="11"/>
        <color theme="1"/>
        <rFont val="Calibri"/>
        <family val="2"/>
        <scheme val="minor"/>
      </rPr>
      <t>)</t>
    </r>
  </si>
  <si>
    <r>
      <t>1/ɸ</t>
    </r>
    <r>
      <rPr>
        <b/>
        <vertAlign val="subscript"/>
        <sz val="11"/>
        <color theme="1"/>
        <rFont val="Calibri"/>
        <family val="2"/>
        <scheme val="minor"/>
      </rPr>
      <t>max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</si>
</sst>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14" fontId="1" fillId="0" borderId="0" xfId="0" applyNumberFormat="1" applyFont="1"/>
    <xf numFmtId="0" fontId="1" fillId="3" borderId="0" xfId="0" applyFont="1" applyFill="1"/>
    <xf numFmtId="0" fontId="1" fillId="4" borderId="0" xfId="0" applyFont="1" applyFill="1"/>
    <xf numFmtId="0" fontId="1" fillId="0" borderId="1" xfId="0" applyFont="1" applyBorder="1"/>
    <xf numFmtId="0" fontId="1" fillId="5" borderId="1" xfId="0" applyFont="1" applyFill="1" applyBorder="1"/>
    <xf numFmtId="0" fontId="1" fillId="2" borderId="1" xfId="0" applyFont="1" applyFill="1" applyBorder="1"/>
    <xf numFmtId="14" fontId="1" fillId="0" borderId="1" xfId="0" applyNumberFormat="1" applyFont="1" applyBorder="1"/>
    <xf numFmtId="0" fontId="1" fillId="5" borderId="0" xfId="0" applyFont="1" applyFill="1"/>
    <xf numFmtId="0" fontId="1" fillId="0" borderId="2" xfId="0" applyFont="1" applyBorder="1"/>
    <xf numFmtId="0" fontId="2" fillId="0" borderId="1" xfId="0" applyFont="1" applyBorder="1"/>
    <xf numFmtId="14" fontId="2" fillId="0" borderId="1" xfId="0" applyNumberFormat="1" applyFont="1" applyBorder="1" applyAlignment="1">
      <alignment horizontal="right"/>
    </xf>
    <xf numFmtId="0" fontId="2" fillId="0" borderId="0" xfId="0" applyFont="1"/>
    <xf numFmtId="14" fontId="2" fillId="0" borderId="0" xfId="0" applyNumberFormat="1" applyFont="1" applyAlignment="1">
      <alignment horizontal="right"/>
    </xf>
    <xf numFmtId="0" fontId="3" fillId="5" borderId="0" xfId="0" applyFont="1" applyFill="1"/>
    <xf numFmtId="0" fontId="1" fillId="6" borderId="0" xfId="0" applyFont="1" applyFill="1"/>
    <xf numFmtId="0" fontId="1" fillId="4" borderId="1" xfId="0" applyFont="1" applyFill="1" applyBorder="1"/>
    <xf numFmtId="0" fontId="3" fillId="5" borderId="1" xfId="0" applyFont="1" applyFill="1" applyBorder="1"/>
    <xf numFmtId="0" fontId="4" fillId="0" borderId="0" xfId="0" applyFont="1"/>
    <xf numFmtId="0" fontId="5" fillId="0" borderId="0" xfId="0" applyFont="1"/>
    <xf numFmtId="0" fontId="7" fillId="0" borderId="0" xfId="0" applyFont="1"/>
    <xf numFmtId="0" fontId="7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aslopez/Dropbox/My%20Mac%20(TOMASs-MacBook-Pro.local)/Desktop/PhD_PennState/Projects/PuertoRico/Data/CoralAreas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aslopez/Dropbox/My%20Mac%20(TOMASs-MacBook-Pro.local)/Desktop/PhD_PennState/Projects/PuertoRico/Data/SymbiontDensity/SymbiontDensity-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aslopez/Dropbox/My%20Mac%20(TOMASs-MacBook-Pro.local)/Desktop/PhD_PennState/Projects/PuertoRico/Data/Proteins/Proteins_PTRCO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eas"/>
    </sheetNames>
    <sheetDataSet>
      <sheetData sheetId="0">
        <row r="2">
          <cell r="C2" t="str">
            <v>2AZ21F</v>
          </cell>
          <cell r="H2">
            <v>2.0049000000000001</v>
          </cell>
        </row>
        <row r="3">
          <cell r="C3" t="str">
            <v>2JQ6H</v>
          </cell>
          <cell r="H3">
            <v>1.9397000000000002</v>
          </cell>
        </row>
        <row r="4">
          <cell r="C4" t="str">
            <v>4EV14D</v>
          </cell>
          <cell r="H4">
            <v>2.3146000000000004</v>
          </cell>
        </row>
        <row r="5">
          <cell r="C5" t="str">
            <v>4JQ12E</v>
          </cell>
          <cell r="H5">
            <v>2.4124000000000003</v>
          </cell>
        </row>
        <row r="6">
          <cell r="C6" t="str">
            <v>9AZ7</v>
          </cell>
          <cell r="H6">
            <v>2.0375000000000001</v>
          </cell>
        </row>
        <row r="7">
          <cell r="C7" t="str">
            <v>9DW32</v>
          </cell>
          <cell r="H7">
            <v>2.4939</v>
          </cell>
        </row>
        <row r="8">
          <cell r="C8" t="str">
            <v>2EV3E</v>
          </cell>
          <cell r="H8">
            <v>3.0481000000000007</v>
          </cell>
        </row>
        <row r="9">
          <cell r="C9" t="str">
            <v>2AZ2</v>
          </cell>
          <cell r="H9">
            <v>3.5534000000000003</v>
          </cell>
        </row>
        <row r="10">
          <cell r="C10" t="str">
            <v>3JQ1J</v>
          </cell>
          <cell r="H10">
            <v>1.9722999999999999</v>
          </cell>
        </row>
        <row r="11">
          <cell r="C11" t="str">
            <v>0DW41</v>
          </cell>
          <cell r="H11">
            <v>2.1842000000000001</v>
          </cell>
        </row>
        <row r="12">
          <cell r="C12" t="str">
            <v>2EV44</v>
          </cell>
          <cell r="H12">
            <v>2.4613000000000005</v>
          </cell>
        </row>
        <row r="13">
          <cell r="C13" t="str">
            <v>2JQ31H</v>
          </cell>
          <cell r="H13">
            <v>2.3146000000000004</v>
          </cell>
        </row>
        <row r="14">
          <cell r="C14" t="str">
            <v>2JQ31</v>
          </cell>
          <cell r="H14">
            <v>4.5803000000000003</v>
          </cell>
        </row>
        <row r="15">
          <cell r="C15" t="str">
            <v>0EV1</v>
          </cell>
          <cell r="H15">
            <v>3.2763000000000004</v>
          </cell>
        </row>
        <row r="16">
          <cell r="C16" t="str">
            <v>9EV41</v>
          </cell>
          <cell r="H16">
            <v>4.0913000000000004</v>
          </cell>
        </row>
        <row r="17">
          <cell r="C17" t="str">
            <v>4JQ12</v>
          </cell>
          <cell r="H17">
            <v>2.3635000000000002</v>
          </cell>
        </row>
        <row r="18">
          <cell r="C18" t="str">
            <v>2AZ7</v>
          </cell>
          <cell r="H18">
            <v>3.8305000000000002</v>
          </cell>
        </row>
        <row r="19">
          <cell r="C19" t="str">
            <v>0DW46</v>
          </cell>
          <cell r="H19">
            <v>3.8794000000000004</v>
          </cell>
        </row>
        <row r="20">
          <cell r="C20" t="str">
            <v>6JQ16</v>
          </cell>
          <cell r="H20">
            <v>2.3146000000000004</v>
          </cell>
        </row>
        <row r="21">
          <cell r="C21" t="str">
            <v>9AZ10</v>
          </cell>
          <cell r="H21">
            <v>2.3146000000000004</v>
          </cell>
        </row>
        <row r="22">
          <cell r="C22" t="str">
            <v>2AZ2</v>
          </cell>
          <cell r="H22">
            <v>1.9397000000000002</v>
          </cell>
        </row>
        <row r="23">
          <cell r="C23" t="str">
            <v>0AZ4</v>
          </cell>
          <cell r="H23">
            <v>3.3578000000000006</v>
          </cell>
        </row>
        <row r="24">
          <cell r="C24" t="str">
            <v>9DW32</v>
          </cell>
          <cell r="H24">
            <v>2.1842000000000001</v>
          </cell>
        </row>
        <row r="25">
          <cell r="C25" t="str">
            <v>9AZ81</v>
          </cell>
          <cell r="H25">
            <v>2.2494000000000001</v>
          </cell>
        </row>
        <row r="26">
          <cell r="C26" t="str">
            <v>CX</v>
          </cell>
          <cell r="H26">
            <v>2.2004999999999999</v>
          </cell>
        </row>
        <row r="27">
          <cell r="C27" t="str">
            <v>9JQ43I</v>
          </cell>
          <cell r="H27">
            <v>3.7164000000000001</v>
          </cell>
        </row>
        <row r="28">
          <cell r="C28" t="str">
            <v>9JQ42</v>
          </cell>
          <cell r="H28">
            <v>2.2656999999999998</v>
          </cell>
        </row>
        <row r="29">
          <cell r="C29" t="str">
            <v>9GT46</v>
          </cell>
          <cell r="H29">
            <v>3.1622000000000003</v>
          </cell>
        </row>
        <row r="30">
          <cell r="C30">
            <v>362</v>
          </cell>
          <cell r="H30">
            <v>3.7816000000000001</v>
          </cell>
        </row>
        <row r="31">
          <cell r="C31" t="str">
            <v>9AZ9</v>
          </cell>
          <cell r="H31">
            <v>2.2494000000000001</v>
          </cell>
        </row>
        <row r="32">
          <cell r="C32">
            <v>356</v>
          </cell>
          <cell r="H32">
            <v>3.3414999999999999</v>
          </cell>
        </row>
        <row r="33">
          <cell r="C33" t="str">
            <v>0HS3</v>
          </cell>
          <cell r="H33">
            <v>2.5917000000000003</v>
          </cell>
        </row>
        <row r="34">
          <cell r="C34">
            <v>358</v>
          </cell>
          <cell r="H34">
            <v>3.0481000000000007</v>
          </cell>
        </row>
        <row r="35">
          <cell r="C35">
            <v>352</v>
          </cell>
          <cell r="H35">
            <v>2.7221000000000002</v>
          </cell>
        </row>
        <row r="36">
          <cell r="C36">
            <v>313</v>
          </cell>
          <cell r="H36">
            <v>2.4450000000000003</v>
          </cell>
        </row>
        <row r="37">
          <cell r="C37" t="str">
            <v>2HS2</v>
          </cell>
          <cell r="H37">
            <v>2.3146000000000004</v>
          </cell>
        </row>
        <row r="38">
          <cell r="C38">
            <v>366</v>
          </cell>
          <cell r="H38">
            <v>3.4393000000000002</v>
          </cell>
        </row>
        <row r="39">
          <cell r="C39">
            <v>369</v>
          </cell>
          <cell r="H39">
            <v>2.7221000000000002</v>
          </cell>
        </row>
        <row r="40">
          <cell r="C40">
            <v>358</v>
          </cell>
          <cell r="H40">
            <v>2.2004999999999999</v>
          </cell>
        </row>
        <row r="41">
          <cell r="C41" t="str">
            <v>9IR44</v>
          </cell>
          <cell r="H41">
            <v>2.8525</v>
          </cell>
        </row>
        <row r="42">
          <cell r="C42" t="str">
            <v>9GT46</v>
          </cell>
          <cell r="H42">
            <v>2.0864000000000003</v>
          </cell>
        </row>
        <row r="43">
          <cell r="C43">
            <v>362</v>
          </cell>
          <cell r="H43">
            <v>3.2111000000000001</v>
          </cell>
        </row>
        <row r="44">
          <cell r="C44" t="str">
            <v>9JQ4</v>
          </cell>
          <cell r="H44">
            <v>2.6243000000000003</v>
          </cell>
        </row>
        <row r="45">
          <cell r="C45">
            <v>367</v>
          </cell>
          <cell r="H45">
            <v>3.1459000000000001</v>
          </cell>
        </row>
        <row r="46">
          <cell r="C46">
            <v>313</v>
          </cell>
          <cell r="H46">
            <v>2.6406000000000001</v>
          </cell>
        </row>
        <row r="47">
          <cell r="C47">
            <v>310</v>
          </cell>
          <cell r="H47">
            <v>2.6895000000000002</v>
          </cell>
        </row>
        <row r="48">
          <cell r="C48" t="str">
            <v>2HS2</v>
          </cell>
          <cell r="H48">
            <v>3.2437000000000005</v>
          </cell>
        </row>
        <row r="49">
          <cell r="C49">
            <v>360</v>
          </cell>
          <cell r="H49">
            <v>2.4124000000000003</v>
          </cell>
        </row>
        <row r="50">
          <cell r="C50" t="str">
            <v>1GT42</v>
          </cell>
          <cell r="H50">
            <v>1.3855</v>
          </cell>
        </row>
        <row r="51">
          <cell r="C51" t="str">
            <v>2GT31</v>
          </cell>
          <cell r="H51">
            <v>2.1516000000000002</v>
          </cell>
        </row>
        <row r="52">
          <cell r="C52" t="str">
            <v>1GT43</v>
          </cell>
          <cell r="H52">
            <v>2.2331000000000003</v>
          </cell>
        </row>
        <row r="53">
          <cell r="C53" t="str">
            <v>6CX18</v>
          </cell>
          <cell r="H53">
            <v>2.0212000000000003</v>
          </cell>
        </row>
        <row r="54">
          <cell r="C54" t="str">
            <v>4HS13</v>
          </cell>
          <cell r="H54">
            <v>2.3309000000000002</v>
          </cell>
        </row>
        <row r="55">
          <cell r="C55" t="str">
            <v>0CX4</v>
          </cell>
          <cell r="H55">
            <v>2.9340000000000002</v>
          </cell>
        </row>
        <row r="56">
          <cell r="C56" t="str">
            <v>0GT1</v>
          </cell>
          <cell r="H56">
            <v>2.8199000000000001</v>
          </cell>
        </row>
        <row r="57">
          <cell r="C57" t="str">
            <v>2GT38</v>
          </cell>
          <cell r="H57">
            <v>2.9829000000000003</v>
          </cell>
        </row>
        <row r="58">
          <cell r="C58" t="str">
            <v>0CX5</v>
          </cell>
          <cell r="H58">
            <v>0.97799999999999998</v>
          </cell>
        </row>
        <row r="59">
          <cell r="C59" t="str">
            <v>2GT4I</v>
          </cell>
          <cell r="H59">
            <v>3.2437000000000005</v>
          </cell>
        </row>
        <row r="60">
          <cell r="C60" t="str">
            <v>8HS24D</v>
          </cell>
          <cell r="H60">
            <v>2.4939</v>
          </cell>
        </row>
        <row r="61">
          <cell r="C61" t="str">
            <v>2CX10I</v>
          </cell>
          <cell r="H61">
            <v>2.0049000000000001</v>
          </cell>
        </row>
        <row r="62">
          <cell r="C62" t="str">
            <v>9GT47Q</v>
          </cell>
          <cell r="H62">
            <v>2.2168000000000001</v>
          </cell>
        </row>
        <row r="63">
          <cell r="C63" t="str">
            <v>2GT10K</v>
          </cell>
          <cell r="H63">
            <v>2.7709999999999999</v>
          </cell>
        </row>
        <row r="64">
          <cell r="C64" t="str">
            <v>0GT1I</v>
          </cell>
          <cell r="H64">
            <v>2.4124000000000003</v>
          </cell>
        </row>
        <row r="65">
          <cell r="C65" t="str">
            <v>0GT1H</v>
          </cell>
          <cell r="H65">
            <v>2.8199000000000001</v>
          </cell>
        </row>
        <row r="66">
          <cell r="C66" t="str">
            <v>2CX12O</v>
          </cell>
          <cell r="H66">
            <v>4.5477000000000007</v>
          </cell>
        </row>
        <row r="67">
          <cell r="C67" t="str">
            <v>0CX4-2</v>
          </cell>
          <cell r="H67">
            <v>4.1890999999999998</v>
          </cell>
        </row>
        <row r="68">
          <cell r="C68" t="str">
            <v>2CX12S</v>
          </cell>
          <cell r="H68">
            <v>3.5860000000000003</v>
          </cell>
        </row>
        <row r="69">
          <cell r="C69" t="str">
            <v>6GT17</v>
          </cell>
          <cell r="H69">
            <v>1.8582000000000001</v>
          </cell>
        </row>
        <row r="70">
          <cell r="C70" t="str">
            <v>2CX12B</v>
          </cell>
          <cell r="H70">
            <v>3.1295999999999999</v>
          </cell>
        </row>
        <row r="71">
          <cell r="C71" t="str">
            <v>8HS23B</v>
          </cell>
          <cell r="H71">
            <v>1.6789000000000003</v>
          </cell>
        </row>
        <row r="72">
          <cell r="C72" t="str">
            <v>2HS27C</v>
          </cell>
          <cell r="H72">
            <v>2.6568999999999998</v>
          </cell>
        </row>
        <row r="73">
          <cell r="C73" t="str">
            <v>9CX6B</v>
          </cell>
          <cell r="H73">
            <v>3.2600000000000002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s"/>
      <sheetName val="Sheet3"/>
      <sheetName val="Compiled"/>
    </sheetNames>
    <sheetDataSet>
      <sheetData sheetId="0"/>
      <sheetData sheetId="1"/>
      <sheetData sheetId="2">
        <row r="2">
          <cell r="B2">
            <v>366</v>
          </cell>
          <cell r="P2">
            <v>2060739.103887419</v>
          </cell>
        </row>
        <row r="3">
          <cell r="B3" t="str">
            <v>2HS2</v>
          </cell>
          <cell r="P3">
            <v>1302524.8944107038</v>
          </cell>
        </row>
        <row r="4">
          <cell r="B4" t="str">
            <v>9JQ4</v>
          </cell>
          <cell r="P4">
            <v>1752848.3786152499</v>
          </cell>
        </row>
        <row r="5">
          <cell r="B5">
            <v>358</v>
          </cell>
          <cell r="P5">
            <v>1530902.0677118837</v>
          </cell>
        </row>
        <row r="6">
          <cell r="B6">
            <v>362</v>
          </cell>
          <cell r="P6">
            <v>1769253.5268288124</v>
          </cell>
        </row>
        <row r="7">
          <cell r="B7">
            <v>369</v>
          </cell>
          <cell r="P7">
            <v>1823041.0344954261</v>
          </cell>
        </row>
        <row r="8">
          <cell r="B8">
            <v>310</v>
          </cell>
          <cell r="P8">
            <v>3318460.6804238707</v>
          </cell>
        </row>
        <row r="9">
          <cell r="B9">
            <v>313</v>
          </cell>
          <cell r="P9">
            <v>2773990.7596758311</v>
          </cell>
        </row>
        <row r="10">
          <cell r="B10">
            <v>367</v>
          </cell>
          <cell r="P10">
            <v>2505244.9219619185</v>
          </cell>
        </row>
        <row r="11">
          <cell r="B11" t="str">
            <v>360/362</v>
          </cell>
          <cell r="P11">
            <v>1645145.9127839496</v>
          </cell>
        </row>
        <row r="12">
          <cell r="B12" t="str">
            <v>9GT46</v>
          </cell>
          <cell r="P12">
            <v>2249688.4585889573</v>
          </cell>
        </row>
        <row r="13">
          <cell r="B13" t="str">
            <v>9IR44</v>
          </cell>
          <cell r="P13">
            <v>1812007.0113935145</v>
          </cell>
        </row>
        <row r="14">
          <cell r="B14" t="str">
            <v>2HS2</v>
          </cell>
          <cell r="P14">
            <v>1282619.0270457098</v>
          </cell>
        </row>
        <row r="15">
          <cell r="B15" t="str">
            <v>9GT46</v>
          </cell>
          <cell r="P15">
            <v>1272848.0172032129</v>
          </cell>
        </row>
        <row r="16">
          <cell r="B16">
            <v>362</v>
          </cell>
          <cell r="P16">
            <v>3115414.1104294476</v>
          </cell>
        </row>
        <row r="17">
          <cell r="B17">
            <v>356</v>
          </cell>
          <cell r="P17">
            <v>1032470.4474038605</v>
          </cell>
        </row>
        <row r="18">
          <cell r="B18">
            <v>313</v>
          </cell>
          <cell r="P18">
            <v>2390081.7995910021</v>
          </cell>
        </row>
        <row r="19">
          <cell r="B19" t="str">
            <v>9JQ42</v>
          </cell>
          <cell r="P19">
            <v>2896455.8414618</v>
          </cell>
        </row>
        <row r="20">
          <cell r="B20">
            <v>352</v>
          </cell>
          <cell r="P20">
            <v>1483229.8592998052</v>
          </cell>
        </row>
        <row r="21">
          <cell r="B21">
            <v>358</v>
          </cell>
          <cell r="P21">
            <v>3498080.7716282276</v>
          </cell>
        </row>
        <row r="22">
          <cell r="B22" t="str">
            <v>9JQ431/4JQ431</v>
          </cell>
          <cell r="P22">
            <v>2697502.9598536217</v>
          </cell>
        </row>
        <row r="23">
          <cell r="B23" t="str">
            <v>CX</v>
          </cell>
          <cell r="P23">
            <v>2229606.9075210178</v>
          </cell>
        </row>
        <row r="24">
          <cell r="B24" t="str">
            <v>0HS3</v>
          </cell>
          <cell r="P24">
            <v>2230678.7050970406</v>
          </cell>
        </row>
        <row r="25">
          <cell r="B25" t="str">
            <v>9AZ9</v>
          </cell>
          <cell r="P25">
            <v>3095269.8497377075</v>
          </cell>
        </row>
        <row r="26">
          <cell r="B26" t="str">
            <v>0DW46</v>
          </cell>
          <cell r="P26">
            <v>2115340.0010310872</v>
          </cell>
        </row>
        <row r="27">
          <cell r="B27" t="str">
            <v>0EV1</v>
          </cell>
          <cell r="P27">
            <v>1644385.4347892441</v>
          </cell>
        </row>
        <row r="28">
          <cell r="B28" t="str">
            <v>9AZ10</v>
          </cell>
          <cell r="P28">
            <v>3089086.6672427203</v>
          </cell>
        </row>
        <row r="29">
          <cell r="B29" t="str">
            <v>2JQ31</v>
          </cell>
          <cell r="P29">
            <v>1779359.4306049822</v>
          </cell>
        </row>
        <row r="30">
          <cell r="B30" t="str">
            <v>9AZ81/9AZ8I</v>
          </cell>
          <cell r="P30">
            <v>2911887.6144749708</v>
          </cell>
        </row>
        <row r="31">
          <cell r="B31" t="str">
            <v>9EV41</v>
          </cell>
          <cell r="P31">
            <v>2043971.3538484098</v>
          </cell>
        </row>
        <row r="32">
          <cell r="B32" t="str">
            <v>2AZ7</v>
          </cell>
          <cell r="P32">
            <v>2054235.7394596008</v>
          </cell>
        </row>
        <row r="33">
          <cell r="B33" t="str">
            <v>6JQ16</v>
          </cell>
          <cell r="P33">
            <v>3656139.2897260864</v>
          </cell>
        </row>
        <row r="34">
          <cell r="B34" t="str">
            <v>4JQ12</v>
          </cell>
          <cell r="P34">
            <v>1996509.4140046539</v>
          </cell>
        </row>
        <row r="35">
          <cell r="B35" t="str">
            <v>9DW32</v>
          </cell>
          <cell r="P35">
            <v>3522456.7347312514</v>
          </cell>
        </row>
        <row r="36">
          <cell r="B36" t="str">
            <v>2AZ2</v>
          </cell>
          <cell r="P36">
            <v>3206037.0160334073</v>
          </cell>
        </row>
        <row r="37">
          <cell r="B37" t="str">
            <v>0AZ4</v>
          </cell>
          <cell r="P37">
            <v>2384373.6970635536</v>
          </cell>
        </row>
        <row r="38">
          <cell r="B38" t="str">
            <v>9AZ7/1</v>
          </cell>
          <cell r="P38">
            <v>1815950.9202453988</v>
          </cell>
        </row>
        <row r="39">
          <cell r="B39" t="str">
            <v>2AZ2</v>
          </cell>
          <cell r="P39">
            <v>2281265.8299093829</v>
          </cell>
        </row>
        <row r="40">
          <cell r="B40" t="str">
            <v>4JQ12E</v>
          </cell>
          <cell r="P40">
            <v>2103714.1435914445</v>
          </cell>
        </row>
        <row r="41">
          <cell r="B41" t="str">
            <v>0DW41</v>
          </cell>
          <cell r="P41">
            <v>3121852.3944693706</v>
          </cell>
        </row>
        <row r="42">
          <cell r="B42" t="str">
            <v>9DW32</v>
          </cell>
          <cell r="P42">
            <v>2508621.0353261959</v>
          </cell>
        </row>
        <row r="43">
          <cell r="B43" t="str">
            <v>2JQ6H</v>
          </cell>
          <cell r="P43">
            <v>1748466.2576687115</v>
          </cell>
        </row>
        <row r="44">
          <cell r="B44" t="str">
            <v>3JQ1J</v>
          </cell>
          <cell r="P44">
            <v>3783653.6023931452</v>
          </cell>
        </row>
        <row r="45">
          <cell r="B45" t="str">
            <v>2EV3E</v>
          </cell>
          <cell r="P45">
            <v>3307388.20904826</v>
          </cell>
        </row>
        <row r="46">
          <cell r="B46" t="str">
            <v>2EV44</v>
          </cell>
          <cell r="P46">
            <v>4029882.5823751674</v>
          </cell>
        </row>
        <row r="47">
          <cell r="B47" t="str">
            <v>2JQ31H</v>
          </cell>
          <cell r="P47">
            <v>3105288.1707422449</v>
          </cell>
        </row>
        <row r="48">
          <cell r="B48" t="str">
            <v>4EV14D</v>
          </cell>
          <cell r="P48">
            <v>2962174.8898297762</v>
          </cell>
        </row>
        <row r="49">
          <cell r="B49" t="str">
            <v>2AZ21F</v>
          </cell>
          <cell r="P49">
            <v>3977754.5014713947</v>
          </cell>
        </row>
        <row r="50">
          <cell r="B50" t="str">
            <v>2CX12O</v>
          </cell>
          <cell r="P50">
            <v>1480031.5103482848</v>
          </cell>
        </row>
        <row r="51">
          <cell r="B51" t="str">
            <v>9CX6B</v>
          </cell>
          <cell r="P51">
            <v>747699.38650306757</v>
          </cell>
        </row>
        <row r="52">
          <cell r="B52" t="str">
            <v>2GT10K</v>
          </cell>
          <cell r="P52">
            <v>1335258.0295922051</v>
          </cell>
        </row>
        <row r="53">
          <cell r="B53" t="str">
            <v>0CX4-2</v>
          </cell>
          <cell r="P53">
            <v>978730.5149077368</v>
          </cell>
        </row>
        <row r="54">
          <cell r="B54" t="str">
            <v>2CX12B</v>
          </cell>
          <cell r="P54">
            <v>1947133.8190184049</v>
          </cell>
        </row>
        <row r="55">
          <cell r="B55" t="str">
            <v>0GT1H</v>
          </cell>
          <cell r="P55">
            <v>720326.96194900526</v>
          </cell>
        </row>
        <row r="56">
          <cell r="B56" t="str">
            <v>0GT1I</v>
          </cell>
          <cell r="P56">
            <v>1300572.0444370753</v>
          </cell>
        </row>
        <row r="57">
          <cell r="B57" t="str">
            <v>8HS23B</v>
          </cell>
          <cell r="P57">
            <v>1020013.103817976</v>
          </cell>
        </row>
        <row r="58">
          <cell r="B58" t="str">
            <v>2HS27C</v>
          </cell>
          <cell r="P58">
            <v>2564078.4372765254</v>
          </cell>
        </row>
        <row r="59">
          <cell r="B59" t="str">
            <v>6GT17</v>
          </cell>
          <cell r="P59">
            <v>521337.8538370466</v>
          </cell>
        </row>
        <row r="60">
          <cell r="B60" t="str">
            <v>9GT47Q</v>
          </cell>
          <cell r="P60">
            <v>510307.65066762897</v>
          </cell>
        </row>
        <row r="61">
          <cell r="B61" t="str">
            <v>2CX12S</v>
          </cell>
          <cell r="P61">
            <v>1523284.9972113776</v>
          </cell>
        </row>
        <row r="62">
          <cell r="B62" t="str">
            <v>2GT38</v>
          </cell>
          <cell r="P62">
            <v>1014113.781890107</v>
          </cell>
        </row>
        <row r="63">
          <cell r="B63" t="str">
            <v>1GT43</v>
          </cell>
          <cell r="P63">
            <v>1010366.7547355695</v>
          </cell>
        </row>
        <row r="64">
          <cell r="B64" t="str">
            <v>1GT42</v>
          </cell>
          <cell r="P64">
            <v>1493143.2695777698</v>
          </cell>
        </row>
        <row r="65">
          <cell r="B65" t="str">
            <v>0CX4</v>
          </cell>
          <cell r="P65">
            <v>1303680.981595092</v>
          </cell>
        </row>
        <row r="66">
          <cell r="B66" t="str">
            <v>2GT41/2GT4I</v>
          </cell>
          <cell r="P66">
            <v>2564586.7373678205</v>
          </cell>
        </row>
        <row r="67">
          <cell r="B67" t="str">
            <v>0CX5</v>
          </cell>
          <cell r="P67">
            <v>1361196.3190184049</v>
          </cell>
        </row>
        <row r="68">
          <cell r="B68" t="str">
            <v>2CX10</v>
          </cell>
          <cell r="P68">
            <v>938326.10105242149</v>
          </cell>
        </row>
        <row r="69">
          <cell r="B69" t="str">
            <v>2GT31</v>
          </cell>
          <cell r="P69">
            <v>1934606.8042387059</v>
          </cell>
        </row>
        <row r="70">
          <cell r="B70" t="str">
            <v>4HS13</v>
          </cell>
          <cell r="P70">
            <v>2791303.7882363033</v>
          </cell>
        </row>
        <row r="71">
          <cell r="B71" t="str">
            <v>6CX18</v>
          </cell>
          <cell r="P71">
            <v>2569636.8493963983</v>
          </cell>
        </row>
        <row r="72">
          <cell r="B72" t="str">
            <v>8HS24D</v>
          </cell>
          <cell r="P72">
            <v>1253057.4602028951</v>
          </cell>
        </row>
        <row r="73">
          <cell r="B73" t="str">
            <v>0GT1</v>
          </cell>
          <cell r="P73">
            <v>1578070.1443313593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erials"/>
      <sheetName val="Sheet1"/>
      <sheetName val="absorbance"/>
      <sheetName val="Estimates"/>
      <sheetName val="Areas"/>
      <sheetName val="Area-ID Match"/>
    </sheetNames>
    <sheetDataSet>
      <sheetData sheetId="0"/>
      <sheetData sheetId="1"/>
      <sheetData sheetId="2"/>
      <sheetData sheetId="3">
        <row r="3">
          <cell r="B3">
            <v>352</v>
          </cell>
          <cell r="R3">
            <v>3.6435105249623434</v>
          </cell>
        </row>
        <row r="4">
          <cell r="B4" t="str">
            <v>9GT46</v>
          </cell>
          <cell r="R4">
            <v>3.0965783315413304</v>
          </cell>
        </row>
        <row r="5">
          <cell r="B5">
            <v>356</v>
          </cell>
          <cell r="R5">
            <v>3.5822235522968717</v>
          </cell>
        </row>
        <row r="6">
          <cell r="B6">
            <v>358</v>
          </cell>
          <cell r="R6">
            <v>3.9408155900396955</v>
          </cell>
        </row>
        <row r="7">
          <cell r="B7" t="str">
            <v>9AZ9</v>
          </cell>
          <cell r="R7">
            <v>6.2416644438516915</v>
          </cell>
        </row>
        <row r="8">
          <cell r="B8" t="str">
            <v>CX</v>
          </cell>
          <cell r="R8">
            <v>5.191547375596457</v>
          </cell>
        </row>
        <row r="9">
          <cell r="B9" t="str">
            <v>2HS2</v>
          </cell>
          <cell r="R9">
            <v>2.2293268815346057</v>
          </cell>
        </row>
        <row r="10">
          <cell r="B10">
            <v>362</v>
          </cell>
          <cell r="R10">
            <v>3.320023270573301</v>
          </cell>
        </row>
        <row r="11">
          <cell r="B11">
            <v>313</v>
          </cell>
          <cell r="R11">
            <v>3.7791411042944776</v>
          </cell>
        </row>
        <row r="12">
          <cell r="B12" t="str">
            <v>0HS3</v>
          </cell>
          <cell r="R12">
            <v>5.8849403866188217</v>
          </cell>
        </row>
        <row r="13">
          <cell r="B13" t="str">
            <v>9JQ43I</v>
          </cell>
          <cell r="R13">
            <v>3.9126574103971579</v>
          </cell>
        </row>
        <row r="14">
          <cell r="B14" t="str">
            <v>9JQ42</v>
          </cell>
          <cell r="R14">
            <v>4.9521119300878302</v>
          </cell>
        </row>
        <row r="15">
          <cell r="B15" t="str">
            <v>4EV14D</v>
          </cell>
          <cell r="R15">
            <v>3.7760304156225692</v>
          </cell>
        </row>
        <row r="16">
          <cell r="B16" t="str">
            <v>3JQ1J</v>
          </cell>
          <cell r="R16">
            <v>8.0768645743548149</v>
          </cell>
        </row>
        <row r="17">
          <cell r="B17" t="str">
            <v>2AZ2</v>
          </cell>
          <cell r="R17">
            <v>3.9258175268756679</v>
          </cell>
        </row>
        <row r="18">
          <cell r="B18" t="str">
            <v>2JQ6H</v>
          </cell>
          <cell r="R18">
            <v>3.6191163581997223</v>
          </cell>
        </row>
        <row r="19">
          <cell r="B19" t="str">
            <v>9DW32</v>
          </cell>
          <cell r="R19">
            <v>6.2624804523036204</v>
          </cell>
        </row>
        <row r="20">
          <cell r="B20" t="str">
            <v>2JQ31H</v>
          </cell>
          <cell r="R20">
            <v>5.0743108960511512</v>
          </cell>
        </row>
        <row r="21">
          <cell r="B21" t="str">
            <v>2EV3E</v>
          </cell>
          <cell r="R21">
            <v>8.1572126898723738</v>
          </cell>
        </row>
        <row r="22">
          <cell r="B22" t="str">
            <v>2EV44</v>
          </cell>
          <cell r="R22">
            <v>5.7433063828058311</v>
          </cell>
        </row>
        <row r="23">
          <cell r="B23" t="str">
            <v>9AZ7</v>
          </cell>
          <cell r="R23">
            <v>3.6809815950920246</v>
          </cell>
        </row>
        <row r="24">
          <cell r="B24" t="str">
            <v>2AZ21F</v>
          </cell>
          <cell r="R24">
            <v>7.1973664521921288</v>
          </cell>
        </row>
        <row r="25">
          <cell r="B25" t="str">
            <v>0DW41</v>
          </cell>
          <cell r="R25">
            <v>6.6752128925922536</v>
          </cell>
        </row>
        <row r="26">
          <cell r="B26" t="str">
            <v>4JQ12E</v>
          </cell>
          <cell r="R26">
            <v>4.5514839993367593</v>
          </cell>
        </row>
        <row r="27">
          <cell r="B27">
            <v>366</v>
          </cell>
          <cell r="R27">
            <v>4.3869392027447427</v>
          </cell>
        </row>
        <row r="28">
          <cell r="B28">
            <v>369</v>
          </cell>
          <cell r="R28">
            <v>4.0630395650416977</v>
          </cell>
        </row>
        <row r="29">
          <cell r="B29">
            <v>362</v>
          </cell>
          <cell r="R29">
            <v>3.6788660884281787</v>
          </cell>
        </row>
        <row r="30">
          <cell r="B30">
            <v>358</v>
          </cell>
          <cell r="R30">
            <v>2.3916538171319837</v>
          </cell>
        </row>
        <row r="31">
          <cell r="B31" t="str">
            <v>2HS2</v>
          </cell>
          <cell r="R31">
            <v>6.0904691955413455</v>
          </cell>
        </row>
        <row r="32">
          <cell r="B32" t="str">
            <v>9JQ4</v>
          </cell>
          <cell r="R32">
            <v>3.9679152535914337</v>
          </cell>
        </row>
        <row r="33">
          <cell r="B33">
            <v>360</v>
          </cell>
          <cell r="R33">
            <v>3.6641649279063242</v>
          </cell>
        </row>
        <row r="34">
          <cell r="B34" t="str">
            <v>9GT46</v>
          </cell>
          <cell r="R34">
            <v>3.9845677060274491</v>
          </cell>
        </row>
        <row r="35">
          <cell r="B35" t="str">
            <v>9IR44</v>
          </cell>
          <cell r="R35">
            <v>6.3943908851884332</v>
          </cell>
        </row>
        <row r="36">
          <cell r="B36">
            <v>310</v>
          </cell>
          <cell r="R36">
            <v>4.6012269938650299</v>
          </cell>
        </row>
        <row r="37">
          <cell r="B37">
            <v>313</v>
          </cell>
          <cell r="R37">
            <v>5.0061349693251529</v>
          </cell>
        </row>
        <row r="38">
          <cell r="B38">
            <v>367</v>
          </cell>
          <cell r="R38">
            <v>6.1158968816554875</v>
          </cell>
        </row>
        <row r="39">
          <cell r="B39" t="str">
            <v>0DW46</v>
          </cell>
          <cell r="R39">
            <v>4.7347527968242513</v>
          </cell>
        </row>
        <row r="40">
          <cell r="B40" t="str">
            <v>0AZ4</v>
          </cell>
          <cell r="R40">
            <v>6.8294716778843272</v>
          </cell>
        </row>
        <row r="41">
          <cell r="B41" t="str">
            <v>0EV1</v>
          </cell>
          <cell r="R41">
            <v>8.3801849647468138</v>
          </cell>
        </row>
        <row r="42">
          <cell r="B42" t="str">
            <v>4JQ12</v>
          </cell>
          <cell r="R42">
            <v>2.9371694520837748</v>
          </cell>
        </row>
        <row r="43">
          <cell r="B43" t="str">
            <v>9DW32</v>
          </cell>
          <cell r="R43">
            <v>7.8014355026264086</v>
          </cell>
        </row>
        <row r="44">
          <cell r="B44" t="str">
            <v>6JQ16</v>
          </cell>
          <cell r="R44">
            <v>5.7858809297502827</v>
          </cell>
        </row>
        <row r="45">
          <cell r="B45" t="str">
            <v>2AZ7</v>
          </cell>
          <cell r="R45">
            <v>5.482313013966845</v>
          </cell>
        </row>
        <row r="46">
          <cell r="B46" t="str">
            <v>9AZ81</v>
          </cell>
          <cell r="R46">
            <v>5.8433360007113011</v>
          </cell>
        </row>
        <row r="47">
          <cell r="B47" t="str">
            <v>2JQ31</v>
          </cell>
          <cell r="R47">
            <v>4.6774228762308123</v>
          </cell>
        </row>
        <row r="48">
          <cell r="B48" t="str">
            <v>2AZ2</v>
          </cell>
          <cell r="R48">
            <v>2.8029492880058537</v>
          </cell>
        </row>
        <row r="49">
          <cell r="B49" t="str">
            <v>4HS13</v>
          </cell>
          <cell r="R49">
            <v>4.3438156935089447</v>
          </cell>
        </row>
        <row r="50">
          <cell r="B50" t="str">
            <v>9EV41</v>
          </cell>
          <cell r="R50">
            <v>5.3762862659790276</v>
          </cell>
        </row>
        <row r="51">
          <cell r="B51" t="str">
            <v>0CX4</v>
          </cell>
          <cell r="R51">
            <v>2.4539877300613493</v>
          </cell>
        </row>
        <row r="52">
          <cell r="B52" t="str">
            <v>2CX10I</v>
          </cell>
          <cell r="R52">
            <v>2.114818694199212</v>
          </cell>
        </row>
        <row r="53">
          <cell r="B53" t="str">
            <v>2GT31</v>
          </cell>
          <cell r="R53">
            <v>2.2123071202825804</v>
          </cell>
        </row>
        <row r="54">
          <cell r="B54" t="str">
            <v>9AZ10</v>
          </cell>
          <cell r="R54">
            <v>6.843515078199256</v>
          </cell>
        </row>
        <row r="55">
          <cell r="B55" t="str">
            <v>0GT1</v>
          </cell>
          <cell r="R55">
            <v>2.7256285683889496</v>
          </cell>
        </row>
        <row r="56">
          <cell r="B56" t="str">
            <v>8HS24D</v>
          </cell>
          <cell r="R56">
            <v>3.9263803680981599</v>
          </cell>
        </row>
        <row r="57">
          <cell r="B57" t="str">
            <v>2GT4I</v>
          </cell>
          <cell r="R57">
            <v>3.6208650615038365</v>
          </cell>
        </row>
        <row r="58">
          <cell r="B58" t="str">
            <v>2GT38</v>
          </cell>
          <cell r="R58">
            <v>2.172382580710047</v>
          </cell>
        </row>
        <row r="59">
          <cell r="B59" t="str">
            <v>0CX5</v>
          </cell>
          <cell r="R59">
            <v>1.4376278118609405</v>
          </cell>
        </row>
        <row r="60">
          <cell r="B60" t="str">
            <v>6CX18</v>
          </cell>
          <cell r="R60">
            <v>4.553730457154165</v>
          </cell>
        </row>
        <row r="61">
          <cell r="B61" t="str">
            <v>1GT43</v>
          </cell>
          <cell r="R61">
            <v>2.6532622811338498</v>
          </cell>
        </row>
        <row r="62">
          <cell r="B62" t="str">
            <v>1GT42</v>
          </cell>
          <cell r="R62">
            <v>3.839769036448935</v>
          </cell>
        </row>
        <row r="63">
          <cell r="B63" t="str">
            <v>2GT10K</v>
          </cell>
          <cell r="R63">
            <v>2.1912666907253704</v>
          </cell>
        </row>
        <row r="64">
          <cell r="B64" t="str">
            <v>9GT47Q</v>
          </cell>
          <cell r="R64">
            <v>5.4420786719595817</v>
          </cell>
        </row>
        <row r="65">
          <cell r="B65" t="str">
            <v>2CX12S</v>
          </cell>
          <cell r="R65">
            <v>4.9972113775794762</v>
          </cell>
        </row>
        <row r="66">
          <cell r="B66" t="str">
            <v>2HS27C</v>
          </cell>
          <cell r="R66">
            <v>5.05852685460499</v>
          </cell>
        </row>
        <row r="67">
          <cell r="B67" t="str">
            <v>0CX4-2</v>
          </cell>
          <cell r="R67">
            <v>2.4062447781146301</v>
          </cell>
        </row>
        <row r="68">
          <cell r="B68" t="str">
            <v>9CX6B</v>
          </cell>
          <cell r="R68">
            <v>3.1361963190184046</v>
          </cell>
        </row>
        <row r="69">
          <cell r="B69" t="str">
            <v>6GT17</v>
          </cell>
          <cell r="R69">
            <v>1.6413733720805084</v>
          </cell>
        </row>
        <row r="70">
          <cell r="B70" t="str">
            <v>0GT1H</v>
          </cell>
          <cell r="R70">
            <v>3.4852299726940674</v>
          </cell>
        </row>
        <row r="71">
          <cell r="B71" t="str">
            <v>2CX12O</v>
          </cell>
          <cell r="R71">
            <v>4.2914000483760999</v>
          </cell>
        </row>
        <row r="72">
          <cell r="B72" t="str">
            <v>8HS23B</v>
          </cell>
          <cell r="R72">
            <v>6.0039311453928166</v>
          </cell>
        </row>
        <row r="73">
          <cell r="B73" t="str">
            <v>2CX12B</v>
          </cell>
          <cell r="R73">
            <v>4.9386503067484675</v>
          </cell>
        </row>
        <row r="74">
          <cell r="B74" t="str">
            <v>0GT1I</v>
          </cell>
          <cell r="R74">
            <v>2.5070469242248383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2EA5-7126-8A46-A440-48595200CBA1}">
  <dimension ref="A1:AB990"/>
  <sheetViews>
    <sheetView tabSelected="1" zoomScale="140" zoomScaleNormal="140" workbookViewId="0">
      <selection activeCell="G11" sqref="G11"/>
    </sheetView>
  </sheetViews>
  <sheetFormatPr baseColWidth="10" defaultColWidth="11.83203125" defaultRowHeight="15" customHeight="1" x14ac:dyDescent="0.2"/>
  <cols>
    <col min="1" max="1" width="8.1640625" bestFit="1" customWidth="1"/>
    <col min="2" max="2" width="8.5" bestFit="1" customWidth="1"/>
    <col min="3" max="3" width="8.1640625" bestFit="1" customWidth="1"/>
    <col min="4" max="4" width="7.5" bestFit="1" customWidth="1"/>
    <col min="5" max="5" width="7.33203125" customWidth="1"/>
    <col min="6" max="6" width="9.1640625" bestFit="1" customWidth="1"/>
    <col min="7" max="7" width="9.1640625" customWidth="1"/>
    <col min="8" max="8" width="7.1640625" bestFit="1" customWidth="1"/>
    <col min="9" max="9" width="12.1640625" bestFit="1" customWidth="1"/>
    <col min="10" max="10" width="7.6640625" bestFit="1" customWidth="1"/>
    <col min="11" max="13" width="12.6640625" bestFit="1" customWidth="1"/>
    <col min="14" max="15" width="12.1640625" bestFit="1" customWidth="1"/>
    <col min="16" max="16" width="9" bestFit="1" customWidth="1"/>
    <col min="17" max="26" width="10.1640625" customWidth="1"/>
    <col min="27" max="28" width="10.1640625" style="22" customWidth="1"/>
  </cols>
  <sheetData>
    <row r="1" spans="1:28" ht="15.75" customHeight="1" x14ac:dyDescent="0.25">
      <c r="A1" s="20" t="s">
        <v>97</v>
      </c>
      <c r="B1" s="20" t="s">
        <v>96</v>
      </c>
      <c r="C1" s="20" t="s">
        <v>95</v>
      </c>
      <c r="D1" s="20" t="s">
        <v>82</v>
      </c>
      <c r="E1" s="20" t="s">
        <v>94</v>
      </c>
      <c r="F1" s="20" t="s">
        <v>93</v>
      </c>
      <c r="G1" s="20" t="s">
        <v>92</v>
      </c>
      <c r="H1" s="20" t="s">
        <v>91</v>
      </c>
      <c r="I1" s="20" t="s">
        <v>90</v>
      </c>
      <c r="J1" s="20" t="s">
        <v>89</v>
      </c>
      <c r="K1" s="20" t="s">
        <v>88</v>
      </c>
      <c r="L1" s="20" t="s">
        <v>87</v>
      </c>
      <c r="M1" s="20" t="s">
        <v>86</v>
      </c>
      <c r="N1" s="20" t="s">
        <v>85</v>
      </c>
      <c r="O1" s="20" t="s">
        <v>84</v>
      </c>
      <c r="P1" s="20" t="s">
        <v>83</v>
      </c>
      <c r="Q1" s="20" t="s">
        <v>82</v>
      </c>
      <c r="R1" s="20" t="s">
        <v>81</v>
      </c>
      <c r="S1" s="20" t="s">
        <v>80</v>
      </c>
      <c r="T1" s="20" t="s">
        <v>79</v>
      </c>
      <c r="U1" s="20" t="s">
        <v>78</v>
      </c>
      <c r="V1" s="20" t="s">
        <v>77</v>
      </c>
      <c r="W1" s="20" t="s">
        <v>76</v>
      </c>
      <c r="X1" s="20" t="s">
        <v>75</v>
      </c>
      <c r="Y1" s="20" t="s">
        <v>74</v>
      </c>
      <c r="Z1" s="20" t="s">
        <v>73</v>
      </c>
      <c r="AA1" s="21" t="s">
        <v>100</v>
      </c>
      <c r="AB1" s="21" t="s">
        <v>101</v>
      </c>
    </row>
    <row r="2" spans="1:28" ht="15.75" customHeight="1" x14ac:dyDescent="0.2">
      <c r="A2" s="1">
        <v>3</v>
      </c>
      <c r="B2" s="15">
        <v>44397</v>
      </c>
      <c r="C2" s="1">
        <v>1</v>
      </c>
      <c r="D2" s="14" t="s">
        <v>72</v>
      </c>
      <c r="E2" s="1" t="s">
        <v>3</v>
      </c>
      <c r="F2" s="1" t="s">
        <v>22</v>
      </c>
      <c r="G2" s="1">
        <f>INDEX([1]Areas!$H$2:$H$73, MATCH(D2,[1]Areas!$C$2:$C$73,0))</f>
        <v>1.3855</v>
      </c>
      <c r="H2" s="10"/>
      <c r="I2" s="1">
        <v>5.8548057259713708</v>
      </c>
      <c r="J2" s="10"/>
      <c r="K2" s="1">
        <v>-2.5060429447852761</v>
      </c>
      <c r="L2" s="1">
        <v>-0.11638036809815953</v>
      </c>
      <c r="M2" s="1">
        <v>-4.8957055214723928</v>
      </c>
      <c r="N2" s="10"/>
      <c r="O2" s="10"/>
      <c r="P2" s="5" t="s">
        <v>14</v>
      </c>
      <c r="Q2" s="14" t="s">
        <v>72</v>
      </c>
      <c r="R2" s="1">
        <v>0.83945907346213866</v>
      </c>
      <c r="S2" s="1">
        <v>0.8947234502454956</v>
      </c>
      <c r="T2" s="1">
        <v>0.88139304290599296</v>
      </c>
      <c r="U2" s="1">
        <v>0.98429646287724193</v>
      </c>
      <c r="V2" s="1">
        <v>0.39787796159713973</v>
      </c>
      <c r="W2" s="1">
        <v>54.228317093708654</v>
      </c>
      <c r="X2" s="1">
        <f t="shared" ref="X2:X33" si="0">(U2/W2)*LN(10)</f>
        <v>4.1794148960799048E-2</v>
      </c>
      <c r="Y2" s="1">
        <f>INDEX([2]Compiled!$P$2:$P$73, MATCH(D2,[2]Compiled!$B$2:$B$73,0))</f>
        <v>1493143.2695777698</v>
      </c>
      <c r="Z2" s="1">
        <f>INDEX([3]Estimates!$R$3:$R$74, MATCH(D2,[3]Estimates!$B$3:$B$74,0))</f>
        <v>3.839769036448935</v>
      </c>
    </row>
    <row r="3" spans="1:28" ht="15.75" customHeight="1" x14ac:dyDescent="0.2">
      <c r="A3" s="1">
        <v>3</v>
      </c>
      <c r="B3" s="15">
        <v>44397</v>
      </c>
      <c r="C3" s="1">
        <v>2</v>
      </c>
      <c r="D3" s="14" t="s">
        <v>71</v>
      </c>
      <c r="E3" s="1" t="s">
        <v>3</v>
      </c>
      <c r="F3" s="1" t="s">
        <v>22</v>
      </c>
      <c r="G3" s="1">
        <f>INDEX([1]Areas!$H$2:$H$73, MATCH(D3,[1]Areas!$C$2:$C$73,0))</f>
        <v>2.2331000000000003</v>
      </c>
      <c r="H3" s="1">
        <v>3.09E-2</v>
      </c>
      <c r="I3" s="1">
        <v>5.0398549102144994</v>
      </c>
      <c r="J3" s="1">
        <v>-1.5891999999999999</v>
      </c>
      <c r="K3" s="1">
        <v>-2.0855984953651872</v>
      </c>
      <c r="L3" s="1">
        <v>-0.94787515113519294</v>
      </c>
      <c r="M3" s="1">
        <v>-3.2233218395951813</v>
      </c>
      <c r="N3" s="1">
        <v>51.430420711974108</v>
      </c>
      <c r="O3" s="1">
        <v>214.53252136616501</v>
      </c>
      <c r="P3" s="2" t="s">
        <v>1</v>
      </c>
      <c r="Q3" s="14" t="s">
        <v>71</v>
      </c>
      <c r="R3" s="1">
        <v>0.79486327984997751</v>
      </c>
      <c r="S3" s="1">
        <v>0.87265367901048585</v>
      </c>
      <c r="T3" s="1">
        <v>0.76566948570096949</v>
      </c>
      <c r="U3" s="1">
        <v>0.89535001889795796</v>
      </c>
      <c r="V3" s="1">
        <v>0.37149898698390982</v>
      </c>
      <c r="W3" s="1">
        <v>17.061484035645513</v>
      </c>
      <c r="X3" s="1">
        <f t="shared" si="0"/>
        <v>0.12083471767280969</v>
      </c>
      <c r="Y3" s="1">
        <f>INDEX([2]Compiled!$P$2:$P$73, MATCH(D3,[2]Compiled!$B$2:$B$73,0))</f>
        <v>1010366.7547355695</v>
      </c>
      <c r="Z3" s="1">
        <f>INDEX([3]Estimates!$R$3:$R$74, MATCH(D3,[3]Estimates!$B$3:$B$74,0))</f>
        <v>2.6532622811338498</v>
      </c>
      <c r="AA3" s="22">
        <v>8.3199999999999996E-2</v>
      </c>
      <c r="AB3" s="22">
        <v>12.01923076923077</v>
      </c>
    </row>
    <row r="4" spans="1:28" ht="15.75" customHeight="1" x14ac:dyDescent="0.2">
      <c r="A4" s="1">
        <v>3</v>
      </c>
      <c r="B4" s="15">
        <v>44397</v>
      </c>
      <c r="C4" s="1">
        <v>3</v>
      </c>
      <c r="D4" s="14" t="s">
        <v>70</v>
      </c>
      <c r="E4" s="1" t="s">
        <v>3</v>
      </c>
      <c r="F4" s="1" t="s">
        <v>22</v>
      </c>
      <c r="G4" s="1">
        <f>INDEX([1]Areas!$H$2:$H$73, MATCH(D4,[1]Areas!$C$2:$C$73,0))</f>
        <v>2.9340000000000002</v>
      </c>
      <c r="H4" s="1">
        <v>2.75E-2</v>
      </c>
      <c r="I4" s="1">
        <v>4.9462167689161554</v>
      </c>
      <c r="J4" s="1">
        <v>-0.92110000000000003</v>
      </c>
      <c r="K4" s="1">
        <v>-1.6112883435582819</v>
      </c>
      <c r="L4" s="1">
        <v>-0.57134969325153351</v>
      </c>
      <c r="M4" s="1">
        <v>-2.6512269938650301</v>
      </c>
      <c r="N4" s="1">
        <v>33.494545454545452</v>
      </c>
      <c r="O4" s="1">
        <v>213.35697341513293</v>
      </c>
      <c r="P4" s="2" t="s">
        <v>1</v>
      </c>
      <c r="Q4" s="14" t="s">
        <v>70</v>
      </c>
      <c r="R4" s="1">
        <v>0.87587001196248382</v>
      </c>
      <c r="S4" s="1">
        <v>0.92721074212604648</v>
      </c>
      <c r="T4" s="1">
        <v>1.0549026492192264</v>
      </c>
      <c r="U4" s="1">
        <v>1.1381956556183941</v>
      </c>
      <c r="V4" s="1">
        <v>0.41817374881902647</v>
      </c>
      <c r="W4" s="1">
        <v>36.429220631674617</v>
      </c>
      <c r="X4" s="1">
        <f t="shared" si="0"/>
        <v>7.1942037301197775E-2</v>
      </c>
      <c r="Y4" s="1">
        <f>INDEX([2]Compiled!$P$2:$P$73, MATCH(D4,[2]Compiled!$B$2:$B$73,0))</f>
        <v>1303680.981595092</v>
      </c>
      <c r="Z4" s="1">
        <f>INDEX([3]Estimates!$R$3:$R$74, MATCH(D4,[3]Estimates!$B$3:$B$74,0))</f>
        <v>2.4539877300613493</v>
      </c>
      <c r="AA4" s="22">
        <v>6.59E-2</v>
      </c>
      <c r="AB4" s="22">
        <v>15.174506828528072</v>
      </c>
    </row>
    <row r="5" spans="1:28" ht="15.75" customHeight="1" x14ac:dyDescent="0.2">
      <c r="A5" s="1">
        <v>3</v>
      </c>
      <c r="B5" s="15">
        <v>44397</v>
      </c>
      <c r="C5" s="1">
        <v>4</v>
      </c>
      <c r="D5" s="14" t="s">
        <v>69</v>
      </c>
      <c r="E5" s="1" t="s">
        <v>3</v>
      </c>
      <c r="F5" s="1" t="s">
        <v>22</v>
      </c>
      <c r="G5" s="1">
        <f>INDEX([1]Areas!$H$2:$H$73, MATCH(D5,[1]Areas!$C$2:$C$73,0))</f>
        <v>2.9829000000000003</v>
      </c>
      <c r="H5" s="1">
        <v>2.75E-2</v>
      </c>
      <c r="I5" s="1">
        <v>5.0512923664889868</v>
      </c>
      <c r="J5" s="1">
        <v>-0.76249999999999996</v>
      </c>
      <c r="K5" s="1">
        <v>-1.4432263904254246</v>
      </c>
      <c r="L5" s="1">
        <v>-0.41235039726440709</v>
      </c>
      <c r="M5" s="1">
        <v>-2.474102383586442</v>
      </c>
      <c r="N5" s="1">
        <v>27.727272727272727</v>
      </c>
      <c r="O5" s="1">
        <v>211.41063150869044</v>
      </c>
      <c r="P5" s="2" t="s">
        <v>1</v>
      </c>
      <c r="Q5" s="14" t="s">
        <v>69</v>
      </c>
      <c r="R5" s="1">
        <v>0.84442799513729716</v>
      </c>
      <c r="S5" s="1">
        <v>0.90717226369794723</v>
      </c>
      <c r="T5" s="1">
        <v>0.93323456585113973</v>
      </c>
      <c r="U5" s="1">
        <v>1.0327791014750016</v>
      </c>
      <c r="V5" s="1">
        <v>0.39868158874798526</v>
      </c>
      <c r="W5" s="1">
        <v>40.089621956261801</v>
      </c>
      <c r="X5" s="1">
        <f t="shared" si="0"/>
        <v>5.9318637776295674E-2</v>
      </c>
      <c r="Y5" s="1">
        <f>INDEX([2]Compiled!$P$2:$P$73, MATCH(D5,[2]Compiled!$B$2:$B$73,0))</f>
        <v>1014113.781890107</v>
      </c>
      <c r="Z5" s="1">
        <f>INDEX([3]Estimates!$R$3:$R$74, MATCH(D5,[3]Estimates!$B$3:$B$74,0))</f>
        <v>2.172382580710047</v>
      </c>
      <c r="AA5" s="22">
        <v>6.8900000000000003E-2</v>
      </c>
      <c r="AB5" s="22">
        <v>14.513788098693759</v>
      </c>
    </row>
    <row r="6" spans="1:28" ht="15.75" customHeight="1" x14ac:dyDescent="0.2">
      <c r="A6" s="1">
        <v>4</v>
      </c>
      <c r="B6" s="15">
        <v>44397</v>
      </c>
      <c r="C6" s="1">
        <v>1</v>
      </c>
      <c r="D6" s="14" t="s">
        <v>68</v>
      </c>
      <c r="E6" s="1" t="s">
        <v>3</v>
      </c>
      <c r="F6" s="1" t="s">
        <v>22</v>
      </c>
      <c r="G6" s="1">
        <f>INDEX([1]Areas!$H$2:$H$73, MATCH(D6,[1]Areas!$C$2:$C$73,0))</f>
        <v>2.3309000000000002</v>
      </c>
      <c r="H6" s="1">
        <v>0.03</v>
      </c>
      <c r="I6" s="1">
        <v>5.7176198035093737</v>
      </c>
      <c r="J6" s="1">
        <v>-2.7717000000000001</v>
      </c>
      <c r="K6" s="1">
        <v>-3.3008666180445321</v>
      </c>
      <c r="L6" s="1">
        <v>-2.154695611137329</v>
      </c>
      <c r="M6" s="1">
        <v>-4.4470376249517347</v>
      </c>
      <c r="N6" s="1">
        <v>92.39</v>
      </c>
      <c r="O6" s="1">
        <v>282.97732678364582</v>
      </c>
      <c r="P6" s="2" t="s">
        <v>1</v>
      </c>
      <c r="Q6" s="14" t="s">
        <v>68</v>
      </c>
      <c r="R6" s="1">
        <v>0.90007078132549101</v>
      </c>
      <c r="S6" s="1">
        <v>0.9417145409276243</v>
      </c>
      <c r="T6" s="1">
        <v>1.1232904676269255</v>
      </c>
      <c r="U6" s="1">
        <v>1.2362598863701721</v>
      </c>
      <c r="V6" s="1">
        <v>0.43358942086825447</v>
      </c>
      <c r="W6" s="1">
        <v>75.669388552824145</v>
      </c>
      <c r="X6" s="1">
        <f t="shared" si="0"/>
        <v>3.7618826316209615E-2</v>
      </c>
      <c r="Y6" s="1">
        <f>INDEX([2]Compiled!$P$2:$P$73, MATCH(D6,[2]Compiled!$B$2:$B$73,0))</f>
        <v>2791303.7882363033</v>
      </c>
      <c r="Z6" s="1">
        <f>INDEX([3]Estimates!$R$3:$R$74, MATCH(D6,[3]Estimates!$B$3:$B$74,0))</f>
        <v>4.3438156935089447</v>
      </c>
      <c r="AA6" s="22">
        <v>6.9099999999999995E-2</v>
      </c>
      <c r="AB6" s="22">
        <v>14.471780028943561</v>
      </c>
    </row>
    <row r="7" spans="1:28" ht="15.75" customHeight="1" x14ac:dyDescent="0.2">
      <c r="A7" s="1">
        <v>4</v>
      </c>
      <c r="B7" s="15">
        <v>44397</v>
      </c>
      <c r="C7" s="1">
        <v>2</v>
      </c>
      <c r="D7" s="14" t="s">
        <v>67</v>
      </c>
      <c r="E7" s="1" t="s">
        <v>3</v>
      </c>
      <c r="F7" s="1" t="s">
        <v>22</v>
      </c>
      <c r="G7" s="1">
        <f>INDEX([1]Areas!$H$2:$H$73, MATCH(D7,[1]Areas!$C$2:$C$73,0))</f>
        <v>2.0212000000000003</v>
      </c>
      <c r="H7" s="1">
        <v>4.0399999999999998E-2</v>
      </c>
      <c r="I7" s="1">
        <v>6.5251335840094988</v>
      </c>
      <c r="J7" s="1">
        <v>-2.4601000000000002</v>
      </c>
      <c r="K7" s="1">
        <v>-3.0960320601622797</v>
      </c>
      <c r="L7" s="1">
        <v>-1.8621610924203442</v>
      </c>
      <c r="M7" s="1">
        <v>-4.3299030279042148</v>
      </c>
      <c r="N7" s="1">
        <v>60.893564356435647</v>
      </c>
      <c r="O7" s="1">
        <v>222.40677188142325</v>
      </c>
      <c r="P7" s="2" t="s">
        <v>1</v>
      </c>
      <c r="Q7" s="14" t="s">
        <v>67</v>
      </c>
      <c r="R7" s="1">
        <v>0.88729561141903646</v>
      </c>
      <c r="S7" s="1">
        <v>0.9290701961091884</v>
      </c>
      <c r="T7" s="1">
        <v>1.0744211067695184</v>
      </c>
      <c r="U7" s="1">
        <v>1.1499550761078929</v>
      </c>
      <c r="V7" s="1">
        <v>0.42646134137197306</v>
      </c>
      <c r="W7" s="1">
        <v>71.731314730523124</v>
      </c>
      <c r="X7" s="1">
        <f t="shared" si="0"/>
        <v>3.6913716496153187E-2</v>
      </c>
      <c r="Y7" s="1">
        <f>INDEX([2]Compiled!$P$2:$P$73, MATCH(D7,[2]Compiled!$B$2:$B$73,0))</f>
        <v>2569636.8493963983</v>
      </c>
      <c r="Z7" s="1">
        <f>INDEX([3]Estimates!$R$3:$R$74, MATCH(D7,[3]Estimates!$B$3:$B$74,0))</f>
        <v>4.553730457154165</v>
      </c>
      <c r="AA7" s="22">
        <v>9.4799999999999995E-2</v>
      </c>
      <c r="AB7" s="22">
        <v>10.548523206751055</v>
      </c>
    </row>
    <row r="8" spans="1:28" ht="15.75" customHeight="1" x14ac:dyDescent="0.2">
      <c r="A8" s="1">
        <v>4</v>
      </c>
      <c r="B8" s="15">
        <v>44397</v>
      </c>
      <c r="C8" s="1">
        <v>3</v>
      </c>
      <c r="D8" s="14" t="s">
        <v>66</v>
      </c>
      <c r="E8" s="1" t="s">
        <v>3</v>
      </c>
      <c r="F8" s="1" t="s">
        <v>22</v>
      </c>
      <c r="G8" s="1">
        <f>INDEX([1]Areas!$H$2:$H$73, MATCH(D8,[1]Areas!$C$2:$C$73,0))</f>
        <v>3.2437000000000005</v>
      </c>
      <c r="H8" s="1">
        <v>3.5099999999999999E-2</v>
      </c>
      <c r="I8" s="1">
        <v>6.3281129574251622</v>
      </c>
      <c r="J8" s="1">
        <v>-2.3557999999999999</v>
      </c>
      <c r="K8" s="1">
        <v>-2.2764281530351136</v>
      </c>
      <c r="L8" s="1">
        <v>-1.1678330301815825</v>
      </c>
      <c r="M8" s="1">
        <v>-3.3850232758886452</v>
      </c>
      <c r="N8" s="1">
        <v>67.116809116809122</v>
      </c>
      <c r="O8" s="1">
        <v>247.40492756197045</v>
      </c>
      <c r="P8" s="2" t="s">
        <v>1</v>
      </c>
      <c r="Q8" s="14" t="s">
        <v>66</v>
      </c>
      <c r="R8" s="1">
        <v>0.90488500115246717</v>
      </c>
      <c r="S8" s="1">
        <v>0.93680474827699456</v>
      </c>
      <c r="T8" s="1">
        <v>1.103919785925852</v>
      </c>
      <c r="U8" s="1">
        <v>1.2012174776834332</v>
      </c>
      <c r="V8" s="1">
        <v>0.43801996831660867</v>
      </c>
      <c r="W8" s="1">
        <v>65.902107675391264</v>
      </c>
      <c r="X8" s="1">
        <f t="shared" si="0"/>
        <v>4.1969908931920361E-2</v>
      </c>
      <c r="Y8" s="1">
        <v>2564586.7373678205</v>
      </c>
      <c r="Z8" s="1">
        <f>INDEX([3]Estimates!$R$3:$R$74, MATCH(D8,[3]Estimates!$B$3:$B$74,0))</f>
        <v>3.6208650615038365</v>
      </c>
      <c r="AA8" s="22">
        <v>8.0100000000000005E-2</v>
      </c>
      <c r="AB8" s="22">
        <v>12.484394506866415</v>
      </c>
    </row>
    <row r="9" spans="1:28" ht="15.75" customHeight="1" x14ac:dyDescent="0.2">
      <c r="A9" s="1">
        <v>4</v>
      </c>
      <c r="B9" s="15">
        <v>44397</v>
      </c>
      <c r="C9" s="1">
        <v>4</v>
      </c>
      <c r="D9" s="14" t="s">
        <v>99</v>
      </c>
      <c r="E9" s="1" t="s">
        <v>3</v>
      </c>
      <c r="F9" s="1" t="s">
        <v>22</v>
      </c>
      <c r="G9" s="1">
        <f>INDEX([1]Areas!$H$2:$H$73, MATCH(D9,[1]Areas!$C$2:$C$73,0))</f>
        <v>2.4939</v>
      </c>
      <c r="H9" s="1">
        <v>2.9100000000000001E-2</v>
      </c>
      <c r="I9" s="1">
        <v>5.0799951882593533</v>
      </c>
      <c r="J9" s="1">
        <v>-1.33</v>
      </c>
      <c r="K9" s="1">
        <v>-1.8384157343919161</v>
      </c>
      <c r="L9" s="1">
        <v>-0.47100926260074577</v>
      </c>
      <c r="M9" s="1">
        <v>-3.2058222061830866</v>
      </c>
      <c r="N9" s="1">
        <v>45.704467353951891</v>
      </c>
      <c r="O9" s="1">
        <v>220.27474873743481</v>
      </c>
      <c r="P9" s="2" t="s">
        <v>1</v>
      </c>
      <c r="Q9" s="14" t="s">
        <v>65</v>
      </c>
      <c r="R9" s="1">
        <v>0.84014662900673009</v>
      </c>
      <c r="S9" s="1">
        <v>0.90448376882259274</v>
      </c>
      <c r="T9" s="1">
        <v>0.91582284951702198</v>
      </c>
      <c r="U9" s="1">
        <v>1.0201226078996017</v>
      </c>
      <c r="V9" s="1">
        <v>0.39554349459242943</v>
      </c>
      <c r="W9" s="1">
        <v>55.731540514410717</v>
      </c>
      <c r="X9" s="1">
        <f t="shared" si="0"/>
        <v>4.2147033588071446E-2</v>
      </c>
      <c r="Y9" s="1">
        <v>1253057.4602028951</v>
      </c>
      <c r="Z9" s="1">
        <f>INDEX([3]Estimates!$R$3:$R$74, MATCH(D9,[3]Estimates!$B$3:$B$74,0))</f>
        <v>3.9263803680981599</v>
      </c>
      <c r="AA9" s="22">
        <v>7.3700000000000002E-2</v>
      </c>
      <c r="AB9" s="22">
        <v>13.568521031207599</v>
      </c>
    </row>
    <row r="10" spans="1:28" ht="15.75" customHeight="1" x14ac:dyDescent="0.2">
      <c r="A10" s="1">
        <v>5</v>
      </c>
      <c r="B10" s="15">
        <v>44397</v>
      </c>
      <c r="C10" s="1">
        <v>2</v>
      </c>
      <c r="D10" s="14" t="s">
        <v>64</v>
      </c>
      <c r="E10" s="1" t="s">
        <v>3</v>
      </c>
      <c r="F10" s="1" t="s">
        <v>22</v>
      </c>
      <c r="G10" s="1">
        <f>INDEX([1]Areas!$H$2:$H$73, MATCH(D10,[1]Areas!$C$2:$C$73,0))</f>
        <v>2.1516000000000002</v>
      </c>
      <c r="H10" s="1">
        <v>2.6200000000000001E-2</v>
      </c>
      <c r="I10" s="1">
        <v>4.0597384891863415</v>
      </c>
      <c r="J10" s="1">
        <v>-0.5897</v>
      </c>
      <c r="K10" s="1">
        <v>-1.7449340026027143</v>
      </c>
      <c r="L10" s="1">
        <v>-0.38148354712771892</v>
      </c>
      <c r="M10" s="1">
        <v>-3.1083844580777096</v>
      </c>
      <c r="N10" s="1">
        <v>22.507633587786259</v>
      </c>
      <c r="O10" s="1">
        <v>177.45948432008936</v>
      </c>
      <c r="P10" s="2" t="s">
        <v>1</v>
      </c>
      <c r="Q10" s="14" t="s">
        <v>64</v>
      </c>
      <c r="R10" s="1">
        <v>0.82120334648588245</v>
      </c>
      <c r="S10" s="1">
        <v>0.90946757474360673</v>
      </c>
      <c r="T10" s="1">
        <v>0.85956411030647117</v>
      </c>
      <c r="U10" s="1">
        <v>1.0442168388961008</v>
      </c>
      <c r="V10" s="1">
        <v>0.38368536980542456</v>
      </c>
      <c r="W10" s="1">
        <v>17.377248972340993</v>
      </c>
      <c r="X10" s="1">
        <f t="shared" si="0"/>
        <v>0.13836471647051599</v>
      </c>
      <c r="Y10" s="1">
        <f>INDEX([2]Compiled!$P$2:$P$73, MATCH(D10,[2]Compiled!$B$2:$B$73,0))</f>
        <v>1934606.8042387059</v>
      </c>
      <c r="Z10" s="1">
        <f>INDEX([3]Estimates!$R$3:$R$74, MATCH(D10,[3]Estimates!$B$3:$B$74,0))</f>
        <v>2.2123071202825804</v>
      </c>
      <c r="AA10" s="22">
        <v>6.8400000000000002E-2</v>
      </c>
      <c r="AB10" s="22">
        <v>14.619883040935672</v>
      </c>
    </row>
    <row r="11" spans="1:28" ht="15.75" customHeight="1" x14ac:dyDescent="0.2">
      <c r="A11" s="1">
        <v>5</v>
      </c>
      <c r="B11" s="15">
        <v>44397</v>
      </c>
      <c r="C11" s="1">
        <v>3</v>
      </c>
      <c r="D11" s="14" t="s">
        <v>63</v>
      </c>
      <c r="E11" s="1" t="s">
        <v>3</v>
      </c>
      <c r="F11" s="1" t="s">
        <v>22</v>
      </c>
      <c r="G11" s="1">
        <f>INDEX([1]Areas!$H$2:$H$73, MATCH(D11,[1]Areas!$C$2:$C$73,0))</f>
        <v>2.8199000000000001</v>
      </c>
      <c r="H11" s="1"/>
      <c r="I11" s="1"/>
      <c r="J11" s="1"/>
      <c r="K11" s="1"/>
      <c r="L11" s="1"/>
      <c r="M11" s="1"/>
      <c r="N11" s="1"/>
      <c r="O11" s="1"/>
      <c r="P11" s="4" t="s">
        <v>12</v>
      </c>
      <c r="Q11" s="14" t="s">
        <v>63</v>
      </c>
      <c r="R11" s="1">
        <v>0.84514000126300759</v>
      </c>
      <c r="S11" s="1">
        <v>0.9189421170223494</v>
      </c>
      <c r="T11" s="1">
        <v>0.97216777693728929</v>
      </c>
      <c r="U11" s="1">
        <v>1.0939189843022765</v>
      </c>
      <c r="V11" s="1">
        <v>0.39640358001499076</v>
      </c>
      <c r="W11" s="1">
        <v>35.651382436729449</v>
      </c>
      <c r="X11" s="1">
        <f t="shared" si="0"/>
        <v>7.0652002083447976E-2</v>
      </c>
      <c r="Y11" s="1">
        <f>INDEX([2]Compiled!$P$2:$P$73, MATCH(D11,[2]Compiled!$B$2:$B$73,0))</f>
        <v>1578070.1443313593</v>
      </c>
      <c r="Z11" s="1">
        <f>INDEX([3]Estimates!$R$3:$R$74, MATCH(D11,[3]Estimates!$B$3:$B$74,0))</f>
        <v>2.7256285683889496</v>
      </c>
    </row>
    <row r="12" spans="1:28" ht="15.75" customHeight="1" x14ac:dyDescent="0.2">
      <c r="A12" s="1">
        <v>5</v>
      </c>
      <c r="B12" s="15">
        <v>44397</v>
      </c>
      <c r="C12" s="1">
        <v>4</v>
      </c>
      <c r="D12" s="14" t="s">
        <v>62</v>
      </c>
      <c r="E12" s="1" t="s">
        <v>3</v>
      </c>
      <c r="F12" s="1" t="s">
        <v>22</v>
      </c>
      <c r="G12" s="1">
        <v>2.0049000000000001</v>
      </c>
      <c r="H12" s="1">
        <v>2.18E-2</v>
      </c>
      <c r="I12" s="1">
        <v>3.2202271102465621</v>
      </c>
      <c r="J12" s="1">
        <v>-0.91269999999999996</v>
      </c>
      <c r="K12" s="1">
        <v>-2.5401192079405459</v>
      </c>
      <c r="L12" s="1">
        <v>-0.5089381016509551</v>
      </c>
      <c r="M12" s="1">
        <v>-4.5713003142301369</v>
      </c>
      <c r="N12" s="1">
        <v>41.866972477064216</v>
      </c>
      <c r="O12" s="1">
        <v>189.58381239663126</v>
      </c>
      <c r="P12" s="5" t="s">
        <v>14</v>
      </c>
      <c r="Q12" s="14" t="s">
        <v>62</v>
      </c>
      <c r="R12" s="1">
        <v>0.74402535057691865</v>
      </c>
      <c r="S12" s="1">
        <v>0.83569428397533185</v>
      </c>
      <c r="T12" s="1">
        <v>0.68417123097586585</v>
      </c>
      <c r="U12" s="1">
        <v>0.80250010032741359</v>
      </c>
      <c r="V12" s="1">
        <v>0.33867412161518651</v>
      </c>
      <c r="W12" s="1">
        <v>46.976574060219129</v>
      </c>
      <c r="X12" s="1">
        <f t="shared" si="0"/>
        <v>3.9335026129649384E-2</v>
      </c>
      <c r="Y12" s="1">
        <f>INDEX([2]Compiled!$P$2:$P$73, MATCH(D12,[2]Compiled!$B$2:$B$73,0))</f>
        <v>938326.10105242149</v>
      </c>
      <c r="Z12" s="1">
        <v>2.114818694199212</v>
      </c>
      <c r="AA12" s="22">
        <v>6.4399999999999999E-2</v>
      </c>
      <c r="AB12" s="22">
        <v>15.527950310559007</v>
      </c>
    </row>
    <row r="13" spans="1:28" ht="15.75" customHeight="1" x14ac:dyDescent="0.2">
      <c r="A13" s="6">
        <v>6</v>
      </c>
      <c r="B13" s="13">
        <v>44398</v>
      </c>
      <c r="C13" s="6">
        <v>4</v>
      </c>
      <c r="D13" s="12" t="s">
        <v>61</v>
      </c>
      <c r="E13" s="6" t="s">
        <v>3</v>
      </c>
      <c r="F13" s="6" t="s">
        <v>22</v>
      </c>
      <c r="G13" s="6">
        <f>INDEX([1]Areas!$H$2:$H$73, MATCH(D13,[1]Areas!$C$2:$C$73,0))</f>
        <v>0.97799999999999998</v>
      </c>
      <c r="H13" s="7"/>
      <c r="I13" s="6">
        <v>5.0394171779141104</v>
      </c>
      <c r="J13" s="7"/>
      <c r="K13" s="7"/>
      <c r="L13" s="6">
        <v>-1.8388343558282207</v>
      </c>
      <c r="M13" s="19"/>
      <c r="N13" s="7"/>
      <c r="O13" s="7"/>
      <c r="P13" s="18" t="s">
        <v>14</v>
      </c>
      <c r="Q13" s="12" t="s">
        <v>61</v>
      </c>
      <c r="R13" s="6">
        <v>0.85394936511608222</v>
      </c>
      <c r="S13" s="6">
        <v>0.91316083276627535</v>
      </c>
      <c r="T13" s="6">
        <v>0.95389084168797733</v>
      </c>
      <c r="U13" s="6">
        <v>1.0636385339069323</v>
      </c>
      <c r="V13" s="6">
        <v>0.40526816134696431</v>
      </c>
      <c r="W13" s="6">
        <v>31.737105203362876</v>
      </c>
      <c r="X13" s="6">
        <f t="shared" si="0"/>
        <v>7.7168923152091229E-2</v>
      </c>
      <c r="Y13" s="6">
        <f>INDEX([2]Compiled!$P$2:$P$73, MATCH(D13,[2]Compiled!$B$2:$B$73,0))</f>
        <v>1361196.3190184049</v>
      </c>
      <c r="Z13" s="6">
        <f>INDEX([3]Estimates!$R$3:$R$74, MATCH(D13,[3]Estimates!$B$3:$B$74,0))</f>
        <v>1.4376278118609405</v>
      </c>
      <c r="AA13" s="23"/>
      <c r="AB13" s="23"/>
    </row>
    <row r="14" spans="1:28" ht="15.75" customHeight="1" x14ac:dyDescent="0.2">
      <c r="A14" s="1">
        <v>21</v>
      </c>
      <c r="B14" s="15">
        <v>44413</v>
      </c>
      <c r="C14" s="1">
        <v>1</v>
      </c>
      <c r="D14" s="1" t="s">
        <v>60</v>
      </c>
      <c r="E14" s="1" t="s">
        <v>17</v>
      </c>
      <c r="F14" s="1" t="s">
        <v>51</v>
      </c>
      <c r="G14" s="11">
        <f>INDEX([1]Areas!$H$2:$H$73, MATCH(D14,[1]Areas!$C$2:$C$73,0))</f>
        <v>3.3578000000000006</v>
      </c>
      <c r="H14" s="1">
        <v>2.87E-2</v>
      </c>
      <c r="I14" s="1">
        <v>7.4605396390493759</v>
      </c>
      <c r="J14" s="1">
        <v>-2.9878</v>
      </c>
      <c r="K14" s="1">
        <v>-3.6392876288045732</v>
      </c>
      <c r="L14" s="1">
        <v>-2.7294657216034297</v>
      </c>
      <c r="M14" s="1">
        <v>-4.5491095360057168</v>
      </c>
      <c r="N14" s="1">
        <v>104.10452961672473</v>
      </c>
      <c r="O14" s="1">
        <v>364.05364595990858</v>
      </c>
      <c r="P14" s="2" t="s">
        <v>1</v>
      </c>
      <c r="Q14" s="1" t="s">
        <v>60</v>
      </c>
      <c r="R14" s="1">
        <v>0.89751872593517179</v>
      </c>
      <c r="S14" s="1">
        <v>0.9301663961752934</v>
      </c>
      <c r="T14" s="1">
        <v>1.0299155274721279</v>
      </c>
      <c r="U14" s="1">
        <v>1.1564585058927033</v>
      </c>
      <c r="V14" s="1">
        <v>0.43676886496370015</v>
      </c>
      <c r="W14" s="1">
        <v>121.5461843402757</v>
      </c>
      <c r="X14" s="1">
        <f t="shared" si="0"/>
        <v>2.1908084822143955E-2</v>
      </c>
      <c r="Y14" s="1">
        <f>INDEX([2]Compiled!$P$2:$P$73, MATCH(D14,[2]Compiled!$B$2:$B$73,0))</f>
        <v>2384373.6970635536</v>
      </c>
      <c r="Z14" s="1">
        <f>INDEX([3]Estimates!$R$3:$R$74, MATCH(D14,[3]Estimates!$B$3:$B$74,0))</f>
        <v>6.8294716778843272</v>
      </c>
      <c r="AA14" s="22">
        <v>6.5600000000000006E-2</v>
      </c>
      <c r="AB14" s="22">
        <v>15.243902439024389</v>
      </c>
    </row>
    <row r="15" spans="1:28" ht="15.75" customHeight="1" x14ac:dyDescent="0.2">
      <c r="A15" s="1">
        <v>21</v>
      </c>
      <c r="B15" s="15">
        <v>44413</v>
      </c>
      <c r="C15" s="1">
        <v>2</v>
      </c>
      <c r="D15" s="1" t="s">
        <v>59</v>
      </c>
      <c r="E15" s="1" t="s">
        <v>17</v>
      </c>
      <c r="F15" s="1" t="s">
        <v>51</v>
      </c>
      <c r="G15" s="1">
        <f>INDEX([1]Areas!$H$2:$H$73, MATCH(D15,[1]Areas!$C$2:$C$73,0))</f>
        <v>2.3146000000000004</v>
      </c>
      <c r="H15" s="1">
        <v>3.32E-2</v>
      </c>
      <c r="I15" s="1">
        <v>3.1677179642270792</v>
      </c>
      <c r="J15" s="1">
        <v>-3.9220000000000002</v>
      </c>
      <c r="K15" s="1">
        <v>-4.7515769463406183</v>
      </c>
      <c r="L15" s="1">
        <v>-3.1677179642270792</v>
      </c>
      <c r="M15" s="1">
        <v>-6.3354359284541584</v>
      </c>
      <c r="N15" s="1">
        <v>118.13253012048193</v>
      </c>
      <c r="O15" s="1">
        <v>213.54572181406863</v>
      </c>
      <c r="P15" s="2" t="s">
        <v>1</v>
      </c>
      <c r="Q15" s="1" t="s">
        <v>59</v>
      </c>
      <c r="R15" s="1">
        <v>0.9092100169797358</v>
      </c>
      <c r="S15" s="1">
        <v>0.91840179274250444</v>
      </c>
      <c r="T15" s="1">
        <v>1.0778329048194148</v>
      </c>
      <c r="U15" s="1">
        <v>1.0883444871442227</v>
      </c>
      <c r="V15" s="1">
        <v>0.44684836162575958</v>
      </c>
      <c r="W15" s="1">
        <v>130.45690640091399</v>
      </c>
      <c r="X15" s="1">
        <f t="shared" si="0"/>
        <v>1.9209452847511181E-2</v>
      </c>
      <c r="Y15" s="1">
        <f>INDEX([2]Compiled!$P$2:$P$73, MATCH(D15,[2]Compiled!$B$2:$B$73,0))</f>
        <v>3656139.2897260864</v>
      </c>
      <c r="Z15" s="1">
        <f>INDEX([3]Estimates!$R$3:$R$74, MATCH(D15,[3]Estimates!$B$3:$B$74,0))</f>
        <v>5.7858809297502827</v>
      </c>
      <c r="AA15" s="22">
        <v>7.4399999999999994E-2</v>
      </c>
      <c r="AB15" s="22">
        <v>13.440860215053764</v>
      </c>
    </row>
    <row r="16" spans="1:28" ht="15.75" customHeight="1" x14ac:dyDescent="0.2">
      <c r="A16" s="1">
        <v>21</v>
      </c>
      <c r="B16" s="15">
        <v>44413</v>
      </c>
      <c r="C16" s="1">
        <v>3</v>
      </c>
      <c r="D16" s="14" t="s">
        <v>58</v>
      </c>
      <c r="E16" s="1" t="s">
        <v>17</v>
      </c>
      <c r="F16" s="1" t="s">
        <v>51</v>
      </c>
      <c r="G16" s="1">
        <f>INDEX([1]Areas!$H$2:$H$73, MATCH(D16,[1]Areas!$C$2:$C$73,0))</f>
        <v>3.2763000000000004</v>
      </c>
      <c r="H16" s="1">
        <v>3.0700000000000002E-2</v>
      </c>
      <c r="I16" s="1">
        <v>7.3663889143240837</v>
      </c>
      <c r="J16" s="1">
        <v>-3.1057000000000001</v>
      </c>
      <c r="K16" s="1">
        <v>-4.0095534596953879</v>
      </c>
      <c r="L16" s="1">
        <v>-2.9838537374477307</v>
      </c>
      <c r="M16" s="1">
        <v>-5.0352531819430446</v>
      </c>
      <c r="N16" s="1">
        <v>101.1628664495114</v>
      </c>
      <c r="O16" s="1">
        <v>341.11038808873235</v>
      </c>
      <c r="P16" s="2" t="s">
        <v>1</v>
      </c>
      <c r="Q16" s="14" t="s">
        <v>58</v>
      </c>
      <c r="R16" s="1">
        <v>0.84018066074470854</v>
      </c>
      <c r="S16" s="1">
        <v>0.88669589887414479</v>
      </c>
      <c r="T16" s="1">
        <v>0.80840758538863189</v>
      </c>
      <c r="U16" s="1">
        <v>0.94607879171158693</v>
      </c>
      <c r="V16" s="1">
        <v>0.41237382236846154</v>
      </c>
      <c r="W16" s="1">
        <v>138.13685492103218</v>
      </c>
      <c r="X16" s="1">
        <f t="shared" si="0"/>
        <v>1.5770063129338267E-2</v>
      </c>
      <c r="Y16" s="1">
        <f>INDEX([2]Compiled!$P$2:$P$73, MATCH(D16,[2]Compiled!$B$2:$B$73,0))</f>
        <v>1644385.4347892441</v>
      </c>
      <c r="Z16" s="1">
        <f>INDEX([3]Estimates!$R$3:$R$74, MATCH(D16,[3]Estimates!$B$3:$B$74,0))</f>
        <v>8.3801849647468138</v>
      </c>
      <c r="AA16" s="22">
        <v>7.4399999999999994E-2</v>
      </c>
      <c r="AB16" s="22">
        <v>13.440860215053764</v>
      </c>
    </row>
    <row r="17" spans="1:28" ht="15.75" customHeight="1" x14ac:dyDescent="0.2">
      <c r="A17" s="1">
        <v>21</v>
      </c>
      <c r="B17" s="15">
        <v>44413</v>
      </c>
      <c r="C17" s="1">
        <v>4</v>
      </c>
      <c r="D17" s="14" t="s">
        <v>57</v>
      </c>
      <c r="E17" s="1" t="s">
        <v>17</v>
      </c>
      <c r="F17" s="1" t="s">
        <v>51</v>
      </c>
      <c r="G17" s="1">
        <f>INDEX([1]Areas!$H$2:$H$73, MATCH(D17,[1]Areas!$C$2:$C$73,0))</f>
        <v>2.3146000000000004</v>
      </c>
      <c r="H17" s="1">
        <v>3.9300000000000002E-2</v>
      </c>
      <c r="I17" s="1">
        <v>8.1832714075866217</v>
      </c>
      <c r="J17" s="1">
        <v>-3.4550999999999998</v>
      </c>
      <c r="K17" s="1">
        <v>-4.2236239523027725</v>
      </c>
      <c r="L17" s="1">
        <v>-2.9037414672081563</v>
      </c>
      <c r="M17" s="1">
        <v>-5.5435064373973892</v>
      </c>
      <c r="N17" s="1">
        <v>87.916030534351137</v>
      </c>
      <c r="O17" s="1">
        <v>296.14176609635166</v>
      </c>
      <c r="P17" s="2" t="s">
        <v>1</v>
      </c>
      <c r="Q17" s="14" t="s">
        <v>57</v>
      </c>
      <c r="R17" s="1">
        <v>0.90180214907280343</v>
      </c>
      <c r="S17" s="1">
        <v>0.93068147111485411</v>
      </c>
      <c r="T17" s="1">
        <v>1.0418330413830241</v>
      </c>
      <c r="U17" s="1">
        <v>1.1594310265187413</v>
      </c>
      <c r="V17" s="1">
        <v>0.44074322270766803</v>
      </c>
      <c r="W17" s="1">
        <v>149.35386003821154</v>
      </c>
      <c r="X17" s="1">
        <f t="shared" si="0"/>
        <v>1.7874921996216302E-2</v>
      </c>
      <c r="Y17" s="1">
        <f>INDEX([2]Compiled!$P$2:$P$73, MATCH(D17,[2]Compiled!$B$2:$B$73,0))</f>
        <v>3089086.6672427203</v>
      </c>
      <c r="Z17" s="1">
        <f>INDEX([3]Estimates!$R$3:$R$74, MATCH(D17,[3]Estimates!$B$3:$B$74,0))</f>
        <v>6.843515078199256</v>
      </c>
      <c r="AA17" s="22">
        <v>8.9099999999999999E-2</v>
      </c>
      <c r="AB17" s="22">
        <v>11.22334455667789</v>
      </c>
    </row>
    <row r="18" spans="1:28" ht="15.75" customHeight="1" x14ac:dyDescent="0.2">
      <c r="A18" s="1">
        <v>20</v>
      </c>
      <c r="B18" s="15">
        <v>44413</v>
      </c>
      <c r="C18" s="1">
        <v>1</v>
      </c>
      <c r="D18" s="1" t="s">
        <v>48</v>
      </c>
      <c r="E18" s="1" t="s">
        <v>17</v>
      </c>
      <c r="F18" s="1" t="s">
        <v>51</v>
      </c>
      <c r="G18" s="1">
        <v>2.1842000000000001</v>
      </c>
      <c r="H18" s="1">
        <v>3.0200000000000001E-2</v>
      </c>
      <c r="I18" s="1">
        <v>6.8535390532002562</v>
      </c>
      <c r="J18" s="1">
        <v>-3.6488</v>
      </c>
      <c r="K18" s="1">
        <v>-5.0352531819430455</v>
      </c>
      <c r="L18" s="1">
        <v>-3.0770991667429723</v>
      </c>
      <c r="M18" s="1">
        <v>-6.9934071971431182</v>
      </c>
      <c r="N18" s="1">
        <v>120.82119205298012</v>
      </c>
      <c r="O18" s="1">
        <v>347.75957129802168</v>
      </c>
      <c r="P18" s="2" t="s">
        <v>1</v>
      </c>
      <c r="Q18" s="1" t="s">
        <v>48</v>
      </c>
      <c r="R18" s="1">
        <v>0.89711863253588275</v>
      </c>
      <c r="S18" s="1">
        <v>0.91538969548175386</v>
      </c>
      <c r="T18" s="1">
        <v>1.011064549915188</v>
      </c>
      <c r="U18" s="1">
        <v>1.0733432675696413</v>
      </c>
      <c r="V18" s="1">
        <v>0.44017526628683995</v>
      </c>
      <c r="W18" s="1">
        <v>126.12805095178503</v>
      </c>
      <c r="X18" s="1">
        <f t="shared" si="0"/>
        <v>1.9594881463094536E-2</v>
      </c>
      <c r="Y18" s="1">
        <f>INDEX([2]Compiled!$P$2:$P$73, MATCH(D18,[2]Compiled!$B$2:$B$73,0))</f>
        <v>3522456.7347312514</v>
      </c>
      <c r="Z18" s="1">
        <v>7.8014355026264086</v>
      </c>
      <c r="AA18" s="22">
        <v>6.8699999999999997E-2</v>
      </c>
      <c r="AB18" s="22">
        <v>14.55604075691412</v>
      </c>
    </row>
    <row r="19" spans="1:28" ht="15.75" customHeight="1" x14ac:dyDescent="0.2">
      <c r="A19" s="1">
        <v>20</v>
      </c>
      <c r="B19" s="15">
        <v>44413</v>
      </c>
      <c r="C19" s="1">
        <v>2</v>
      </c>
      <c r="D19" s="1" t="s">
        <v>56</v>
      </c>
      <c r="E19" s="1" t="s">
        <v>17</v>
      </c>
      <c r="F19" s="1" t="s">
        <v>51</v>
      </c>
      <c r="G19" s="1">
        <f>INDEX([1]Areas!$H$2:$H$73, MATCH(D19,[1]Areas!$C$2:$C$73,0))</f>
        <v>4.0913000000000004</v>
      </c>
      <c r="H19" s="1">
        <v>4.41E-2</v>
      </c>
      <c r="I19" s="1">
        <v>7.1683816879720368</v>
      </c>
      <c r="J19" s="1">
        <v>-3.0762</v>
      </c>
      <c r="K19" s="1">
        <v>-3.6588614865690614</v>
      </c>
      <c r="L19" s="1">
        <v>-2.53880184782343</v>
      </c>
      <c r="M19" s="1">
        <v>-4.7789211253146924</v>
      </c>
      <c r="N19" s="1">
        <v>69.755102040816325</v>
      </c>
      <c r="O19" s="1">
        <v>232.30343963655412</v>
      </c>
      <c r="P19" s="2" t="s">
        <v>1</v>
      </c>
      <c r="Q19" s="1" t="s">
        <v>56</v>
      </c>
      <c r="R19" s="1">
        <v>0.88751711978326864</v>
      </c>
      <c r="S19" s="1">
        <v>0.92225204964714802</v>
      </c>
      <c r="T19" s="1">
        <v>0.99329077466209703</v>
      </c>
      <c r="U19" s="1">
        <v>1.1159815557710087</v>
      </c>
      <c r="V19" s="1">
        <v>0.4323948706188056</v>
      </c>
      <c r="W19" s="1">
        <v>101.56782549420586</v>
      </c>
      <c r="X19" s="1">
        <f t="shared" si="0"/>
        <v>2.5299768719782414E-2</v>
      </c>
      <c r="Y19" s="1">
        <f>INDEX([2]Compiled!$P$2:$P$73, MATCH(D19,[2]Compiled!$B$2:$B$73,0))</f>
        <v>2043971.3538484098</v>
      </c>
      <c r="Z19" s="1">
        <f>INDEX([3]Estimates!$R$3:$R$74, MATCH(D19,[3]Estimates!$B$3:$B$74,0))</f>
        <v>5.3762862659790276</v>
      </c>
      <c r="AA19" s="22">
        <v>0.1019</v>
      </c>
      <c r="AB19" s="22">
        <v>9.8135426889106956</v>
      </c>
    </row>
    <row r="20" spans="1:28" ht="15.75" customHeight="1" x14ac:dyDescent="0.2">
      <c r="A20" s="1">
        <v>20</v>
      </c>
      <c r="B20" s="15">
        <v>44413</v>
      </c>
      <c r="C20" s="1">
        <v>3</v>
      </c>
      <c r="D20" s="1" t="s">
        <v>44</v>
      </c>
      <c r="E20" s="1" t="s">
        <v>17</v>
      </c>
      <c r="F20" s="1" t="s">
        <v>51</v>
      </c>
      <c r="G20" s="1">
        <f>INDEX([1]Areas!$H$2:$H$73, MATCH(D20,[1]Areas!$C$2:$C$73,0))</f>
        <v>2.3635000000000002</v>
      </c>
      <c r="H20" s="1">
        <v>3.1399999999999997E-2</v>
      </c>
      <c r="I20" s="1">
        <v>5.8165855722445512</v>
      </c>
      <c r="J20" s="1">
        <v>-2.9731999999999998</v>
      </c>
      <c r="K20" s="1">
        <v>-3.4899513433467311</v>
      </c>
      <c r="L20" s="1">
        <v>-2.0681193145758412</v>
      </c>
      <c r="M20" s="1">
        <v>-4.9117833721176209</v>
      </c>
      <c r="N20" s="1">
        <v>94.687898089171981</v>
      </c>
      <c r="O20" s="1">
        <v>279.92947682307488</v>
      </c>
      <c r="P20" s="2" t="s">
        <v>1</v>
      </c>
      <c r="Q20" s="1" t="s">
        <v>44</v>
      </c>
      <c r="R20" s="1">
        <v>0.93647745075457423</v>
      </c>
      <c r="S20" s="1">
        <v>0.94736981265560871</v>
      </c>
      <c r="T20" s="1">
        <v>1.3005675495864728</v>
      </c>
      <c r="U20" s="1">
        <v>1.2792089572812211</v>
      </c>
      <c r="V20" s="1">
        <v>0.45655234935233918</v>
      </c>
      <c r="W20" s="1">
        <v>61.192205533225206</v>
      </c>
      <c r="X20" s="1">
        <f t="shared" si="0"/>
        <v>4.8135010826842996E-2</v>
      </c>
      <c r="Y20" s="1">
        <f>INDEX([2]Compiled!$P$2:$P$73, MATCH(D20,[2]Compiled!$B$2:$B$73,0))</f>
        <v>1996509.4140046539</v>
      </c>
      <c r="Z20" s="1">
        <f>INDEX([3]Estimates!$R$3:$R$74, MATCH(D20,[3]Estimates!$B$3:$B$74,0))</f>
        <v>2.9371694520837748</v>
      </c>
      <c r="AA20" s="22">
        <v>6.8900000000000003E-2</v>
      </c>
      <c r="AB20" s="22">
        <v>14.513788098693759</v>
      </c>
    </row>
    <row r="21" spans="1:28" ht="15.75" customHeight="1" x14ac:dyDescent="0.2">
      <c r="A21" s="1">
        <v>20</v>
      </c>
      <c r="B21" s="15">
        <v>44413</v>
      </c>
      <c r="C21" s="1">
        <v>4</v>
      </c>
      <c r="D21" s="1" t="s">
        <v>55</v>
      </c>
      <c r="E21" s="1" t="s">
        <v>17</v>
      </c>
      <c r="F21" s="1" t="s">
        <v>51</v>
      </c>
      <c r="G21" s="1">
        <f>INDEX([1]Areas!$H$2:$H$73, MATCH(D21,[1]Areas!$C$2:$C$73,0))</f>
        <v>2.2494000000000001</v>
      </c>
      <c r="H21" s="1">
        <v>3.5400000000000001E-2</v>
      </c>
      <c r="I21" s="1">
        <v>7.33395572152574</v>
      </c>
      <c r="J21" s="1">
        <v>-3.5326</v>
      </c>
      <c r="K21" s="1">
        <v>-4.3460478349782159</v>
      </c>
      <c r="L21" s="1">
        <v>-2.4446519071752468</v>
      </c>
      <c r="M21" s="1">
        <v>-6.2474437627811854</v>
      </c>
      <c r="N21" s="1">
        <v>99.790960451977398</v>
      </c>
      <c r="O21" s="1">
        <v>306.96485089055761</v>
      </c>
      <c r="P21" s="2" t="s">
        <v>1</v>
      </c>
      <c r="Q21" s="1" t="s">
        <v>55</v>
      </c>
      <c r="R21" s="1">
        <v>0.94249695115890297</v>
      </c>
      <c r="S21" s="1">
        <v>0.95078635352261787</v>
      </c>
      <c r="T21" s="1">
        <v>1.3152981944726956</v>
      </c>
      <c r="U21" s="1">
        <v>1.3080023362620556</v>
      </c>
      <c r="V21" s="1">
        <v>0.46250289024804464</v>
      </c>
      <c r="W21" s="1">
        <v>106.48271637868864</v>
      </c>
      <c r="X21" s="1">
        <f t="shared" si="0"/>
        <v>2.8284277331613709E-2</v>
      </c>
      <c r="Y21" s="1">
        <v>2911887.6144749708</v>
      </c>
      <c r="Z21" s="1">
        <f>INDEX([3]Estimates!$R$3:$R$74, MATCH(D21,[3]Estimates!$B$3:$B$74,0))</f>
        <v>5.8433360007113011</v>
      </c>
      <c r="AA21" s="22">
        <v>7.6600000000000001E-2</v>
      </c>
      <c r="AB21" s="22">
        <v>13.054830287206267</v>
      </c>
    </row>
    <row r="22" spans="1:28" ht="15.75" customHeight="1" x14ac:dyDescent="0.2">
      <c r="A22" s="1">
        <v>19</v>
      </c>
      <c r="B22" s="15">
        <v>44413</v>
      </c>
      <c r="C22" s="1">
        <v>1</v>
      </c>
      <c r="D22" s="1" t="s">
        <v>54</v>
      </c>
      <c r="E22" s="1" t="s">
        <v>17</v>
      </c>
      <c r="F22" s="1" t="s">
        <v>51</v>
      </c>
      <c r="G22" s="1">
        <f>INDEX([1]Areas!$H$2:$H$73, MATCH(D22,[1]Areas!$C$2:$C$73,0))</f>
        <v>3.8305000000000002</v>
      </c>
      <c r="H22" s="1">
        <v>3.2099999999999997E-2</v>
      </c>
      <c r="I22" s="1">
        <v>7.443762781186094</v>
      </c>
      <c r="J22" s="1">
        <v>-2.4437000000000002</v>
      </c>
      <c r="K22" s="1">
        <v>-3.5092024539877293</v>
      </c>
      <c r="L22" s="1">
        <v>-2.0736196319018405</v>
      </c>
      <c r="M22" s="1">
        <v>-4.9447852760736186</v>
      </c>
      <c r="N22" s="1">
        <v>76.127725856697836</v>
      </c>
      <c r="O22" s="1">
        <v>308.02064738897496</v>
      </c>
      <c r="P22" s="2" t="s">
        <v>1</v>
      </c>
      <c r="Q22" s="1" t="s">
        <v>54</v>
      </c>
      <c r="R22" s="1">
        <v>0.89822200211558978</v>
      </c>
      <c r="S22" s="1">
        <v>0.92083207075249474</v>
      </c>
      <c r="T22" s="1">
        <v>1.03121198136531</v>
      </c>
      <c r="U22" s="1">
        <v>1.1018641047701334</v>
      </c>
      <c r="V22" s="1">
        <v>0.43981330798162344</v>
      </c>
      <c r="W22" s="1">
        <v>173.864740605375</v>
      </c>
      <c r="X22" s="1">
        <f t="shared" si="0"/>
        <v>1.4592584173852346E-2</v>
      </c>
      <c r="Y22" s="1">
        <f>INDEX([2]Compiled!$P$2:$P$73, MATCH(D22,[2]Compiled!$B$2:$B$73,0))</f>
        <v>2054235.7394596008</v>
      </c>
      <c r="Z22" s="1">
        <f>INDEX([3]Estimates!$R$3:$R$74, MATCH(D22,[3]Estimates!$B$3:$B$74,0))</f>
        <v>5.482313013966845</v>
      </c>
      <c r="AA22" s="22">
        <v>7.2999999999999995E-2</v>
      </c>
      <c r="AB22" s="22">
        <v>13.698630136986303</v>
      </c>
    </row>
    <row r="23" spans="1:28" ht="15.75" customHeight="1" x14ac:dyDescent="0.2">
      <c r="A23" s="1">
        <v>19</v>
      </c>
      <c r="B23" s="15">
        <v>44413</v>
      </c>
      <c r="C23" s="1">
        <v>2</v>
      </c>
      <c r="D23" s="1" t="s">
        <v>53</v>
      </c>
      <c r="E23" s="1" t="s">
        <v>17</v>
      </c>
      <c r="F23" s="1" t="s">
        <v>51</v>
      </c>
      <c r="G23" s="1">
        <f>INDEX([1]Areas!$H$2:$H$73, MATCH(D23,[1]Areas!$C$2:$C$73,0))</f>
        <v>3.8794000000000004</v>
      </c>
      <c r="H23" s="1">
        <v>4.2099999999999999E-2</v>
      </c>
      <c r="I23" s="1">
        <v>7.7174305304944051</v>
      </c>
      <c r="J23" s="1">
        <v>-2.4266999999999999</v>
      </c>
      <c r="K23" s="1">
        <v>-3.2287209362272509</v>
      </c>
      <c r="L23" s="1">
        <v>-2.0474815693148418</v>
      </c>
      <c r="M23" s="1">
        <v>-4.4099603031396599</v>
      </c>
      <c r="N23" s="1">
        <v>57.641330166270784</v>
      </c>
      <c r="O23" s="1">
        <v>240.95321925164856</v>
      </c>
      <c r="P23" s="2" t="s">
        <v>1</v>
      </c>
      <c r="Q23" s="1" t="s">
        <v>53</v>
      </c>
      <c r="R23" s="1">
        <v>0.86924630648032564</v>
      </c>
      <c r="S23" s="1">
        <v>0.89443706250716082</v>
      </c>
      <c r="T23" s="1">
        <v>0.90006394419996982</v>
      </c>
      <c r="U23" s="1">
        <v>0.9768311048921916</v>
      </c>
      <c r="V23" s="1">
        <v>0.42738823737782144</v>
      </c>
      <c r="W23" s="1">
        <v>93.837535014005596</v>
      </c>
      <c r="X23" s="1">
        <f t="shared" si="0"/>
        <v>2.3969478100228835E-2</v>
      </c>
      <c r="Y23" s="1">
        <f>INDEX([2]Compiled!$P$2:$P$73, MATCH(D23,[2]Compiled!$B$2:$B$73,0))</f>
        <v>2115340.0010310872</v>
      </c>
      <c r="Z23" s="1">
        <f>INDEX([3]Estimates!$R$3:$R$74, MATCH(D23,[3]Estimates!$B$3:$B$74,0))</f>
        <v>4.7347527968242513</v>
      </c>
      <c r="AA23" s="22">
        <v>9.8500000000000004E-2</v>
      </c>
      <c r="AB23" s="22">
        <v>10.152284263959391</v>
      </c>
    </row>
    <row r="24" spans="1:28" ht="15.75" customHeight="1" x14ac:dyDescent="0.2">
      <c r="A24" s="1">
        <v>19</v>
      </c>
      <c r="B24" s="15">
        <v>44413</v>
      </c>
      <c r="C24" s="1">
        <v>3</v>
      </c>
      <c r="D24" s="1" t="s">
        <v>52</v>
      </c>
      <c r="E24" s="1" t="s">
        <v>17</v>
      </c>
      <c r="F24" s="1" t="s">
        <v>51</v>
      </c>
      <c r="G24" s="1">
        <v>4.5803000000000003</v>
      </c>
      <c r="H24" s="1">
        <v>3.27E-2</v>
      </c>
      <c r="I24" s="1">
        <v>6.1362792830163944</v>
      </c>
      <c r="J24" s="1">
        <v>-1.7474000000000001</v>
      </c>
      <c r="K24" s="1">
        <v>-2.4011527629194589</v>
      </c>
      <c r="L24" s="1">
        <v>-1.7341658843307202</v>
      </c>
      <c r="M24" s="1">
        <v>-3.0681396415081976</v>
      </c>
      <c r="N24" s="1">
        <v>53.437308868501532</v>
      </c>
      <c r="O24" s="1">
        <v>241.0911095723668</v>
      </c>
      <c r="P24" s="2" t="s">
        <v>1</v>
      </c>
      <c r="Q24" s="1" t="s">
        <v>52</v>
      </c>
      <c r="R24" s="1">
        <v>0.86586833407945163</v>
      </c>
      <c r="S24" s="1">
        <v>0.88366153753971766</v>
      </c>
      <c r="T24" s="1">
        <v>0.88818304229170975</v>
      </c>
      <c r="U24" s="1">
        <v>0.9347679333309763</v>
      </c>
      <c r="V24" s="1">
        <v>0.42543579830809969</v>
      </c>
      <c r="W24" s="1">
        <v>77.015818954119936</v>
      </c>
      <c r="X24" s="1">
        <f t="shared" si="0"/>
        <v>2.7947280674623237E-2</v>
      </c>
      <c r="Y24" s="1">
        <v>1779359.4306049822</v>
      </c>
      <c r="Z24" s="1">
        <v>4.6774228762308123</v>
      </c>
      <c r="AA24" s="22">
        <v>7.6799999999999993E-2</v>
      </c>
      <c r="AB24" s="22">
        <v>13.020833333333334</v>
      </c>
    </row>
    <row r="25" spans="1:28" ht="15.75" customHeight="1" x14ac:dyDescent="0.2">
      <c r="A25" s="6">
        <v>19</v>
      </c>
      <c r="B25" s="13">
        <v>44413</v>
      </c>
      <c r="C25" s="6">
        <v>4</v>
      </c>
      <c r="D25" s="6" t="s">
        <v>50</v>
      </c>
      <c r="E25" s="6" t="s">
        <v>17</v>
      </c>
      <c r="F25" s="6" t="s">
        <v>51</v>
      </c>
      <c r="G25" s="6">
        <v>1.9397000000000002</v>
      </c>
      <c r="H25" s="6">
        <v>2.9100000000000001E-2</v>
      </c>
      <c r="I25" s="6">
        <v>5.7749480160162223</v>
      </c>
      <c r="J25" s="6">
        <v>-2.5038</v>
      </c>
      <c r="K25" s="6">
        <v>-3.149971645099757</v>
      </c>
      <c r="L25" s="6">
        <v>-1.574985822549879</v>
      </c>
      <c r="M25" s="6">
        <v>-4.7249574676496353</v>
      </c>
      <c r="N25" s="6">
        <v>86.041237113402062</v>
      </c>
      <c r="O25" s="6">
        <v>284.49305896962966</v>
      </c>
      <c r="P25" s="8" t="s">
        <v>1</v>
      </c>
      <c r="Q25" s="6" t="s">
        <v>50</v>
      </c>
      <c r="R25" s="6">
        <v>0.88946683029133466</v>
      </c>
      <c r="S25" s="6">
        <v>0.9085828948429544</v>
      </c>
      <c r="T25" s="6">
        <v>0.98203312310504443</v>
      </c>
      <c r="U25" s="6">
        <v>1.0443113296531308</v>
      </c>
      <c r="V25" s="6">
        <v>0.43592166101285235</v>
      </c>
      <c r="W25" s="6">
        <v>97.477845944103606</v>
      </c>
      <c r="X25" s="6">
        <f t="shared" si="0"/>
        <v>2.4668330294074826E-2</v>
      </c>
      <c r="Y25" s="6">
        <v>3206037.0160334073</v>
      </c>
      <c r="Z25" s="6">
        <v>2.8029492880058537</v>
      </c>
      <c r="AA25" s="23">
        <v>6.6699999999999995E-2</v>
      </c>
      <c r="AB25" s="23">
        <v>14.992503748125937</v>
      </c>
    </row>
    <row r="26" spans="1:28" ht="15.75" customHeight="1" x14ac:dyDescent="0.2">
      <c r="A26" s="1">
        <v>18</v>
      </c>
      <c r="B26" s="15">
        <v>44411</v>
      </c>
      <c r="C26" s="1">
        <v>1</v>
      </c>
      <c r="D26" s="1" t="s">
        <v>49</v>
      </c>
      <c r="E26" s="1" t="s">
        <v>17</v>
      </c>
      <c r="F26" s="1" t="s">
        <v>31</v>
      </c>
      <c r="G26" s="1">
        <v>3.5534000000000003</v>
      </c>
      <c r="H26" s="1">
        <v>2.8199999999999999E-2</v>
      </c>
      <c r="I26" s="1">
        <v>6.4480497551640674</v>
      </c>
      <c r="J26" s="1">
        <v>-3.2355999999999998</v>
      </c>
      <c r="K26" s="1">
        <v>-4.2986998367760449</v>
      </c>
      <c r="L26" s="1">
        <v>-3.095063882478752</v>
      </c>
      <c r="M26" s="1">
        <v>-5.5023357910733388</v>
      </c>
      <c r="N26" s="1">
        <v>114.73758865248226</v>
      </c>
      <c r="O26" s="1">
        <v>343.39183528950593</v>
      </c>
      <c r="P26" s="2" t="s">
        <v>1</v>
      </c>
      <c r="Q26" s="1" t="s">
        <v>49</v>
      </c>
      <c r="R26" s="1">
        <v>0.90556552773108623</v>
      </c>
      <c r="S26" s="1">
        <v>0.93562454965643782</v>
      </c>
      <c r="T26" s="1">
        <v>1.1123132655670309</v>
      </c>
      <c r="U26" s="1">
        <v>1.1914584184580315</v>
      </c>
      <c r="V26" s="1">
        <v>0.43822778911290222</v>
      </c>
      <c r="W26" s="1">
        <v>44.775582697010066</v>
      </c>
      <c r="X26" s="1">
        <f t="shared" si="0"/>
        <v>6.1270769200886824E-2</v>
      </c>
      <c r="Y26" s="1">
        <v>2281265.8299093829</v>
      </c>
      <c r="Z26" s="1">
        <v>3.9258175268756679</v>
      </c>
      <c r="AA26" s="22">
        <v>6.4399999999999999E-2</v>
      </c>
      <c r="AB26" s="22">
        <v>15.527950310559007</v>
      </c>
    </row>
    <row r="27" spans="1:28" ht="15.75" customHeight="1" x14ac:dyDescent="0.2">
      <c r="A27" s="1">
        <v>18</v>
      </c>
      <c r="B27" s="15">
        <v>44411</v>
      </c>
      <c r="C27" s="1">
        <v>2</v>
      </c>
      <c r="D27" s="1" t="s">
        <v>48</v>
      </c>
      <c r="E27" s="1" t="s">
        <v>17</v>
      </c>
      <c r="F27" s="1" t="s">
        <v>31</v>
      </c>
      <c r="G27" s="1">
        <f>INDEX([1]Areas!$H$2:$H$73, MATCH(D27,[1]Areas!$C$2:$C$73,0))</f>
        <v>2.4939</v>
      </c>
      <c r="H27" s="1">
        <v>2.81E-2</v>
      </c>
      <c r="I27" s="1">
        <v>6.6149404547094912</v>
      </c>
      <c r="J27" s="1">
        <v>-3.5333000000000001</v>
      </c>
      <c r="K27" s="1">
        <v>-4.8999558923774007</v>
      </c>
      <c r="L27" s="1">
        <v>-3.4299691246641801</v>
      </c>
      <c r="M27" s="1">
        <v>-6.3699426600906204</v>
      </c>
      <c r="N27" s="1">
        <v>125.74021352313167</v>
      </c>
      <c r="O27" s="1">
        <v>361.1473471426865</v>
      </c>
      <c r="P27" s="2" t="s">
        <v>1</v>
      </c>
      <c r="Q27" s="1" t="s">
        <v>48</v>
      </c>
      <c r="R27" s="1">
        <v>0.89109686257908505</v>
      </c>
      <c r="S27" s="1">
        <v>0.92546909541226496</v>
      </c>
      <c r="T27" s="1">
        <v>1.0372848525711487</v>
      </c>
      <c r="U27" s="1">
        <v>1.1308465884403596</v>
      </c>
      <c r="V27" s="1">
        <v>0.43076960980513807</v>
      </c>
      <c r="W27" s="1">
        <v>40.881974239366279</v>
      </c>
      <c r="X27" s="1">
        <f t="shared" si="0"/>
        <v>6.3692386325575556E-2</v>
      </c>
      <c r="Y27" s="1">
        <v>2508621.0353261959</v>
      </c>
      <c r="Z27" s="1">
        <f>INDEX([3]Estimates!$R$3:$R$74, MATCH(D27,[3]Estimates!$B$3:$B$74,0))</f>
        <v>6.2624804523036204</v>
      </c>
      <c r="AA27" s="22">
        <v>6.5299999999999997E-2</v>
      </c>
      <c r="AB27" s="22">
        <v>15.313935681470138</v>
      </c>
    </row>
    <row r="28" spans="1:28" ht="15.75" customHeight="1" x14ac:dyDescent="0.2">
      <c r="A28" s="1">
        <v>18</v>
      </c>
      <c r="B28" s="15">
        <v>44411</v>
      </c>
      <c r="C28" s="1">
        <v>3</v>
      </c>
      <c r="D28" s="1" t="s">
        <v>47</v>
      </c>
      <c r="E28" s="1" t="s">
        <v>17</v>
      </c>
      <c r="F28" s="1" t="s">
        <v>31</v>
      </c>
      <c r="G28" s="1">
        <v>2.4613000000000005</v>
      </c>
      <c r="H28" s="1">
        <v>3.4500000000000003E-2</v>
      </c>
      <c r="I28" s="1">
        <v>6.7025555600698814</v>
      </c>
      <c r="J28" s="1">
        <v>-3.4289999999999998</v>
      </c>
      <c r="K28" s="1">
        <v>-4.3442489741193668</v>
      </c>
      <c r="L28" s="1">
        <v>-2.7306707837321733</v>
      </c>
      <c r="M28" s="1">
        <v>-5.9578271645065595</v>
      </c>
      <c r="N28" s="1">
        <v>99.391304347826079</v>
      </c>
      <c r="O28" s="1">
        <v>293.66827710347479</v>
      </c>
      <c r="P28" s="2" t="s">
        <v>1</v>
      </c>
      <c r="Q28" s="1" t="s">
        <v>47</v>
      </c>
      <c r="R28" s="1">
        <v>0.89623129773038246</v>
      </c>
      <c r="S28" s="1">
        <v>0.94314611718437058</v>
      </c>
      <c r="T28" s="1">
        <v>1.1306451243567979</v>
      </c>
      <c r="U28" s="1">
        <v>1.2472291865959464</v>
      </c>
      <c r="V28" s="1">
        <v>0.42921532760374959</v>
      </c>
      <c r="W28" s="1">
        <v>61.918498354528083</v>
      </c>
      <c r="X28" s="1">
        <f t="shared" si="0"/>
        <v>4.6381152788291059E-2</v>
      </c>
      <c r="Y28" s="1">
        <v>4029882.5823751674</v>
      </c>
      <c r="Z28" s="1">
        <v>5.7433063828058311</v>
      </c>
      <c r="AA28" s="22">
        <v>8.0299999999999996E-2</v>
      </c>
      <c r="AB28" s="22">
        <v>12.453300124533001</v>
      </c>
    </row>
    <row r="29" spans="1:28" ht="15.75" customHeight="1" x14ac:dyDescent="0.2">
      <c r="A29" s="1">
        <v>18</v>
      </c>
      <c r="B29" s="15">
        <v>44411</v>
      </c>
      <c r="C29" s="1">
        <v>4</v>
      </c>
      <c r="D29" s="1" t="s">
        <v>46</v>
      </c>
      <c r="E29" s="1" t="s">
        <v>17</v>
      </c>
      <c r="F29" s="1" t="s">
        <v>31</v>
      </c>
      <c r="G29" s="1">
        <f>INDEX([1]Areas!$H$2:$H$73, MATCH(D29,[1]Areas!$C$2:$C$73,0))</f>
        <v>2.1842000000000001</v>
      </c>
      <c r="H29" s="1">
        <v>3.7199999999999997E-2</v>
      </c>
      <c r="I29" s="1">
        <v>8.531956780514605</v>
      </c>
      <c r="J29" s="1">
        <v>-3.5863</v>
      </c>
      <c r="K29" s="1">
        <v>-5.0352531819430455</v>
      </c>
      <c r="L29" s="1">
        <v>-3.0770991667429723</v>
      </c>
      <c r="M29" s="1">
        <v>-6.9934071971431182</v>
      </c>
      <c r="N29" s="1">
        <v>96.405913978494638</v>
      </c>
      <c r="O29" s="1">
        <v>325.75959087404851</v>
      </c>
      <c r="P29" s="2" t="s">
        <v>1</v>
      </c>
      <c r="Q29" s="1" t="s">
        <v>46</v>
      </c>
      <c r="R29" s="1">
        <v>0.89165054963180235</v>
      </c>
      <c r="S29" s="1">
        <v>0.92698100095142799</v>
      </c>
      <c r="T29" s="1">
        <v>1.0404382935786733</v>
      </c>
      <c r="U29" s="1">
        <v>1.1398074904255517</v>
      </c>
      <c r="V29" s="1">
        <v>0.43139784476789883</v>
      </c>
      <c r="W29" s="1">
        <v>55.400400858692223</v>
      </c>
      <c r="X29" s="1">
        <f t="shared" si="0"/>
        <v>4.7373370872009664E-2</v>
      </c>
      <c r="Y29" s="1">
        <f>INDEX([2]Compiled!$P$2:$P$73, MATCH(D29,[2]Compiled!$B$2:$B$73,0))</f>
        <v>3121852.3944693706</v>
      </c>
      <c r="Z29" s="1">
        <f>INDEX([3]Estimates!$R$3:$R$74, MATCH(D29,[3]Estimates!$B$3:$B$74,0))</f>
        <v>6.6752128925922536</v>
      </c>
      <c r="AA29" s="22">
        <v>8.6199999999999999E-2</v>
      </c>
      <c r="AB29" s="22">
        <v>11.600928074245941</v>
      </c>
    </row>
    <row r="30" spans="1:28" ht="15.75" customHeight="1" x14ac:dyDescent="0.2">
      <c r="A30" s="1">
        <v>17</v>
      </c>
      <c r="B30" s="15">
        <v>44411</v>
      </c>
      <c r="C30" s="1">
        <v>1</v>
      </c>
      <c r="D30" s="1" t="s">
        <v>45</v>
      </c>
      <c r="E30" s="1" t="s">
        <v>17</v>
      </c>
      <c r="F30" s="1" t="s">
        <v>31</v>
      </c>
      <c r="G30" s="1">
        <f>INDEX([1]Areas!$H$2:$H$73, MATCH(D30,[1]Areas!$C$2:$C$73,0))</f>
        <v>2.4124000000000003</v>
      </c>
      <c r="H30" s="1">
        <v>2.3099999999999999E-2</v>
      </c>
      <c r="I30" s="1">
        <v>3.2925717128171108</v>
      </c>
      <c r="J30" s="1">
        <v>-3.5518000000000001</v>
      </c>
      <c r="K30" s="1">
        <v>-3.9257585806665554</v>
      </c>
      <c r="L30" s="1">
        <v>-1.7729232299784445</v>
      </c>
      <c r="M30" s="1">
        <v>-6.078593931354666</v>
      </c>
      <c r="N30" s="1">
        <v>153.75757575757578</v>
      </c>
      <c r="O30" s="1">
        <v>296.2931477410005</v>
      </c>
      <c r="P30" s="2" t="s">
        <v>1</v>
      </c>
      <c r="Q30" s="1" t="s">
        <v>44</v>
      </c>
      <c r="R30" s="1">
        <v>0.92453331885832091</v>
      </c>
      <c r="S30" s="1">
        <v>0.95088983730290533</v>
      </c>
      <c r="T30" s="1">
        <v>1.2778125393762925</v>
      </c>
      <c r="U30" s="1">
        <v>1.309175287211797</v>
      </c>
      <c r="V30" s="1">
        <v>0.44720409071840495</v>
      </c>
      <c r="W30" s="1">
        <v>28.30169126181395</v>
      </c>
      <c r="X30" s="1">
        <f t="shared" si="0"/>
        <v>0.10651262755160427</v>
      </c>
      <c r="Y30" s="1">
        <v>2103714.1435914445</v>
      </c>
      <c r="Z30" s="1">
        <v>4.5514839993367593</v>
      </c>
      <c r="AA30" s="22">
        <v>5.1700000000000003E-2</v>
      </c>
      <c r="AB30" s="22">
        <v>19.342359767891683</v>
      </c>
    </row>
    <row r="31" spans="1:28" ht="15.75" customHeight="1" x14ac:dyDescent="0.2">
      <c r="A31" s="1">
        <v>17</v>
      </c>
      <c r="B31" s="15">
        <v>44411</v>
      </c>
      <c r="C31" s="1">
        <v>2</v>
      </c>
      <c r="D31" s="1" t="s">
        <v>43</v>
      </c>
      <c r="E31" s="1" t="s">
        <v>17</v>
      </c>
      <c r="F31" s="1" t="s">
        <v>31</v>
      </c>
      <c r="G31" s="1">
        <f>INDEX([1]Areas!$H$2:$H$73, MATCH(D31,[1]Areas!$C$2:$C$73,0))</f>
        <v>2.0375000000000001</v>
      </c>
      <c r="H31" s="1">
        <v>3.1699999999999999E-2</v>
      </c>
      <c r="I31" s="1">
        <v>5.3977914110429435</v>
      </c>
      <c r="J31" s="1">
        <v>-4.2321999999999997</v>
      </c>
      <c r="K31" s="1">
        <v>-5.3977914110429444</v>
      </c>
      <c r="L31" s="1">
        <v>-2.9987730061349693</v>
      </c>
      <c r="M31" s="1">
        <v>-7.7968098159509189</v>
      </c>
      <c r="N31" s="1">
        <v>133.50788643533122</v>
      </c>
      <c r="O31" s="1">
        <v>303.78521801397301</v>
      </c>
      <c r="P31" s="17" t="s">
        <v>1</v>
      </c>
      <c r="Q31" s="1" t="s">
        <v>43</v>
      </c>
      <c r="R31" s="1">
        <v>0.8590835351663112</v>
      </c>
      <c r="S31" s="1">
        <v>0.90283511984373932</v>
      </c>
      <c r="T31" s="1">
        <v>0.89429614191774653</v>
      </c>
      <c r="U31" s="1">
        <v>1.0157886922286818</v>
      </c>
      <c r="V31" s="1">
        <v>0.41479160853833125</v>
      </c>
      <c r="W31" s="1">
        <v>16.106339468302657</v>
      </c>
      <c r="X31" s="1">
        <f t="shared" si="0"/>
        <v>0.14521858954734707</v>
      </c>
      <c r="Y31" s="1">
        <v>1815950.9202453988</v>
      </c>
      <c r="Z31" s="1">
        <f>INDEX([3]Estimates!$R$3:$R$74, MATCH(D31,[3]Estimates!$B$3:$B$74,0))</f>
        <v>3.6809815950920246</v>
      </c>
      <c r="AA31" s="22">
        <v>7.6399999999999996E-2</v>
      </c>
      <c r="AB31" s="22">
        <v>13.089005235602095</v>
      </c>
    </row>
    <row r="32" spans="1:28" ht="15.75" customHeight="1" x14ac:dyDescent="0.2">
      <c r="A32" s="1">
        <v>17</v>
      </c>
      <c r="B32" s="15">
        <v>44411</v>
      </c>
      <c r="C32" s="1">
        <v>3</v>
      </c>
      <c r="D32" s="1" t="s">
        <v>42</v>
      </c>
      <c r="E32" s="1" t="s">
        <v>17</v>
      </c>
      <c r="F32" s="1" t="s">
        <v>31</v>
      </c>
      <c r="G32" s="1">
        <f>INDEX([1]Areas!$H$2:$H$73, MATCH(D32,[1]Areas!$C$2:$C$73,0))</f>
        <v>3.0481000000000007</v>
      </c>
      <c r="H32" s="1">
        <v>2.9000000000000001E-2</v>
      </c>
      <c r="I32" s="1">
        <v>8.8199206062793198</v>
      </c>
      <c r="J32" s="1">
        <v>-3.6962000000000002</v>
      </c>
      <c r="K32" s="1">
        <v>-5.0113185262950672</v>
      </c>
      <c r="L32" s="1">
        <v>-3.4076965978806459</v>
      </c>
      <c r="M32" s="1">
        <v>-6.6149404547094894</v>
      </c>
      <c r="N32" s="1">
        <v>127.45517241379311</v>
      </c>
      <c r="O32" s="1">
        <v>431.5903657337696</v>
      </c>
      <c r="P32" s="2" t="s">
        <v>1</v>
      </c>
      <c r="Q32" s="1" t="s">
        <v>41</v>
      </c>
      <c r="R32" s="1">
        <v>0.88933513160661037</v>
      </c>
      <c r="S32" s="1">
        <v>0.92363627043509888</v>
      </c>
      <c r="T32" s="1">
        <v>1.0185220396240151</v>
      </c>
      <c r="U32" s="1">
        <v>1.1171425733789231</v>
      </c>
      <c r="V32" s="1">
        <v>0.4302098066670475</v>
      </c>
      <c r="W32" s="1">
        <v>113.99633287038553</v>
      </c>
      <c r="X32" s="1">
        <f t="shared" si="0"/>
        <v>2.2564899865121564E-2</v>
      </c>
      <c r="Y32" s="1">
        <v>3307388.20904826</v>
      </c>
      <c r="Z32" s="1">
        <v>8.1572126898723738</v>
      </c>
      <c r="AA32" s="22">
        <v>6.7299999999999999E-2</v>
      </c>
      <c r="AB32" s="22">
        <v>14.858841010401189</v>
      </c>
    </row>
    <row r="33" spans="1:28" ht="15.75" customHeight="1" x14ac:dyDescent="0.2">
      <c r="A33" s="1">
        <v>17</v>
      </c>
      <c r="B33" s="15">
        <v>44411</v>
      </c>
      <c r="C33" s="1">
        <v>4</v>
      </c>
      <c r="D33" s="1" t="s">
        <v>40</v>
      </c>
      <c r="E33" s="1" t="s">
        <v>17</v>
      </c>
      <c r="F33" s="1" t="s">
        <v>31</v>
      </c>
      <c r="G33" s="1">
        <f>INDEX([1]Areas!$H$2:$H$73, MATCH(D33,[1]Areas!$C$2:$C$73,0))</f>
        <v>1.9397000000000002</v>
      </c>
      <c r="H33" s="1">
        <v>2.5700000000000001E-2</v>
      </c>
      <c r="I33" s="16"/>
      <c r="J33" s="1">
        <v>-3.5007999999999999</v>
      </c>
      <c r="K33" s="1">
        <v>-4.5674588853946485</v>
      </c>
      <c r="L33" s="1">
        <v>-2.8349744805897812</v>
      </c>
      <c r="M33" s="1">
        <v>-6.2999432901995158</v>
      </c>
      <c r="N33" s="1">
        <v>136.21789883268482</v>
      </c>
      <c r="O33" s="16"/>
      <c r="P33" s="5" t="s">
        <v>14</v>
      </c>
      <c r="Q33" s="1" t="s">
        <v>39</v>
      </c>
      <c r="R33" s="1">
        <v>0.85065972250578392</v>
      </c>
      <c r="S33" s="1">
        <v>0.8843166062387805</v>
      </c>
      <c r="T33" s="1">
        <v>0.90303415752961214</v>
      </c>
      <c r="U33" s="1">
        <v>0.937269173403667</v>
      </c>
      <c r="V33" s="1">
        <v>0.4077084584501201</v>
      </c>
      <c r="W33" s="1">
        <v>33.286934405664105</v>
      </c>
      <c r="X33" s="1">
        <f t="shared" si="0"/>
        <v>6.4834508353971629E-2</v>
      </c>
      <c r="Y33" s="1">
        <f>INDEX([2]Compiled!$P$2:$P$73, MATCH(D33,[2]Compiled!$B$2:$B$73,0))</f>
        <v>1748466.2576687115</v>
      </c>
      <c r="Z33" s="1">
        <v>3.6191163581997223</v>
      </c>
      <c r="AA33" s="22">
        <v>6.3100000000000003E-2</v>
      </c>
      <c r="AB33" s="22">
        <v>15.847860538827257</v>
      </c>
    </row>
    <row r="34" spans="1:28" ht="15.75" customHeight="1" x14ac:dyDescent="0.2">
      <c r="A34" s="1">
        <v>16</v>
      </c>
      <c r="B34" s="15">
        <v>44411</v>
      </c>
      <c r="C34" s="1">
        <v>1</v>
      </c>
      <c r="D34" s="14" t="s">
        <v>38</v>
      </c>
      <c r="E34" s="1" t="s">
        <v>17</v>
      </c>
      <c r="F34" s="1" t="s">
        <v>31</v>
      </c>
      <c r="G34" s="1">
        <f>INDEX([1]Areas!$H$2:$H$73, MATCH(D34,[1]Areas!$C$2:$C$73,0))</f>
        <v>2.0049000000000001</v>
      </c>
      <c r="H34" s="1">
        <v>2.3599999999999999E-2</v>
      </c>
      <c r="I34" s="1">
        <v>6.3998204399221903</v>
      </c>
      <c r="J34" s="1">
        <v>-2.8934000000000002</v>
      </c>
      <c r="K34" s="1">
        <v>-4.2665469599481263</v>
      </c>
      <c r="L34" s="1">
        <v>-2.4380268342560729</v>
      </c>
      <c r="M34" s="1">
        <v>-6.0950670856401805</v>
      </c>
      <c r="N34" s="1">
        <v>122.60169491525424</v>
      </c>
      <c r="O34" s="1">
        <v>393.78052711534707</v>
      </c>
      <c r="P34" s="2" t="s">
        <v>1</v>
      </c>
      <c r="Q34" s="14" t="s">
        <v>37</v>
      </c>
      <c r="R34" s="1">
        <v>0.87815709703607481</v>
      </c>
      <c r="S34" s="1">
        <v>0.91563660810165037</v>
      </c>
      <c r="T34" s="1">
        <v>0.95928069586986442</v>
      </c>
      <c r="U34" s="1">
        <v>1.0751595806954792</v>
      </c>
      <c r="V34" s="1">
        <v>0.42431330792577643</v>
      </c>
      <c r="W34" s="1">
        <v>66.512045488553056</v>
      </c>
      <c r="X34" s="1">
        <f t="shared" ref="X34:X54" si="1">(U34/W34)*LN(10)</f>
        <v>3.722102372457041E-2</v>
      </c>
      <c r="Y34" s="1">
        <v>3977754.5014713947</v>
      </c>
      <c r="Z34" s="1">
        <v>7.1973664521921288</v>
      </c>
      <c r="AA34" s="22">
        <v>5.5500000000000001E-2</v>
      </c>
      <c r="AB34" s="22">
        <v>18.018018018018019</v>
      </c>
    </row>
    <row r="35" spans="1:28" ht="15.75" customHeight="1" x14ac:dyDescent="0.2">
      <c r="A35" s="1">
        <v>16</v>
      </c>
      <c r="B35" s="15">
        <v>44411</v>
      </c>
      <c r="C35" s="1">
        <v>2</v>
      </c>
      <c r="D35" s="14" t="s">
        <v>36</v>
      </c>
      <c r="E35" s="1" t="s">
        <v>17</v>
      </c>
      <c r="F35" s="1" t="s">
        <v>31</v>
      </c>
      <c r="G35" s="1">
        <f>INDEX([1]Areas!$H$2:$H$73, MATCH(D35,[1]Areas!$C$2:$C$73,0))</f>
        <v>1.9722999999999999</v>
      </c>
      <c r="H35" s="1">
        <v>2.75E-2</v>
      </c>
      <c r="I35" s="1">
        <v>6.608866129223073</v>
      </c>
      <c r="J35" s="1">
        <v>-2.6143999999999998</v>
      </c>
      <c r="K35" s="1">
        <v>-4.9566495969173046</v>
      </c>
      <c r="L35" s="1">
        <v>-2.4783247984586523</v>
      </c>
      <c r="M35" s="1">
        <v>-7.4349743953759564</v>
      </c>
      <c r="N35" s="1">
        <v>95.069090909090903</v>
      </c>
      <c r="O35" s="1">
        <v>335.39149560811177</v>
      </c>
      <c r="P35" s="2" t="s">
        <v>1</v>
      </c>
      <c r="Q35" s="14" t="s">
        <v>35</v>
      </c>
      <c r="R35" s="1">
        <v>0.90891747398599032</v>
      </c>
      <c r="S35" s="1">
        <v>0.92775413914580851</v>
      </c>
      <c r="T35" s="1">
        <v>1.1298641367491278</v>
      </c>
      <c r="U35" s="1">
        <v>1.1640738912496298</v>
      </c>
      <c r="V35" s="1">
        <v>0.44292664191789066</v>
      </c>
      <c r="W35" s="1">
        <v>80.489783501495722</v>
      </c>
      <c r="X35" s="1">
        <f t="shared" si="1"/>
        <v>3.3300862203029295E-2</v>
      </c>
      <c r="Y35" s="1">
        <v>3783653.6023931452</v>
      </c>
      <c r="Z35" s="1">
        <v>8.0768645743548149</v>
      </c>
      <c r="AA35" s="22">
        <v>6.2E-2</v>
      </c>
      <c r="AB35" s="22">
        <v>16.129032258064516</v>
      </c>
    </row>
    <row r="36" spans="1:28" ht="15.75" customHeight="1" x14ac:dyDescent="0.2">
      <c r="A36" s="1">
        <v>16</v>
      </c>
      <c r="B36" s="15">
        <v>44411</v>
      </c>
      <c r="C36" s="1">
        <v>3</v>
      </c>
      <c r="D36" s="14" t="s">
        <v>34</v>
      </c>
      <c r="E36" s="1" t="s">
        <v>17</v>
      </c>
      <c r="F36" s="1" t="s">
        <v>31</v>
      </c>
      <c r="G36" s="1">
        <f>INDEX([1]Areas!$H$2:$H$73, MATCH(D36,[1]Areas!$C$2:$C$73,0))</f>
        <v>2.3146000000000004</v>
      </c>
      <c r="H36" s="1">
        <v>0.02</v>
      </c>
      <c r="I36" s="1">
        <v>3.9596474552838501</v>
      </c>
      <c r="J36" s="1">
        <v>-2.0236999999999998</v>
      </c>
      <c r="K36" s="1">
        <v>-2.7717532186986946</v>
      </c>
      <c r="L36" s="1">
        <v>-1.0559059880756934</v>
      </c>
      <c r="M36" s="1">
        <v>-4.4876004493216959</v>
      </c>
      <c r="N36" s="1">
        <v>101.18499999999999</v>
      </c>
      <c r="O36" s="1">
        <v>299.16737276419246</v>
      </c>
      <c r="P36" s="2" t="s">
        <v>1</v>
      </c>
      <c r="Q36" s="14" t="s">
        <v>33</v>
      </c>
      <c r="R36" s="1">
        <v>0.84916393508887444</v>
      </c>
      <c r="S36" s="1">
        <v>0.88774889803425927</v>
      </c>
      <c r="T36" s="1">
        <v>0.87568506391876766</v>
      </c>
      <c r="U36" s="1">
        <v>0.94988710201314097</v>
      </c>
      <c r="V36" s="1">
        <v>0.40755448678215422</v>
      </c>
      <c r="W36" s="1">
        <v>27.895388692070622</v>
      </c>
      <c r="X36" s="1">
        <f t="shared" si="1"/>
        <v>7.8407076713166296E-2</v>
      </c>
      <c r="Y36" s="1">
        <v>2962174.8898297762</v>
      </c>
      <c r="Z36" s="1">
        <v>3.7760304156225692</v>
      </c>
      <c r="AA36" s="22">
        <v>4.9000000000000002E-2</v>
      </c>
      <c r="AB36" s="22">
        <v>20.408163265306122</v>
      </c>
    </row>
    <row r="37" spans="1:28" ht="15.75" customHeight="1" x14ac:dyDescent="0.2">
      <c r="A37" s="6">
        <v>16</v>
      </c>
      <c r="B37" s="13">
        <v>44411</v>
      </c>
      <c r="C37" s="6">
        <v>4</v>
      </c>
      <c r="D37" s="12" t="s">
        <v>32</v>
      </c>
      <c r="E37" s="6" t="s">
        <v>17</v>
      </c>
      <c r="F37" s="6" t="s">
        <v>31</v>
      </c>
      <c r="G37" s="6">
        <f>INDEX([1]Areas!$H$2:$H$73, MATCH(D37,[1]Areas!$C$2:$C$73,0))</f>
        <v>2.3146000000000004</v>
      </c>
      <c r="H37" s="6">
        <v>2.5399999999999999E-2</v>
      </c>
      <c r="I37" s="6">
        <v>5.5435064373973892</v>
      </c>
      <c r="J37" s="6">
        <v>-1.9336</v>
      </c>
      <c r="K37" s="6">
        <v>-3.1677179642270796</v>
      </c>
      <c r="L37" s="6">
        <v>-1.3198824850946165</v>
      </c>
      <c r="M37" s="6">
        <v>-5.0155534433595426</v>
      </c>
      <c r="N37" s="6">
        <v>76.125984251968504</v>
      </c>
      <c r="O37" s="6">
        <v>294.3742691888736</v>
      </c>
      <c r="P37" s="8" t="s">
        <v>1</v>
      </c>
      <c r="Q37" s="12" t="s">
        <v>30</v>
      </c>
      <c r="R37" s="6">
        <v>0.90825860854367391</v>
      </c>
      <c r="S37" s="6">
        <v>0.91965254618681558</v>
      </c>
      <c r="T37" s="6">
        <v>1.0898250161219201</v>
      </c>
      <c r="U37" s="6">
        <v>1.0957239894199426</v>
      </c>
      <c r="V37" s="6">
        <v>0.44278007510670814</v>
      </c>
      <c r="W37" s="6">
        <v>41.305433144195767</v>
      </c>
      <c r="X37" s="6">
        <f t="shared" si="1"/>
        <v>6.1081497808451304E-2</v>
      </c>
      <c r="Y37" s="6">
        <v>3105288.1707422449</v>
      </c>
      <c r="Z37" s="6">
        <v>5.0743108960511512</v>
      </c>
      <c r="AA37" s="23">
        <v>5.7299999999999997E-2</v>
      </c>
      <c r="AB37" s="23">
        <v>17.452006980802793</v>
      </c>
    </row>
    <row r="38" spans="1:28" ht="15.75" customHeight="1" x14ac:dyDescent="0.2">
      <c r="A38" s="1">
        <v>15</v>
      </c>
      <c r="B38" s="3">
        <v>44406</v>
      </c>
      <c r="C38" s="1">
        <v>1</v>
      </c>
      <c r="D38" s="1" t="s">
        <v>29</v>
      </c>
      <c r="E38" s="1" t="s">
        <v>17</v>
      </c>
      <c r="F38" s="1" t="s">
        <v>22</v>
      </c>
      <c r="G38" s="11">
        <f>INDEX([1]Areas!$H$2:$H$73, MATCH(D38,[1]Areas!$C$2:$C$73,0))</f>
        <v>2.2004999999999999</v>
      </c>
      <c r="H38" s="11">
        <v>2.18E-2</v>
      </c>
      <c r="I38" s="11">
        <v>3.5170794516397792</v>
      </c>
      <c r="J38" s="11">
        <v>-2.5987</v>
      </c>
      <c r="K38" s="11">
        <v>-4.1649625085207909</v>
      </c>
      <c r="L38" s="11">
        <v>-2.2213133378777554</v>
      </c>
      <c r="M38" s="11">
        <v>-6.1086116791638272</v>
      </c>
      <c r="N38" s="11">
        <v>119.20642201834862</v>
      </c>
      <c r="O38" s="11">
        <v>280.5403418183385</v>
      </c>
      <c r="P38" s="2" t="s">
        <v>1</v>
      </c>
      <c r="Q38" s="1" t="s">
        <v>29</v>
      </c>
      <c r="R38" s="1">
        <v>0.90266891472040578</v>
      </c>
      <c r="S38" s="1">
        <v>0.91975344271590753</v>
      </c>
      <c r="T38" s="1">
        <v>1.0860774856289097</v>
      </c>
      <c r="U38" s="1">
        <v>1.0956290403598459</v>
      </c>
      <c r="V38" s="1">
        <v>0.43887002167763411</v>
      </c>
      <c r="W38" s="1">
        <v>82.877628821732472</v>
      </c>
      <c r="X38" s="1">
        <f t="shared" si="1"/>
        <v>3.0439807842601075E-2</v>
      </c>
      <c r="Y38" s="1">
        <f>INDEX([2]Compiled!$P$2:$P$73, MATCH(D38,[2]Compiled!$B$2:$B$73,0))</f>
        <v>2229606.9075210178</v>
      </c>
      <c r="Z38" s="1">
        <f>INDEX([3]Estimates!$R$3:$R$74, MATCH(D38,[3]Estimates!$B$3:$B$74,0))</f>
        <v>5.191547375596457</v>
      </c>
      <c r="AA38" s="22">
        <v>4.9700000000000001E-2</v>
      </c>
      <c r="AB38" s="22">
        <v>20.120724346076457</v>
      </c>
    </row>
    <row r="39" spans="1:28" ht="15.75" customHeight="1" x14ac:dyDescent="0.2">
      <c r="A39" s="1">
        <v>15</v>
      </c>
      <c r="B39" s="3">
        <v>44406</v>
      </c>
      <c r="C39" s="1">
        <v>2</v>
      </c>
      <c r="D39" s="1" t="s">
        <v>28</v>
      </c>
      <c r="E39" s="1" t="s">
        <v>17</v>
      </c>
      <c r="F39" s="1" t="s">
        <v>22</v>
      </c>
      <c r="G39" s="1">
        <f>INDEX([1]Areas!$H$2:$H$73, MATCH(D39,[1]Areas!$C$2:$C$73,0))</f>
        <v>2.2494000000000001</v>
      </c>
      <c r="H39" s="1">
        <v>3.7100000000000001E-2</v>
      </c>
      <c r="I39" s="1">
        <v>5.0930248066150972</v>
      </c>
      <c r="J39" s="1">
        <v>-3.3976999999999999</v>
      </c>
      <c r="K39" s="1">
        <v>-4.3460478349782168</v>
      </c>
      <c r="L39" s="1">
        <v>-2.7162798968613853</v>
      </c>
      <c r="M39" s="1">
        <v>-5.9758157730950474</v>
      </c>
      <c r="N39" s="1">
        <v>91.582210242587593</v>
      </c>
      <c r="O39" s="1">
        <v>228.86050691684895</v>
      </c>
      <c r="P39" s="2" t="s">
        <v>1</v>
      </c>
      <c r="Q39" s="1" t="s">
        <v>28</v>
      </c>
      <c r="R39" s="1">
        <v>0.87915597641807308</v>
      </c>
      <c r="S39" s="1">
        <v>0.91331006861191855</v>
      </c>
      <c r="T39" s="1">
        <v>0.97448228012238836</v>
      </c>
      <c r="U39" s="1">
        <v>1.0621095507423153</v>
      </c>
      <c r="V39" s="1">
        <v>0.4269550886750979</v>
      </c>
      <c r="W39" s="1">
        <v>117.30041591337937</v>
      </c>
      <c r="X39" s="1">
        <f t="shared" si="1"/>
        <v>2.0849010633276977E-2</v>
      </c>
      <c r="Y39" s="1">
        <f>INDEX([2]Compiled!$P$2:$P$73, MATCH(D39,[2]Compiled!$B$2:$B$73,0))</f>
        <v>3095269.8497377075</v>
      </c>
      <c r="Z39" s="1">
        <f>INDEX([3]Estimates!$R$3:$R$74, MATCH(D39,[3]Estimates!$B$3:$B$74,0))</f>
        <v>6.2416644438516915</v>
      </c>
      <c r="AA39" s="22">
        <v>8.6800000000000002E-2</v>
      </c>
      <c r="AB39" s="22">
        <v>11.52073732718894</v>
      </c>
    </row>
    <row r="40" spans="1:28" ht="15.75" customHeight="1" x14ac:dyDescent="0.2">
      <c r="A40" s="1">
        <v>15</v>
      </c>
      <c r="B40" s="3">
        <v>44406</v>
      </c>
      <c r="C40" s="1">
        <v>3</v>
      </c>
      <c r="D40" s="1">
        <v>313</v>
      </c>
      <c r="E40" s="1" t="s">
        <v>17</v>
      </c>
      <c r="F40" s="1" t="s">
        <v>22</v>
      </c>
      <c r="G40" s="1">
        <f>INDEX([1]Areas!$H$2:$H$73, MATCH(D40,[1]Areas!$C$2:$C$73,0))</f>
        <v>2.4450000000000003</v>
      </c>
      <c r="H40" s="1">
        <v>2.5000000000000001E-2</v>
      </c>
      <c r="I40" s="1">
        <v>3.5901976823449213</v>
      </c>
      <c r="J40" s="1">
        <v>-1.6702999999999999</v>
      </c>
      <c r="K40" s="1">
        <v>-2.7801124744376278</v>
      </c>
      <c r="L40" s="1">
        <v>-1.3369529652351737</v>
      </c>
      <c r="M40" s="1">
        <v>-4.2232719836400818</v>
      </c>
      <c r="N40" s="1">
        <v>66.811999999999998</v>
      </c>
      <c r="O40" s="1">
        <v>210.41990729379683</v>
      </c>
      <c r="P40" s="2" t="s">
        <v>1</v>
      </c>
      <c r="Q40" s="1">
        <v>313</v>
      </c>
      <c r="R40" s="1">
        <v>0.88561787713166118</v>
      </c>
      <c r="S40" s="1">
        <v>0.92493770477722181</v>
      </c>
      <c r="T40" s="1">
        <v>1.0573499586610489</v>
      </c>
      <c r="U40" s="1">
        <v>1.1255033201436928</v>
      </c>
      <c r="V40" s="1">
        <v>0.42572643369484575</v>
      </c>
      <c r="W40" s="1">
        <v>41.6996137241536</v>
      </c>
      <c r="X40" s="1">
        <f t="shared" si="1"/>
        <v>6.214846938922753E-2</v>
      </c>
      <c r="Y40" s="1">
        <v>2390081.7995910021</v>
      </c>
      <c r="Z40" s="1">
        <f>INDEX([3]Estimates!$R$3:$R$74, MATCH(D40,[3]Estimates!$B$3:$B$74,0))</f>
        <v>3.7791411042944776</v>
      </c>
      <c r="AA40" s="22">
        <v>5.8799999999999998E-2</v>
      </c>
      <c r="AB40" s="22">
        <v>17.006802721088437</v>
      </c>
    </row>
    <row r="41" spans="1:28" ht="15.75" customHeight="1" x14ac:dyDescent="0.2">
      <c r="A41" s="1">
        <v>15</v>
      </c>
      <c r="B41" s="3">
        <v>44406</v>
      </c>
      <c r="C41" s="1">
        <v>4</v>
      </c>
      <c r="D41" s="1">
        <v>358</v>
      </c>
      <c r="E41" s="1" t="s">
        <v>17</v>
      </c>
      <c r="F41" s="1" t="s">
        <v>22</v>
      </c>
      <c r="G41" s="1">
        <f>INDEX([1]Areas!$H$2:$H$73, MATCH(D41,[1]Areas!$C$2:$C$73,0))</f>
        <v>3.0481000000000007</v>
      </c>
      <c r="H41" s="1">
        <v>3.3799999999999997E-2</v>
      </c>
      <c r="I41" s="1">
        <v>4.2095075620878575</v>
      </c>
      <c r="J41" s="1">
        <v>-2.3477000000000001</v>
      </c>
      <c r="K41" s="1">
        <v>-3.2072438568288435</v>
      </c>
      <c r="L41" s="1">
        <v>-1.8040746694662244</v>
      </c>
      <c r="M41" s="1">
        <v>-4.6104130441914624</v>
      </c>
      <c r="N41" s="1">
        <v>69.458579881656817</v>
      </c>
      <c r="O41" s="1">
        <v>194.00022373041</v>
      </c>
      <c r="P41" s="2" t="s">
        <v>1</v>
      </c>
      <c r="Q41" s="1">
        <v>358</v>
      </c>
      <c r="R41" s="1">
        <v>0.87621292381142502</v>
      </c>
      <c r="S41" s="1">
        <v>0.90779041009737005</v>
      </c>
      <c r="T41" s="1">
        <v>0.95097647274025154</v>
      </c>
      <c r="U41" s="1">
        <v>1.0358618138375217</v>
      </c>
      <c r="V41" s="1">
        <v>0.42495355207364127</v>
      </c>
      <c r="W41" s="1">
        <v>64.464566268968994</v>
      </c>
      <c r="X41" s="1">
        <f t="shared" si="1"/>
        <v>3.6999550435076523E-2</v>
      </c>
      <c r="Y41" s="1">
        <v>3498080.7716282276</v>
      </c>
      <c r="Z41" s="1">
        <f>INDEX([3]Estimates!$R$3:$R$74, MATCH(D41,[3]Estimates!$B$3:$B$74,0))</f>
        <v>3.9408155900396955</v>
      </c>
      <c r="AA41" s="22">
        <v>7.9500000000000001E-2</v>
      </c>
      <c r="AB41" s="22">
        <v>12.578616352201257</v>
      </c>
    </row>
    <row r="42" spans="1:28" ht="15.75" customHeight="1" x14ac:dyDescent="0.2">
      <c r="A42" s="1">
        <v>14</v>
      </c>
      <c r="B42" s="3">
        <v>44406</v>
      </c>
      <c r="C42" s="1">
        <v>1</v>
      </c>
      <c r="D42" s="1">
        <v>356</v>
      </c>
      <c r="E42" s="1" t="s">
        <v>17</v>
      </c>
      <c r="F42" s="1" t="s">
        <v>22</v>
      </c>
      <c r="G42" s="1">
        <f>INDEX([1]Areas!$H$2:$H$73, MATCH(D42,[1]Areas!$C$2:$C$73,0))</f>
        <v>3.3414999999999999</v>
      </c>
      <c r="H42" s="1">
        <v>2.3199999999999998E-2</v>
      </c>
      <c r="I42" s="1">
        <v>5.0589056810813506</v>
      </c>
      <c r="J42" s="1">
        <v>-2.6173000000000002</v>
      </c>
      <c r="K42" s="1">
        <v>-3.4741882388149037</v>
      </c>
      <c r="L42" s="1">
        <v>-2.3770761633996709</v>
      </c>
      <c r="M42" s="1">
        <v>-4.5713003142301369</v>
      </c>
      <c r="N42" s="1">
        <v>112.81465517241381</v>
      </c>
      <c r="O42" s="1">
        <v>330.87093452936858</v>
      </c>
      <c r="P42" s="2" t="s">
        <v>1</v>
      </c>
      <c r="Q42" s="1">
        <v>356</v>
      </c>
      <c r="R42" s="1">
        <v>0.87821225527417635</v>
      </c>
      <c r="S42" s="1">
        <v>0.93238872444871879</v>
      </c>
      <c r="T42" s="1">
        <v>0.97980197735347507</v>
      </c>
      <c r="U42" s="1">
        <v>1.170818335544223</v>
      </c>
      <c r="V42" s="1">
        <v>0.42120640420612004</v>
      </c>
      <c r="W42" s="1">
        <v>33.780570934543711</v>
      </c>
      <c r="X42" s="1">
        <f t="shared" si="1"/>
        <v>7.9806491466709248E-2</v>
      </c>
      <c r="Y42" s="1">
        <f>INDEX([2]Compiled!$P$2:$P$73, MATCH(D42,[2]Compiled!$B$2:$B$73,0))</f>
        <v>1032470.4474038605</v>
      </c>
      <c r="Z42" s="1">
        <f>INDEX([3]Estimates!$R$3:$R$74, MATCH(D42,[3]Estimates!$B$3:$B$74,0))</f>
        <v>3.5822235522968717</v>
      </c>
      <c r="AA42" s="22">
        <v>5.5E-2</v>
      </c>
      <c r="AB42" s="22">
        <v>18.181818181818183</v>
      </c>
    </row>
    <row r="43" spans="1:28" ht="15.75" customHeight="1" x14ac:dyDescent="0.2">
      <c r="A43" s="1">
        <v>14</v>
      </c>
      <c r="B43" s="3">
        <v>44406</v>
      </c>
      <c r="C43" s="1">
        <v>2</v>
      </c>
      <c r="D43" s="1">
        <v>352</v>
      </c>
      <c r="E43" s="1" t="s">
        <v>17</v>
      </c>
      <c r="F43" s="1" t="s">
        <v>22</v>
      </c>
      <c r="G43" s="1">
        <f>INDEX([1]Areas!$H$2:$H$73, MATCH(D43,[1]Areas!$C$2:$C$73,0))</f>
        <v>2.7221000000000002</v>
      </c>
      <c r="H43" s="1">
        <v>2.7699999999999999E-2</v>
      </c>
      <c r="I43" s="1">
        <v>3.5913449175269094</v>
      </c>
      <c r="J43" s="1">
        <v>-2.8460999999999999</v>
      </c>
      <c r="K43" s="1">
        <v>-3.7035744461996263</v>
      </c>
      <c r="L43" s="1">
        <v>-2.4690496307997507</v>
      </c>
      <c r="M43" s="1">
        <v>-4.9380992615995014</v>
      </c>
      <c r="N43" s="1">
        <v>102.74729241877256</v>
      </c>
      <c r="O43" s="1">
        <v>232.39873348472597</v>
      </c>
      <c r="P43" s="2" t="s">
        <v>1</v>
      </c>
      <c r="Q43" s="1">
        <v>352</v>
      </c>
      <c r="R43" s="1">
        <v>0.88793194984815982</v>
      </c>
      <c r="S43" s="1">
        <v>0.93311470119696838</v>
      </c>
      <c r="T43" s="1">
        <v>1.0508464255312375</v>
      </c>
      <c r="U43" s="1">
        <v>1.1795448268145996</v>
      </c>
      <c r="V43" s="1">
        <v>0.42517065693423989</v>
      </c>
      <c r="W43" s="1">
        <v>14.388401111886653</v>
      </c>
      <c r="X43" s="1">
        <f t="shared" si="1"/>
        <v>0.18876331801021146</v>
      </c>
      <c r="Y43" s="1">
        <f>INDEX([2]Compiled!$P$2:$P$73, MATCH(D43,[2]Compiled!$B$2:$B$73,0))</f>
        <v>1483229.8592998052</v>
      </c>
      <c r="Z43" s="1">
        <f>INDEX([3]Estimates!$R$3:$R$74, MATCH(D43,[3]Estimates!$B$3:$B$74,0))</f>
        <v>3.6435105249623434</v>
      </c>
      <c r="AA43" s="22">
        <v>6.5199999999999994E-2</v>
      </c>
      <c r="AB43" s="22">
        <v>15.337423312883438</v>
      </c>
    </row>
    <row r="44" spans="1:28" ht="15.75" customHeight="1" x14ac:dyDescent="0.2">
      <c r="A44" s="1">
        <v>14</v>
      </c>
      <c r="B44" s="3">
        <v>44406</v>
      </c>
      <c r="C44" s="1">
        <v>3</v>
      </c>
      <c r="D44" s="1" t="s">
        <v>27</v>
      </c>
      <c r="E44" s="1" t="s">
        <v>17</v>
      </c>
      <c r="F44" s="1" t="s">
        <v>22</v>
      </c>
      <c r="G44" s="1">
        <f>INDEX([1]Areas!$H$2:$H$73, MATCH(D44,[1]Areas!$C$2:$C$73,0))</f>
        <v>2.2656999999999998</v>
      </c>
      <c r="H44" s="1">
        <v>0.03</v>
      </c>
      <c r="I44" s="1">
        <v>5.730568919097851</v>
      </c>
      <c r="J44" s="1">
        <v>-2.5209999999999999</v>
      </c>
      <c r="K44" s="1">
        <v>-3.3749680010592753</v>
      </c>
      <c r="L44" s="1">
        <v>-1.8958070353533125</v>
      </c>
      <c r="M44" s="1">
        <v>-4.8541289667652379</v>
      </c>
      <c r="N44" s="1">
        <v>84.033333333333331</v>
      </c>
      <c r="O44" s="1">
        <v>275.0522973032617</v>
      </c>
      <c r="P44" s="2" t="s">
        <v>1</v>
      </c>
      <c r="Q44" s="1" t="s">
        <v>27</v>
      </c>
      <c r="R44" s="1">
        <v>0.89293094189846112</v>
      </c>
      <c r="S44" s="1">
        <v>0.92407176905570176</v>
      </c>
      <c r="T44" s="1">
        <v>1.0079482386833745</v>
      </c>
      <c r="U44" s="1">
        <v>1.1196753795170329</v>
      </c>
      <c r="V44" s="1">
        <v>0.43721074668077442</v>
      </c>
      <c r="W44" s="1">
        <v>83.13839725765402</v>
      </c>
      <c r="X44" s="1">
        <f t="shared" si="1"/>
        <v>3.1010314402362588E-2</v>
      </c>
      <c r="Y44" s="1">
        <f>INDEX([2]Compiled!$P$2:$P$73, MATCH(D44,[2]Compiled!$B$2:$B$73,0))</f>
        <v>2896455.8414618</v>
      </c>
      <c r="Z44" s="1">
        <f>INDEX([3]Estimates!$R$3:$R$74, MATCH(D44,[3]Estimates!$B$3:$B$74,0))</f>
        <v>4.9521119300878302</v>
      </c>
      <c r="AA44" s="22">
        <v>6.8699999999999997E-2</v>
      </c>
      <c r="AB44" s="22">
        <v>14.55604075691412</v>
      </c>
    </row>
    <row r="45" spans="1:28" ht="15.75" customHeight="1" x14ac:dyDescent="0.2">
      <c r="A45" s="1">
        <v>14</v>
      </c>
      <c r="B45" s="3">
        <v>44406</v>
      </c>
      <c r="C45" s="1">
        <v>4</v>
      </c>
      <c r="D45" s="1" t="s">
        <v>18</v>
      </c>
      <c r="E45" s="1" t="s">
        <v>17</v>
      </c>
      <c r="F45" s="1" t="s">
        <v>22</v>
      </c>
      <c r="G45" s="1">
        <f>INDEX([1]Areas!$H$2:$H$73, MATCH(D45,[1]Areas!$C$2:$C$73,0))</f>
        <v>3.1622000000000003</v>
      </c>
      <c r="H45" s="1">
        <v>2.53E-2</v>
      </c>
      <c r="I45" s="1">
        <v>4.6855828220858893</v>
      </c>
      <c r="J45" s="1">
        <v>-2.6052</v>
      </c>
      <c r="K45" s="1">
        <v>-2.7997564986401868</v>
      </c>
      <c r="L45" s="1">
        <v>-1.5805388653469101</v>
      </c>
      <c r="M45" s="1">
        <v>-4.0189741319334633</v>
      </c>
      <c r="N45" s="1">
        <v>102.97233201581028</v>
      </c>
      <c r="O45" s="1">
        <v>288.17323407454109</v>
      </c>
      <c r="P45" s="2" t="s">
        <v>1</v>
      </c>
      <c r="Q45" s="1" t="s">
        <v>18</v>
      </c>
      <c r="R45" s="1">
        <v>0.88871640835559229</v>
      </c>
      <c r="S45" s="1">
        <v>0.92609502207863537</v>
      </c>
      <c r="T45" s="1">
        <v>1.0029996212706376</v>
      </c>
      <c r="U45" s="1">
        <v>1.1343290351928832</v>
      </c>
      <c r="V45" s="1">
        <v>0.43043980517120017</v>
      </c>
      <c r="W45" s="1">
        <v>27.776020913709868</v>
      </c>
      <c r="X45" s="1">
        <f t="shared" si="1"/>
        <v>9.4033955947097458E-2</v>
      </c>
      <c r="Y45" s="1">
        <v>1272848.0172032129</v>
      </c>
      <c r="Z45" s="1">
        <f>INDEX([3]Estimates!$R$3:$R$74, MATCH(D45,[3]Estimates!$B$3:$B$74,0))</f>
        <v>3.0965783315413304</v>
      </c>
      <c r="AA45" s="22">
        <v>5.8700000000000002E-2</v>
      </c>
      <c r="AB45" s="22">
        <v>17.035775127768314</v>
      </c>
    </row>
    <row r="46" spans="1:28" ht="15.75" customHeight="1" x14ac:dyDescent="0.2">
      <c r="A46" s="1">
        <v>13</v>
      </c>
      <c r="B46" s="3">
        <v>44406</v>
      </c>
      <c r="C46" s="1">
        <v>1</v>
      </c>
      <c r="D46" s="1" t="s">
        <v>26</v>
      </c>
      <c r="E46" s="1" t="s">
        <v>17</v>
      </c>
      <c r="F46" s="1" t="s">
        <v>22</v>
      </c>
      <c r="G46" s="1">
        <f>INDEX([1]Areas!$H$2:$H$73, MATCH(D46,[1]Areas!$C$2:$C$73,0))</f>
        <v>2.3146000000000004</v>
      </c>
      <c r="H46" s="22">
        <v>1.7500000000000002E-2</v>
      </c>
      <c r="I46" s="22">
        <v>3.0181312825830227</v>
      </c>
      <c r="J46" s="22">
        <v>-1.4355</v>
      </c>
      <c r="K46" s="22">
        <v>-2.5684913159941236</v>
      </c>
      <c r="L46" s="22">
        <v>-1.1245398773006132</v>
      </c>
      <c r="M46" s="22">
        <v>-4.0124427546876342</v>
      </c>
      <c r="N46" s="22">
        <v>82.028571428571425</v>
      </c>
      <c r="O46" s="22">
        <v>254.49321614760126</v>
      </c>
      <c r="P46" s="2" t="s">
        <v>1</v>
      </c>
      <c r="Q46" s="1" t="s">
        <v>26</v>
      </c>
      <c r="R46" s="1">
        <v>0.92832168176107988</v>
      </c>
      <c r="S46" s="1">
        <v>0.95146603568241106</v>
      </c>
      <c r="T46" s="1">
        <v>1.2629923997490886</v>
      </c>
      <c r="U46" s="1">
        <v>1.315230799744266</v>
      </c>
      <c r="V46" s="1">
        <v>0.4512650558569189</v>
      </c>
      <c r="W46" s="1">
        <v>37.947521529997978</v>
      </c>
      <c r="X46" s="1">
        <f t="shared" si="1"/>
        <v>7.9805760988732113E-2</v>
      </c>
      <c r="Y46" s="1">
        <v>1282619.0270457098</v>
      </c>
      <c r="Z46" s="1">
        <f>INDEX([3]Estimates!$R$3:$R$74, MATCH(D46,[3]Estimates!$B$3:$B$74,0))</f>
        <v>2.2293268815346057</v>
      </c>
      <c r="AA46" s="22">
        <v>3.8800000000000001E-2</v>
      </c>
      <c r="AB46" s="22">
        <v>25.773195876288661</v>
      </c>
    </row>
    <row r="47" spans="1:28" ht="15.75" customHeight="1" x14ac:dyDescent="0.2">
      <c r="A47" s="1">
        <v>13</v>
      </c>
      <c r="B47" s="3">
        <v>44406</v>
      </c>
      <c r="C47" s="1">
        <v>2</v>
      </c>
      <c r="D47" s="1" t="s">
        <v>25</v>
      </c>
      <c r="E47" s="1" t="s">
        <v>17</v>
      </c>
      <c r="F47" s="1" t="s">
        <v>22</v>
      </c>
      <c r="G47" s="1">
        <f>INDEX([1]Areas!$H$2:$H$73, MATCH(D47,[1]Areas!$C$2:$C$73,0))</f>
        <v>2.5917000000000003</v>
      </c>
      <c r="H47" s="22">
        <v>3.6900000000000002E-2</v>
      </c>
      <c r="I47" s="22">
        <v>6.9547015472469793</v>
      </c>
      <c r="J47" s="22">
        <v>-3.3828</v>
      </c>
      <c r="K47" s="22">
        <v>-4.3024848555002499</v>
      </c>
      <c r="L47" s="22">
        <v>-2.6875795809700191</v>
      </c>
      <c r="M47" s="22">
        <v>-5.9173901300304808</v>
      </c>
      <c r="N47" s="22">
        <v>91.674796747967477</v>
      </c>
      <c r="O47" s="22">
        <v>280.14909342132734</v>
      </c>
      <c r="P47" s="2" t="s">
        <v>1</v>
      </c>
      <c r="Q47" s="1" t="s">
        <v>25</v>
      </c>
      <c r="R47" s="1">
        <v>0.89147701544239855</v>
      </c>
      <c r="S47" s="1">
        <v>0.91410124510734636</v>
      </c>
      <c r="T47" s="1">
        <v>0.98305073928890518</v>
      </c>
      <c r="U47" s="1">
        <v>1.0660873519266552</v>
      </c>
      <c r="V47" s="1">
        <v>0.43610061006486101</v>
      </c>
      <c r="W47" s="1">
        <v>82.344064170664453</v>
      </c>
      <c r="X47" s="1">
        <f t="shared" si="1"/>
        <v>2.9810975072691818E-2</v>
      </c>
      <c r="Y47" s="1">
        <f>INDEX([2]Compiled!$P$2:$P$73, MATCH(D47,[2]Compiled!$B$2:$B$73,0))</f>
        <v>2230678.7050970406</v>
      </c>
      <c r="Z47" s="1">
        <f>INDEX([3]Estimates!$R$3:$R$74, MATCH(D47,[3]Estimates!$B$3:$B$74,0))</f>
        <v>5.8849403866188217</v>
      </c>
      <c r="AA47" s="22">
        <v>8.4699999999999998E-2</v>
      </c>
      <c r="AB47" s="22">
        <v>11.80637544273908</v>
      </c>
    </row>
    <row r="48" spans="1:28" ht="15.75" customHeight="1" x14ac:dyDescent="0.2">
      <c r="A48" s="1">
        <v>13</v>
      </c>
      <c r="B48" s="3">
        <v>44406</v>
      </c>
      <c r="C48" s="1">
        <v>3</v>
      </c>
      <c r="D48" s="1" t="s">
        <v>24</v>
      </c>
      <c r="E48" s="1" t="s">
        <v>17</v>
      </c>
      <c r="F48" s="1" t="s">
        <v>22</v>
      </c>
      <c r="G48" s="1">
        <f>INDEX([1]Areas!$H$2:$H$73, MATCH(D48,[1]Areas!$C$2:$C$73,0))</f>
        <v>3.7164000000000001</v>
      </c>
      <c r="H48" s="1">
        <v>2.81E-2</v>
      </c>
      <c r="I48" s="1">
        <v>6.6995614035087705</v>
      </c>
      <c r="J48" s="1">
        <v>-1.8894</v>
      </c>
      <c r="K48" s="1">
        <v>-2.5910450974060915</v>
      </c>
      <c r="L48" s="1">
        <v>-1.3843020127004626</v>
      </c>
      <c r="M48" s="1">
        <v>-3.7977881821117201</v>
      </c>
      <c r="N48" s="1">
        <v>67.238434163701072</v>
      </c>
      <c r="O48" s="1">
        <v>305.6569894487107</v>
      </c>
      <c r="P48" s="2" t="s">
        <v>1</v>
      </c>
      <c r="Q48" s="1" t="s">
        <v>23</v>
      </c>
      <c r="R48" s="1">
        <v>0.85336021259415362</v>
      </c>
      <c r="S48" s="1">
        <v>0.91068646839450562</v>
      </c>
      <c r="T48" s="1">
        <v>0.88770419304955916</v>
      </c>
      <c r="U48" s="1">
        <v>1.0591695466383613</v>
      </c>
      <c r="V48" s="1">
        <v>0.414037059531288</v>
      </c>
      <c r="W48" s="1">
        <v>82.862447529867609</v>
      </c>
      <c r="X48" s="1">
        <f t="shared" si="1"/>
        <v>2.9432246834896855E-2</v>
      </c>
      <c r="Y48" s="1">
        <v>2697502.9598536217</v>
      </c>
      <c r="Z48" s="1">
        <v>3.9126574103971579</v>
      </c>
      <c r="AA48" s="22">
        <v>6.8000000000000005E-2</v>
      </c>
      <c r="AB48" s="22">
        <v>14.705882352941176</v>
      </c>
    </row>
    <row r="49" spans="1:28" ht="15.75" customHeight="1" x14ac:dyDescent="0.2">
      <c r="A49" s="6">
        <v>13</v>
      </c>
      <c r="B49" s="9">
        <v>44406</v>
      </c>
      <c r="C49" s="6">
        <v>4</v>
      </c>
      <c r="D49" s="6">
        <v>362</v>
      </c>
      <c r="E49" s="6" t="s">
        <v>17</v>
      </c>
      <c r="F49" s="6" t="s">
        <v>22</v>
      </c>
      <c r="G49" s="6">
        <f>INDEX([1]Areas!$H$2:$H$73, MATCH(D49,[1]Areas!$C$2:$C$73,0))</f>
        <v>3.7816000000000001</v>
      </c>
      <c r="H49" s="23">
        <v>2.5700000000000001E-2</v>
      </c>
      <c r="I49" s="23">
        <v>6.7617807277342914</v>
      </c>
      <c r="J49" s="23">
        <v>-2.1856</v>
      </c>
      <c r="K49" s="23">
        <v>-2.5092103871377196</v>
      </c>
      <c r="L49" s="23">
        <v>-1.2699545166067272</v>
      </c>
      <c r="M49" s="23">
        <v>-3.7484662576687122</v>
      </c>
      <c r="N49" s="23">
        <v>85.04280155642023</v>
      </c>
      <c r="O49" s="23">
        <v>348.14711002857166</v>
      </c>
      <c r="P49" s="8" t="s">
        <v>1</v>
      </c>
      <c r="Q49" s="6">
        <v>362</v>
      </c>
      <c r="R49" s="6">
        <v>0.93070785622132879</v>
      </c>
      <c r="S49" s="6">
        <v>0.93673101397231162</v>
      </c>
      <c r="T49" s="6">
        <v>1.2146485963884042</v>
      </c>
      <c r="U49" s="6">
        <v>1.2002309210827653</v>
      </c>
      <c r="V49" s="6">
        <v>0.45668349298794747</v>
      </c>
      <c r="W49" s="6">
        <v>48.6963190184049</v>
      </c>
      <c r="X49" s="6">
        <f t="shared" si="1"/>
        <v>5.6752417487473047E-2</v>
      </c>
      <c r="Y49" s="6">
        <v>3115414.1104294476</v>
      </c>
      <c r="Z49" s="6">
        <f>INDEX([3]Estimates!$R$3:$R$74, MATCH(D49,[3]Estimates!$B$3:$B$74,0))</f>
        <v>3.320023270573301</v>
      </c>
      <c r="AA49" s="23">
        <v>8.6800000000000002E-2</v>
      </c>
      <c r="AB49" s="23">
        <v>11.52073732718894</v>
      </c>
    </row>
    <row r="50" spans="1:28" s="1" customFormat="1" ht="15.75" customHeight="1" x14ac:dyDescent="0.2">
      <c r="A50" s="1">
        <v>12</v>
      </c>
      <c r="B50" s="3">
        <v>44404</v>
      </c>
      <c r="C50" s="1">
        <v>1</v>
      </c>
      <c r="D50" s="1">
        <v>313</v>
      </c>
      <c r="E50" s="1" t="s">
        <v>17</v>
      </c>
      <c r="F50" s="1" t="s">
        <v>2</v>
      </c>
      <c r="G50" s="11">
        <v>2.6406000000000001</v>
      </c>
      <c r="H50" s="1">
        <v>3.5900000000000001E-2</v>
      </c>
      <c r="I50" s="1">
        <v>3.8872983412860713</v>
      </c>
      <c r="J50" s="1">
        <v>-2.2025999999999999</v>
      </c>
      <c r="K50" s="1">
        <v>-2.5059191092933419</v>
      </c>
      <c r="L50" s="1">
        <v>-1.0319851548890402</v>
      </c>
      <c r="M50" s="1">
        <v>-3.9798530636976439</v>
      </c>
      <c r="N50" s="1">
        <v>61.353760445682447</v>
      </c>
      <c r="O50" s="1">
        <v>169.63505128930561</v>
      </c>
      <c r="P50" s="2" t="s">
        <v>1</v>
      </c>
      <c r="Q50" s="1">
        <v>313</v>
      </c>
      <c r="R50" s="1">
        <v>0.91506199909114194</v>
      </c>
      <c r="S50" s="1">
        <v>0.92924206594494796</v>
      </c>
      <c r="T50" s="1">
        <v>1.1497993063786101</v>
      </c>
      <c r="U50" s="1">
        <v>1.1517869183150256</v>
      </c>
      <c r="V50" s="1">
        <v>0.44670300511556738</v>
      </c>
      <c r="W50" s="1">
        <v>87.898794045124419</v>
      </c>
      <c r="X50" s="1">
        <f t="shared" si="1"/>
        <v>3.0172056593361592E-2</v>
      </c>
      <c r="Y50" s="1">
        <f>INDEX([2]Compiled!$P$2:$P$73, MATCH(D50,[2]Compiled!$B$2:$B$73,0))</f>
        <v>2773990.7596758311</v>
      </c>
      <c r="Z50" s="11">
        <v>5.0061349693251529</v>
      </c>
      <c r="AA50" s="22">
        <v>8.0399999999999999E-2</v>
      </c>
      <c r="AB50" s="22">
        <v>12.437810945273633</v>
      </c>
    </row>
    <row r="51" spans="1:28" s="1" customFormat="1" ht="15.75" customHeight="1" x14ac:dyDescent="0.2">
      <c r="A51" s="1">
        <v>12</v>
      </c>
      <c r="B51" s="3">
        <v>44404</v>
      </c>
      <c r="C51" s="1">
        <v>2</v>
      </c>
      <c r="D51" s="1" t="s">
        <v>21</v>
      </c>
      <c r="E51" s="1" t="s">
        <v>17</v>
      </c>
      <c r="F51" s="1" t="s">
        <v>2</v>
      </c>
      <c r="G51" s="1">
        <f>INDEX([1]Areas!$H$2:$H$73, MATCH(D51,[1]Areas!$C$2:$C$73,0))</f>
        <v>2.8525</v>
      </c>
      <c r="H51" s="1">
        <v>4.9700000000000001E-2</v>
      </c>
      <c r="I51" s="1">
        <v>4.1233128834355828</v>
      </c>
      <c r="J51" s="1">
        <v>-2.7677999999999998</v>
      </c>
      <c r="K51" s="1">
        <v>-2.7096056091148113</v>
      </c>
      <c r="L51" s="1">
        <v>-1.4993865030674847</v>
      </c>
      <c r="M51" s="1">
        <v>-3.9198247151621377</v>
      </c>
      <c r="N51" s="1">
        <v>55.690140845070417</v>
      </c>
      <c r="O51" s="1">
        <v>138.65418276530346</v>
      </c>
      <c r="P51" s="2" t="s">
        <v>1</v>
      </c>
      <c r="Q51" s="1" t="s">
        <v>21</v>
      </c>
      <c r="R51" s="1">
        <v>0.90286946969622106</v>
      </c>
      <c r="S51" s="1">
        <v>0.93110074614183513</v>
      </c>
      <c r="T51" s="1">
        <v>1.0883929540315638</v>
      </c>
      <c r="U51" s="1">
        <v>1.1648355189702186</v>
      </c>
      <c r="V51" s="1">
        <v>0.43943007669489753</v>
      </c>
      <c r="W51" s="1">
        <v>116.61310741065343</v>
      </c>
      <c r="X51" s="1">
        <f t="shared" si="1"/>
        <v>2.3000269535101824E-2</v>
      </c>
      <c r="Y51" s="1">
        <f>INDEX([2]Compiled!$P$2:$P$73, MATCH(D51,[2]Compiled!$B$2:$B$73,0))</f>
        <v>1812007.0113935145</v>
      </c>
      <c r="Z51" s="1">
        <f>INDEX([3]Estimates!$R$3:$R$74, MATCH(D51,[3]Estimates!$B$3:$B$74,0))</f>
        <v>6.3943908851884332</v>
      </c>
      <c r="AA51" s="22">
        <v>0.11310000000000001</v>
      </c>
      <c r="AB51" s="22">
        <v>8.8417329796640143</v>
      </c>
    </row>
    <row r="52" spans="1:28" s="1" customFormat="1" ht="15.75" customHeight="1" x14ac:dyDescent="0.2">
      <c r="A52" s="1">
        <v>12</v>
      </c>
      <c r="B52" s="3">
        <v>44404</v>
      </c>
      <c r="C52" s="1">
        <v>3</v>
      </c>
      <c r="D52" s="1" t="s">
        <v>20</v>
      </c>
      <c r="E52" s="1" t="s">
        <v>17</v>
      </c>
      <c r="F52" s="1" t="s">
        <v>2</v>
      </c>
      <c r="G52" s="1">
        <f>INDEX([1]Areas!$H$2:$H$73, MATCH(D52,[1]Areas!$C$2:$C$73,0))</f>
        <v>2.6243000000000003</v>
      </c>
      <c r="H52" s="1">
        <v>4.2700000000000002E-2</v>
      </c>
      <c r="I52" s="1">
        <v>4.0278550470601679</v>
      </c>
      <c r="J52" s="1">
        <v>-2.8296000000000001</v>
      </c>
      <c r="K52" s="1">
        <v>-2.8683915710856227</v>
      </c>
      <c r="L52" s="1">
        <v>-1.4528217048355749</v>
      </c>
      <c r="M52" s="1">
        <v>-4.2839614373356705</v>
      </c>
      <c r="N52" s="1">
        <v>66.266978922716632</v>
      </c>
      <c r="O52" s="1">
        <v>160.5961369334934</v>
      </c>
      <c r="P52" s="2" t="s">
        <v>1</v>
      </c>
      <c r="Q52" s="1" t="s">
        <v>20</v>
      </c>
      <c r="R52" s="1">
        <v>0.93163062852694545</v>
      </c>
      <c r="S52" s="1">
        <v>0.94733420627393727</v>
      </c>
      <c r="T52" s="1">
        <v>1.3074061268162338</v>
      </c>
      <c r="U52" s="1">
        <v>1.2789516376596497</v>
      </c>
      <c r="V52" s="1">
        <v>0.45310734562441413</v>
      </c>
      <c r="W52" s="1">
        <v>52.826785555513226</v>
      </c>
      <c r="X52" s="1">
        <f t="shared" si="1"/>
        <v>5.5746245859324105E-2</v>
      </c>
      <c r="Y52" s="1">
        <f>INDEX([2]Compiled!$P$2:$P$73, MATCH(D52,[2]Compiled!$B$2:$B$73,0))</f>
        <v>1752848.3786152499</v>
      </c>
      <c r="Z52" s="1">
        <f>INDEX([3]Estimates!$R$3:$R$74, MATCH(D52,[3]Estimates!$B$3:$B$74,0))</f>
        <v>3.9679152535914337</v>
      </c>
      <c r="AA52" s="22">
        <v>9.4299999999999995E-2</v>
      </c>
      <c r="AB52" s="22">
        <v>10.604453870625663</v>
      </c>
    </row>
    <row r="53" spans="1:28" s="1" customFormat="1" ht="15.75" customHeight="1" x14ac:dyDescent="0.2">
      <c r="A53" s="1">
        <v>12</v>
      </c>
      <c r="B53" s="3">
        <v>44404</v>
      </c>
      <c r="C53" s="1">
        <v>4</v>
      </c>
      <c r="D53" s="1">
        <v>366</v>
      </c>
      <c r="E53" s="1" t="s">
        <v>17</v>
      </c>
      <c r="F53" s="1" t="s">
        <v>2</v>
      </c>
      <c r="G53" s="1">
        <f>INDEX([1]Areas!$H$2:$H$73, MATCH(D53,[1]Areas!$C$2:$C$73,0))</f>
        <v>3.4393000000000002</v>
      </c>
      <c r="H53" s="1">
        <v>4.2299999999999997E-2</v>
      </c>
      <c r="I53" s="1">
        <v>4.4413107318349656</v>
      </c>
      <c r="J53" s="1">
        <v>-2.2867000000000002</v>
      </c>
      <c r="K53" s="1">
        <v>-2.3681068822144038</v>
      </c>
      <c r="L53" s="1">
        <v>-1.271991393597534</v>
      </c>
      <c r="M53" s="1">
        <v>-3.4642223708312732</v>
      </c>
      <c r="N53" s="1">
        <v>54.059101654846344</v>
      </c>
      <c r="O53" s="1">
        <v>159.05462723014102</v>
      </c>
      <c r="P53" s="2" t="s">
        <v>1</v>
      </c>
      <c r="Q53" s="1">
        <v>366</v>
      </c>
      <c r="R53" s="1">
        <v>0.85264933099905005</v>
      </c>
      <c r="S53" s="1">
        <v>0.91235129865963815</v>
      </c>
      <c r="T53" s="1">
        <v>0.89527535931508428</v>
      </c>
      <c r="U53" s="1">
        <v>1.0578481155260375</v>
      </c>
      <c r="V53" s="1">
        <v>0.41017953518621497</v>
      </c>
      <c r="W53" s="1">
        <v>64.000426443365427</v>
      </c>
      <c r="X53" s="1">
        <f t="shared" si="1"/>
        <v>3.805889174219091E-2</v>
      </c>
      <c r="Y53" s="1">
        <f>INDEX([2]Compiled!$P$2:$P$73, MATCH(D53,[2]Compiled!$B$2:$B$73,0))</f>
        <v>2060739.103887419</v>
      </c>
      <c r="Z53" s="1">
        <f>INDEX([3]Estimates!$R$3:$R$74, MATCH(D53,[3]Estimates!$B$3:$B$74,0))</f>
        <v>4.3869392027447427</v>
      </c>
      <c r="AA53" s="22">
        <v>0.1031</v>
      </c>
      <c r="AB53" s="22">
        <v>9.6993210475266736</v>
      </c>
    </row>
    <row r="54" spans="1:28" s="1" customFormat="1" ht="15.75" customHeight="1" x14ac:dyDescent="0.2">
      <c r="A54" s="1">
        <v>11</v>
      </c>
      <c r="B54" s="3">
        <v>44404</v>
      </c>
      <c r="C54" s="1">
        <v>1</v>
      </c>
      <c r="D54" s="1" t="s">
        <v>19</v>
      </c>
      <c r="E54" s="1" t="s">
        <v>17</v>
      </c>
      <c r="F54" s="1" t="s">
        <v>2</v>
      </c>
      <c r="G54" s="1">
        <v>3.2437000000000005</v>
      </c>
      <c r="H54" s="1">
        <v>2.86E-2</v>
      </c>
      <c r="I54" s="1">
        <v>5.9335018651539899</v>
      </c>
      <c r="J54" s="1">
        <v>-1.1328</v>
      </c>
      <c r="K54" s="1">
        <v>-1.9957286432160797</v>
      </c>
      <c r="L54" s="1">
        <v>-0.75157690291950541</v>
      </c>
      <c r="M54" s="1">
        <v>-3.2398803835126539</v>
      </c>
      <c r="N54" s="1">
        <v>39.608391608391607</v>
      </c>
      <c r="O54" s="1">
        <v>247.07349178860105</v>
      </c>
      <c r="P54" s="2" t="s">
        <v>1</v>
      </c>
      <c r="Q54" s="1" t="s">
        <v>19</v>
      </c>
      <c r="R54" s="1">
        <v>0.8945173370562538</v>
      </c>
      <c r="S54" s="1">
        <v>0.94476532570642335</v>
      </c>
      <c r="T54" s="1">
        <v>1.0988113407234208</v>
      </c>
      <c r="U54" s="1">
        <v>1.2587581534496981</v>
      </c>
      <c r="V54" s="1">
        <v>0.4323815783054657</v>
      </c>
      <c r="W54" s="1">
        <v>70.036617991114397</v>
      </c>
      <c r="X54" s="1">
        <f t="shared" si="1"/>
        <v>4.1384033709133537E-2</v>
      </c>
      <c r="Y54" s="1">
        <v>1302524.8944107038</v>
      </c>
      <c r="Z54" s="1">
        <v>6.0904691955413455</v>
      </c>
      <c r="AA54" s="22">
        <v>6.6100000000000006E-2</v>
      </c>
      <c r="AB54" s="22">
        <v>15.1285930408472</v>
      </c>
    </row>
    <row r="55" spans="1:28" s="1" customFormat="1" ht="15.75" customHeight="1" x14ac:dyDescent="0.2">
      <c r="A55" s="1">
        <v>11</v>
      </c>
      <c r="B55" s="3">
        <v>44404</v>
      </c>
      <c r="C55" s="1">
        <v>2</v>
      </c>
      <c r="D55" s="1">
        <v>367</v>
      </c>
      <c r="E55" s="1" t="s">
        <v>17</v>
      </c>
      <c r="F55" s="1" t="s">
        <v>2</v>
      </c>
      <c r="G55" s="1">
        <f>INDEX([1]Areas!$H$2:$H$73, MATCH(D55,[1]Areas!$C$2:$C$73,0))</f>
        <v>3.1459000000000001</v>
      </c>
      <c r="H55" s="1">
        <v>4.2599999999999999E-2</v>
      </c>
      <c r="I55" s="1">
        <v>4.7454676457187652</v>
      </c>
      <c r="J55" s="1">
        <v>-2.8746999999999998</v>
      </c>
      <c r="K55" s="1">
        <v>-2.8841825868590867</v>
      </c>
      <c r="L55" s="1">
        <v>-1.9810547061254333</v>
      </c>
      <c r="M55" s="1">
        <v>-3.7873104675927398</v>
      </c>
      <c r="N55" s="1">
        <v>67.481220657276992</v>
      </c>
      <c r="O55" s="1">
        <v>178.87717478213065</v>
      </c>
      <c r="P55" s="2" t="s">
        <v>1</v>
      </c>
      <c r="Q55" s="1">
        <v>367</v>
      </c>
      <c r="R55" s="1">
        <v>0.86021570921565815</v>
      </c>
      <c r="S55" s="1">
        <v>0.91141018539934504</v>
      </c>
      <c r="T55" s="1">
        <v>0.92739104782508552</v>
      </c>
      <c r="U55" s="1">
        <v>1.0528697800678524</v>
      </c>
      <c r="V55" s="1">
        <v>0.41229066495453426</v>
      </c>
      <c r="W55" s="10"/>
      <c r="X55" s="10"/>
      <c r="Y55" s="1">
        <f>INDEX([2]Compiled!$P$2:$P$73, MATCH(D55,[2]Compiled!$B$2:$B$73,0))</f>
        <v>2505244.9219619185</v>
      </c>
      <c r="Z55" s="1">
        <f>INDEX([3]Estimates!$R$3:$R$74, MATCH(D55,[3]Estimates!$B$3:$B$74,0))</f>
        <v>6.1158968816554875</v>
      </c>
      <c r="AA55" s="22">
        <v>0.10340000000000001</v>
      </c>
      <c r="AB55" s="22">
        <v>9.6711798839458414</v>
      </c>
    </row>
    <row r="56" spans="1:28" s="1" customFormat="1" ht="15.75" customHeight="1" x14ac:dyDescent="0.2">
      <c r="A56" s="1">
        <v>11</v>
      </c>
      <c r="B56" s="3">
        <v>44404</v>
      </c>
      <c r="C56" s="1">
        <v>3</v>
      </c>
      <c r="D56" s="1">
        <v>310</v>
      </c>
      <c r="E56" s="1" t="s">
        <v>17</v>
      </c>
      <c r="F56" s="1" t="s">
        <v>2</v>
      </c>
      <c r="G56" s="1">
        <f>INDEX([1]Areas!$H$2:$H$73, MATCH(D56,[1]Areas!$C$2:$C$73,0))</f>
        <v>2.6895000000000002</v>
      </c>
      <c r="H56" s="1">
        <v>3.5400000000000001E-2</v>
      </c>
      <c r="I56" s="1">
        <v>5.4977505112474434</v>
      </c>
      <c r="J56" s="1">
        <v>-1.5945</v>
      </c>
      <c r="K56" s="1">
        <v>-1.8140304889384644</v>
      </c>
      <c r="L56" s="1">
        <v>-0.7201598810187767</v>
      </c>
      <c r="M56" s="1">
        <v>-2.907901096858152</v>
      </c>
      <c r="N56" s="1">
        <v>45.042372881355931</v>
      </c>
      <c r="O56" s="1">
        <v>200.34605963975829</v>
      </c>
      <c r="P56" s="2" t="s">
        <v>1</v>
      </c>
      <c r="Q56" s="1">
        <v>310</v>
      </c>
      <c r="R56" s="1">
        <v>0.89147188008400113</v>
      </c>
      <c r="S56" s="1">
        <v>0.92297613678830126</v>
      </c>
      <c r="T56" s="1">
        <v>1.0009609071842998</v>
      </c>
      <c r="U56" s="1">
        <v>1.1135460801646628</v>
      </c>
      <c r="V56" s="1">
        <v>0.43528245638008795</v>
      </c>
      <c r="W56" s="1">
        <v>81.314164136250028</v>
      </c>
      <c r="X56" s="1">
        <f>(U56/W56)*LN(10)</f>
        <v>3.1532447412886251E-2</v>
      </c>
      <c r="Y56" s="1">
        <f>INDEX([2]Compiled!$P$2:$P$73, MATCH(D56,[2]Compiled!$B$2:$B$73,0))</f>
        <v>3318460.6804238707</v>
      </c>
      <c r="Z56" s="1">
        <f>INDEX([3]Estimates!$R$3:$R$74, MATCH(D56,[3]Estimates!$B$3:$B$74,0))</f>
        <v>4.6012269938650299</v>
      </c>
      <c r="AA56" s="22">
        <v>8.1299999999999997E-2</v>
      </c>
      <c r="AB56" s="22">
        <v>12.300123001230013</v>
      </c>
    </row>
    <row r="57" spans="1:28" s="1" customFormat="1" ht="15.75" customHeight="1" x14ac:dyDescent="0.2">
      <c r="A57" s="1">
        <v>11</v>
      </c>
      <c r="B57" s="3">
        <v>44404</v>
      </c>
      <c r="C57" s="1">
        <v>4</v>
      </c>
      <c r="D57" s="1" t="s">
        <v>18</v>
      </c>
      <c r="E57" s="1" t="s">
        <v>17</v>
      </c>
      <c r="F57" s="1" t="s">
        <v>2</v>
      </c>
      <c r="G57" s="1">
        <v>2.0864000000000003</v>
      </c>
      <c r="H57" s="1">
        <v>3.4799999999999998E-2</v>
      </c>
      <c r="I57" s="1">
        <v>6.1205425613496933</v>
      </c>
      <c r="J57" s="1">
        <v>-1.4917</v>
      </c>
      <c r="K57" s="1">
        <v>-2.3559696127300609</v>
      </c>
      <c r="L57" s="1">
        <v>-0.8756182898773005</v>
      </c>
      <c r="M57" s="1">
        <v>-3.8363209355828216</v>
      </c>
      <c r="N57" s="1">
        <v>42.864942528735639</v>
      </c>
      <c r="O57" s="1">
        <v>218.74260233763488</v>
      </c>
      <c r="P57" s="2" t="s">
        <v>1</v>
      </c>
      <c r="Q57" s="1" t="s">
        <v>18</v>
      </c>
      <c r="R57" s="1">
        <v>0.91540826652902851</v>
      </c>
      <c r="S57" s="1">
        <v>0.94417139365788583</v>
      </c>
      <c r="T57" s="1">
        <v>1.1367929165703621</v>
      </c>
      <c r="U57" s="1">
        <v>1.2540845061035018</v>
      </c>
      <c r="V57" s="1">
        <v>0.446039174519413</v>
      </c>
      <c r="W57" s="1">
        <v>87.069167518745743</v>
      </c>
      <c r="X57" s="1">
        <f>(U57/W57)*LN(10)</f>
        <v>3.3164854694252406E-2</v>
      </c>
      <c r="Y57" s="1">
        <f>INDEX([2]Compiled!$P$2:$P$73, MATCH(D57,[2]Compiled!$B$2:$B$73,0))</f>
        <v>2249688.4585889573</v>
      </c>
      <c r="Z57" s="1">
        <v>3.9845677060274491</v>
      </c>
      <c r="AA57" s="22">
        <v>9.1700000000000004E-2</v>
      </c>
      <c r="AB57" s="22">
        <v>10.905125408942203</v>
      </c>
    </row>
    <row r="58" spans="1:28" s="1" customFormat="1" ht="15.75" customHeight="1" x14ac:dyDescent="0.2">
      <c r="A58" s="1">
        <v>10</v>
      </c>
      <c r="B58" s="3">
        <v>44404</v>
      </c>
      <c r="C58" s="1">
        <v>1</v>
      </c>
      <c r="D58" s="1">
        <v>369</v>
      </c>
      <c r="E58" s="1" t="s">
        <v>17</v>
      </c>
      <c r="F58" s="1" t="s">
        <v>2</v>
      </c>
      <c r="G58" s="1">
        <f>INDEX([1]Areas!$H$2:$H$73, MATCH(D58,[1]Areas!$C$2:$C$73,0))</f>
        <v>2.7221000000000002</v>
      </c>
      <c r="H58" s="1">
        <v>3.5000000000000003E-2</v>
      </c>
      <c r="I58" s="1">
        <v>5.6339223393703382</v>
      </c>
      <c r="J58" s="1">
        <v>-1.1446000000000001</v>
      </c>
      <c r="K58" s="1">
        <v>-2.1323610447816019</v>
      </c>
      <c r="L58" s="1">
        <v>-0.96517394658535671</v>
      </c>
      <c r="M58" s="1">
        <v>-3.2995481429778475</v>
      </c>
      <c r="N58" s="1">
        <v>32.702857142857141</v>
      </c>
      <c r="O58" s="1">
        <v>193.67206683915251</v>
      </c>
      <c r="P58" s="2" t="s">
        <v>1</v>
      </c>
      <c r="Q58" s="1">
        <v>369</v>
      </c>
      <c r="R58" s="1">
        <v>0.91376059060857417</v>
      </c>
      <c r="S58" s="1">
        <v>0.92703830632833595</v>
      </c>
      <c r="T58" s="1">
        <v>1.1170091331508467</v>
      </c>
      <c r="U58" s="1">
        <v>1.1382856545804942</v>
      </c>
      <c r="V58" s="1">
        <v>0.44734491730145315</v>
      </c>
      <c r="W58" s="1">
        <v>87.469233312516067</v>
      </c>
      <c r="X58" s="1">
        <f>(U58/W58)*LN(10)</f>
        <v>2.9964817119655422E-2</v>
      </c>
      <c r="Y58" s="1">
        <f>INDEX([2]Compiled!$P$2:$P$73, MATCH(D58,[2]Compiled!$B$2:$B$73,0))</f>
        <v>1823041.0344954261</v>
      </c>
      <c r="Z58" s="1">
        <f>INDEX([3]Estimates!$R$3:$R$74, MATCH(D58,[3]Estimates!$B$3:$B$74,0))</f>
        <v>4.0630395650416977</v>
      </c>
      <c r="AA58" s="22">
        <v>7.8200000000000006E-2</v>
      </c>
      <c r="AB58" s="22">
        <v>12.787723785166239</v>
      </c>
    </row>
    <row r="59" spans="1:28" s="1" customFormat="1" ht="15.75" customHeight="1" x14ac:dyDescent="0.2">
      <c r="A59" s="1">
        <v>10</v>
      </c>
      <c r="B59" s="3">
        <v>44404</v>
      </c>
      <c r="C59" s="1">
        <v>2</v>
      </c>
      <c r="D59" s="1">
        <v>362</v>
      </c>
      <c r="E59" s="1" t="s">
        <v>17</v>
      </c>
      <c r="F59" s="1" t="s">
        <v>2</v>
      </c>
      <c r="G59" s="1">
        <v>3.2111000000000001</v>
      </c>
      <c r="H59" s="1">
        <v>5.04E-2</v>
      </c>
      <c r="I59" s="1">
        <v>6.1396198602763326</v>
      </c>
      <c r="J59" s="1">
        <v>-2.0095999999999998</v>
      </c>
      <c r="K59" s="1">
        <v>-2.2738158263523403</v>
      </c>
      <c r="L59" s="1">
        <v>-1.2558313350565229</v>
      </c>
      <c r="M59" s="1">
        <v>-3.2918003176481578</v>
      </c>
      <c r="N59" s="1">
        <v>39.873015873015866</v>
      </c>
      <c r="O59" s="1">
        <v>161.69087024357802</v>
      </c>
      <c r="P59" s="2" t="s">
        <v>1</v>
      </c>
      <c r="Q59" s="1">
        <v>362</v>
      </c>
      <c r="R59" s="1">
        <v>0.92525326102606686</v>
      </c>
      <c r="S59" s="1">
        <v>0.93009707575636946</v>
      </c>
      <c r="T59" s="1">
        <v>1.198868692768942</v>
      </c>
      <c r="U59" s="1">
        <v>1.1567356578981201</v>
      </c>
      <c r="V59" s="1">
        <v>0.4514616127637508</v>
      </c>
      <c r="W59" s="1">
        <v>78.214803511430844</v>
      </c>
      <c r="X59" s="1">
        <f>(U59/W59)*LN(10)</f>
        <v>3.4053429310496347E-2</v>
      </c>
      <c r="Y59" s="1">
        <f>INDEX([2]Compiled!$P$2:$P$73, MATCH(D59,[2]Compiled!$B$2:$B$73,0))</f>
        <v>1769253.5268288124</v>
      </c>
      <c r="Z59" s="1">
        <v>3.6788660884281787</v>
      </c>
      <c r="AA59" s="22">
        <v>0.11600000000000001</v>
      </c>
      <c r="AB59" s="22">
        <v>8.6206896551724128</v>
      </c>
    </row>
    <row r="60" spans="1:28" s="1" customFormat="1" ht="15.75" customHeight="1" x14ac:dyDescent="0.2">
      <c r="A60" s="1">
        <v>10</v>
      </c>
      <c r="B60" s="3">
        <v>44404</v>
      </c>
      <c r="C60" s="1">
        <v>3</v>
      </c>
      <c r="D60" s="1">
        <v>360</v>
      </c>
      <c r="E60" s="1" t="s">
        <v>17</v>
      </c>
      <c r="F60" s="1" t="s">
        <v>2</v>
      </c>
      <c r="G60" s="1">
        <f>INDEX([1]Areas!$H$2:$H$73, MATCH(D60,[1]Areas!$C$2:$C$73,0))</f>
        <v>2.4124000000000003</v>
      </c>
      <c r="H60" s="1">
        <v>4.1500000000000002E-2</v>
      </c>
      <c r="I60" s="1">
        <v>7.1507903609130592</v>
      </c>
      <c r="J60" s="1">
        <v>-1.5998000000000001</v>
      </c>
      <c r="K60" s="1">
        <v>-2.360520643342729</v>
      </c>
      <c r="L60" s="1">
        <v>-1.1751948267285688</v>
      </c>
      <c r="M60" s="1">
        <v>-3.5458464599568891</v>
      </c>
      <c r="N60" s="1">
        <v>38.549397590361444</v>
      </c>
      <c r="O60" s="1">
        <v>210.85759905814598</v>
      </c>
      <c r="P60" s="2" t="s">
        <v>1</v>
      </c>
      <c r="Q60" s="1">
        <v>360</v>
      </c>
      <c r="R60" s="1">
        <v>0.8784332675942006</v>
      </c>
      <c r="S60" s="1">
        <v>0.9103728310601632</v>
      </c>
      <c r="T60" s="1">
        <v>0.98208265690752905</v>
      </c>
      <c r="U60" s="1">
        <v>1.0479606542665152</v>
      </c>
      <c r="V60" s="1">
        <v>0.42626227836552993</v>
      </c>
      <c r="W60" s="1">
        <v>109.22732548499418</v>
      </c>
      <c r="X60" s="1">
        <f>(U60/W60)*LN(10)</f>
        <v>2.2091711665043645E-2</v>
      </c>
      <c r="Y60" s="1">
        <v>1645145.9127839496</v>
      </c>
      <c r="Z60" s="1">
        <f>INDEX([3]Estimates!$R$3:$R$74, MATCH(D60,[3]Estimates!$B$3:$B$74,0))</f>
        <v>3.6641649279063242</v>
      </c>
      <c r="AA60" s="22">
        <v>9.7199999999999995E-2</v>
      </c>
      <c r="AB60" s="22">
        <v>10.2880658436214</v>
      </c>
    </row>
    <row r="61" spans="1:28" s="1" customFormat="1" ht="15.75" customHeight="1" x14ac:dyDescent="0.2">
      <c r="A61" s="6">
        <v>10</v>
      </c>
      <c r="B61" s="9">
        <v>44404</v>
      </c>
      <c r="C61" s="6">
        <v>4</v>
      </c>
      <c r="D61" s="6">
        <v>358</v>
      </c>
      <c r="E61" s="6" t="s">
        <v>17</v>
      </c>
      <c r="F61" s="6" t="s">
        <v>2</v>
      </c>
      <c r="G61" s="6">
        <v>2.2004999999999999</v>
      </c>
      <c r="H61" s="6">
        <v>3.7100000000000001E-2</v>
      </c>
      <c r="I61" s="6">
        <v>5.9975460122699387</v>
      </c>
      <c r="J61" s="6">
        <v>-1.0887</v>
      </c>
      <c r="K61" s="6">
        <v>-2.6017511929107027</v>
      </c>
      <c r="L61" s="6">
        <v>-0.20463849125198821</v>
      </c>
      <c r="M61" s="6">
        <v>-4.9988638945694168</v>
      </c>
      <c r="N61" s="6">
        <v>29.345013477088948</v>
      </c>
      <c r="O61" s="6">
        <v>191.00393564069915</v>
      </c>
      <c r="P61" s="8" t="s">
        <v>1</v>
      </c>
      <c r="Q61" s="6">
        <v>358</v>
      </c>
      <c r="R61" s="6">
        <v>0.86237375842894437</v>
      </c>
      <c r="S61" s="6">
        <v>0.89948157826482278</v>
      </c>
      <c r="T61" s="6">
        <v>0.90110064026060344</v>
      </c>
      <c r="U61" s="6">
        <v>0.9983245892875664</v>
      </c>
      <c r="V61" s="6">
        <v>0.41888172639652549</v>
      </c>
      <c r="W61" s="7"/>
      <c r="X61" s="7"/>
      <c r="Y61" s="6">
        <f>INDEX([2]Compiled!$P$2:$P$73, MATCH(D61,[2]Compiled!$B$2:$B$73,0))</f>
        <v>1530902.0677118837</v>
      </c>
      <c r="Z61" s="6">
        <v>2.3916538171319837</v>
      </c>
      <c r="AA61" s="23">
        <v>8.8499999999999995E-2</v>
      </c>
      <c r="AB61" s="23">
        <v>11.299435028248588</v>
      </c>
    </row>
    <row r="62" spans="1:28" s="1" customFormat="1" ht="15.75" customHeight="1" x14ac:dyDescent="0.2">
      <c r="A62" s="1">
        <v>9</v>
      </c>
      <c r="B62" s="3">
        <v>44401</v>
      </c>
      <c r="C62" s="1">
        <v>1</v>
      </c>
      <c r="D62" s="1" t="s">
        <v>16</v>
      </c>
      <c r="E62" s="1" t="s">
        <v>3</v>
      </c>
      <c r="F62" s="1" t="s">
        <v>2</v>
      </c>
      <c r="G62" s="1">
        <f>INDEX([1]Areas!$H$2:$H$73, MATCH(D62,[1]Areas!$C$2:$C$73,0))</f>
        <v>1.8582000000000001</v>
      </c>
      <c r="P62" s="4" t="s">
        <v>12</v>
      </c>
      <c r="Q62" s="1" t="s">
        <v>16</v>
      </c>
      <c r="R62" s="1">
        <v>0.79312400162010266</v>
      </c>
      <c r="S62" s="1">
        <v>0.8782223850260461</v>
      </c>
      <c r="T62" s="1">
        <v>0.73996705650152528</v>
      </c>
      <c r="U62" s="1">
        <v>0.9145391443243206</v>
      </c>
      <c r="V62" s="1">
        <v>0.37320455901508748</v>
      </c>
      <c r="W62" s="1">
        <v>30.181537688802781</v>
      </c>
      <c r="X62" s="1">
        <f t="shared" ref="X62:X73" si="2">(U62/W62)*LN(10)</f>
        <v>6.9771269522226995E-2</v>
      </c>
      <c r="Y62" s="1">
        <f>INDEX([2]Compiled!$P$2:$P$73, MATCH(D62,[2]Compiled!$B$2:$B$73,0))</f>
        <v>521337.8538370466</v>
      </c>
      <c r="Z62" s="1">
        <f>INDEX([3]Estimates!$R$3:$R$74, MATCH(D62,[3]Estimates!$B$3:$B$74,0))</f>
        <v>1.6413733720805084</v>
      </c>
      <c r="AA62" s="22"/>
      <c r="AB62" s="22"/>
    </row>
    <row r="63" spans="1:28" s="1" customFormat="1" ht="15.75" customHeight="1" x14ac:dyDescent="0.2">
      <c r="A63" s="1">
        <v>9</v>
      </c>
      <c r="B63" s="3">
        <v>44401</v>
      </c>
      <c r="C63" s="1">
        <v>2</v>
      </c>
      <c r="D63" s="1" t="s">
        <v>15</v>
      </c>
      <c r="E63" s="1" t="s">
        <v>3</v>
      </c>
      <c r="F63" s="1" t="s">
        <v>2</v>
      </c>
      <c r="G63" s="1">
        <f>INDEX([1]Areas!$H$2:$H$73, MATCH(D63,[1]Areas!$C$2:$C$73,0))</f>
        <v>2.2168000000000001</v>
      </c>
      <c r="P63" s="4" t="s">
        <v>12</v>
      </c>
      <c r="Q63" s="1" t="s">
        <v>15</v>
      </c>
      <c r="R63" s="1">
        <v>0.708679948922456</v>
      </c>
      <c r="S63" s="1">
        <v>0.84187524008689474</v>
      </c>
      <c r="T63" s="1">
        <v>0.59967678260506008</v>
      </c>
      <c r="U63" s="1">
        <v>0.80327504088566781</v>
      </c>
      <c r="V63" s="1">
        <v>0.31843677031580792</v>
      </c>
      <c r="W63" s="1">
        <v>28.163719475520267</v>
      </c>
      <c r="X63" s="1">
        <f t="shared" si="2"/>
        <v>6.5673468176857486E-2</v>
      </c>
      <c r="Y63" s="1">
        <f>INDEX([2]Compiled!$P$2:$P$73, MATCH(D63,[2]Compiled!$B$2:$B$73,0))</f>
        <v>510307.65066762897</v>
      </c>
      <c r="Z63" s="1">
        <f>INDEX([3]Estimates!$R$3:$R$74, MATCH(D63,[3]Estimates!$B$3:$B$74,0))</f>
        <v>5.4420786719595817</v>
      </c>
      <c r="AA63" s="22"/>
      <c r="AB63" s="22"/>
    </row>
    <row r="64" spans="1:28" s="1" customFormat="1" ht="15.75" customHeight="1" x14ac:dyDescent="0.2">
      <c r="A64" s="1">
        <v>9</v>
      </c>
      <c r="B64" s="3">
        <v>44401</v>
      </c>
      <c r="C64" s="1">
        <v>3</v>
      </c>
      <c r="D64" s="1" t="s">
        <v>13</v>
      </c>
      <c r="E64" s="1" t="s">
        <v>3</v>
      </c>
      <c r="F64" s="1" t="s">
        <v>2</v>
      </c>
      <c r="G64" s="1">
        <f>INDEX([1]Areas!$H$2:$H$73, MATCH(D64,[1]Areas!$C$2:$C$73,0))</f>
        <v>2.7709999999999999</v>
      </c>
      <c r="H64" s="1">
        <v>4.0899999999999999E-2</v>
      </c>
      <c r="I64" s="1">
        <v>3.2302959220498018</v>
      </c>
      <c r="J64" s="1">
        <v>-1.5187999999999999</v>
      </c>
      <c r="K64" s="1">
        <v>-0.63319999999999999</v>
      </c>
      <c r="L64" s="1">
        <v>-0.64385420425839057</v>
      </c>
      <c r="M64" s="1">
        <v>-3.2854204258390474</v>
      </c>
      <c r="N64" s="1">
        <v>37.134474327628361</v>
      </c>
      <c r="O64" s="1">
        <v>116.11481472004405</v>
      </c>
      <c r="P64" s="5" t="s">
        <v>14</v>
      </c>
      <c r="Q64" s="1" t="s">
        <v>13</v>
      </c>
      <c r="R64" s="1">
        <v>0.89704740109284598</v>
      </c>
      <c r="S64" s="1">
        <v>0.94160566336278562</v>
      </c>
      <c r="T64" s="1">
        <v>1.122961430878002</v>
      </c>
      <c r="U64" s="1">
        <v>1.2336962445607347</v>
      </c>
      <c r="V64" s="1">
        <v>0.43109816853879973</v>
      </c>
      <c r="W64" s="1">
        <v>47.353542644051487</v>
      </c>
      <c r="X64" s="1">
        <f t="shared" si="2"/>
        <v>5.9988977030953551E-2</v>
      </c>
      <c r="Y64" s="1">
        <f>INDEX([2]Compiled!$P$2:$P$73, MATCH(D64,[2]Compiled!$B$2:$B$73,0))</f>
        <v>1335258.0295922051</v>
      </c>
      <c r="Z64" s="1">
        <f>INDEX([3]Estimates!$R$3:$R$74, MATCH(D64,[3]Estimates!$B$3:$B$74,0))</f>
        <v>2.1912666907253704</v>
      </c>
      <c r="AA64" s="22">
        <v>9.4799999999999995E-2</v>
      </c>
      <c r="AB64" s="22">
        <v>10.548523206751055</v>
      </c>
    </row>
    <row r="65" spans="1:28" s="1" customFormat="1" ht="15.75" customHeight="1" x14ac:dyDescent="0.2">
      <c r="A65" s="1">
        <v>9</v>
      </c>
      <c r="B65" s="3">
        <v>44401</v>
      </c>
      <c r="C65" s="1">
        <v>4</v>
      </c>
      <c r="D65" s="1" t="s">
        <v>11</v>
      </c>
      <c r="E65" s="1" t="s">
        <v>3</v>
      </c>
      <c r="F65" s="1" t="s">
        <v>2</v>
      </c>
      <c r="G65" s="1">
        <f>INDEX([1]Areas!$H$2:$H$73, MATCH(D65,[1]Areas!$C$2:$C$73,0))</f>
        <v>2.8199000000000001</v>
      </c>
      <c r="P65" s="4" t="s">
        <v>12</v>
      </c>
      <c r="Q65" s="1" t="s">
        <v>11</v>
      </c>
      <c r="R65" s="1">
        <v>0.84417149471286457</v>
      </c>
      <c r="S65" s="1">
        <v>0.91941551750774375</v>
      </c>
      <c r="T65" s="1">
        <v>0.9010055735655782</v>
      </c>
      <c r="U65" s="1">
        <v>1.0957447382963295</v>
      </c>
      <c r="V65" s="1">
        <v>0.3976444234925785</v>
      </c>
      <c r="W65" s="1">
        <v>38.902548677918091</v>
      </c>
      <c r="X65" s="1">
        <f t="shared" si="2"/>
        <v>6.4855532243313516E-2</v>
      </c>
      <c r="Y65" s="1">
        <f>INDEX([2]Compiled!$P$2:$P$73, MATCH(D65,[2]Compiled!$B$2:$B$73,0))</f>
        <v>720326.96194900526</v>
      </c>
      <c r="Z65" s="1">
        <f>INDEX([3]Estimates!$R$3:$R$74, MATCH(D65,[3]Estimates!$B$3:$B$74,0))</f>
        <v>3.4852299726940674</v>
      </c>
      <c r="AA65" s="22"/>
      <c r="AB65" s="22"/>
    </row>
    <row r="66" spans="1:28" s="1" customFormat="1" ht="15.75" customHeight="1" x14ac:dyDescent="0.2">
      <c r="A66" s="1">
        <v>8</v>
      </c>
      <c r="B66" s="3">
        <v>44401</v>
      </c>
      <c r="C66" s="1">
        <v>1</v>
      </c>
      <c r="D66" s="1" t="s">
        <v>10</v>
      </c>
      <c r="E66" s="1" t="s">
        <v>3</v>
      </c>
      <c r="F66" s="1" t="s">
        <v>2</v>
      </c>
      <c r="G66" s="1">
        <f>INDEX([1]Areas!$H$2:$H$73, MATCH(D66,[1]Areas!$C$2:$C$73,0))</f>
        <v>4.1890999999999998</v>
      </c>
      <c r="H66" s="1">
        <v>2.64E-2</v>
      </c>
      <c r="I66" s="1">
        <v>2.5184248008721046</v>
      </c>
      <c r="J66" s="1">
        <v>-1.0565</v>
      </c>
      <c r="K66" s="1">
        <v>-1.2791458785896734</v>
      </c>
      <c r="L66" s="1">
        <v>-0.51632570241818054</v>
      </c>
      <c r="M66" s="1">
        <v>-2.0419660547611662</v>
      </c>
      <c r="N66" s="1">
        <v>40.018939393939391</v>
      </c>
      <c r="O66" s="1">
        <v>135.41381821485245</v>
      </c>
      <c r="P66" s="2" t="s">
        <v>1</v>
      </c>
      <c r="Q66" s="1" t="s">
        <v>10</v>
      </c>
      <c r="R66" s="1">
        <v>0.89884384223929115</v>
      </c>
      <c r="S66" s="1">
        <v>0.92511486639664098</v>
      </c>
      <c r="T66" s="1">
        <v>1.0776860765897611</v>
      </c>
      <c r="U66" s="1">
        <v>1.1256517091441205</v>
      </c>
      <c r="V66" s="1">
        <v>0.43587690666467421</v>
      </c>
      <c r="W66" s="1">
        <v>86.225076687116555</v>
      </c>
      <c r="X66" s="1">
        <f t="shared" si="2"/>
        <v>3.0059803307380478E-2</v>
      </c>
      <c r="Y66" s="1">
        <f>INDEX([2]Compiled!$P$2:$P$73, MATCH(D66,[2]Compiled!$B$2:$B$73,0))</f>
        <v>978730.5149077368</v>
      </c>
      <c r="Z66" s="1">
        <f>INDEX([3]Estimates!$R$3:$R$74, MATCH(D66,[3]Estimates!$B$3:$B$74,0))</f>
        <v>2.4062447781146301</v>
      </c>
      <c r="AA66" s="22">
        <v>6.0499999999999998E-2</v>
      </c>
      <c r="AB66" s="22">
        <v>16.528925619834713</v>
      </c>
    </row>
    <row r="67" spans="1:28" s="1" customFormat="1" ht="15.75" customHeight="1" x14ac:dyDescent="0.2">
      <c r="A67" s="1">
        <v>8</v>
      </c>
      <c r="B67" s="3">
        <v>44401</v>
      </c>
      <c r="C67" s="1">
        <v>2</v>
      </c>
      <c r="D67" s="1" t="s">
        <v>9</v>
      </c>
      <c r="E67" s="1" t="s">
        <v>3</v>
      </c>
      <c r="F67" s="1" t="s">
        <v>2</v>
      </c>
      <c r="G67" s="1">
        <f>INDEX([1]Areas!$H$2:$H$73, MATCH(D67,[1]Areas!$C$2:$C$73,0))</f>
        <v>3.1295999999999999</v>
      </c>
      <c r="H67" s="1">
        <v>5.5300000000000002E-2</v>
      </c>
      <c r="I67" s="1">
        <v>4.2170245398773005</v>
      </c>
      <c r="J67" s="1">
        <v>-2.3275000000000001</v>
      </c>
      <c r="K67" s="1">
        <v>-2.4013611963190185</v>
      </c>
      <c r="L67" s="1">
        <v>-1.4447213701431492</v>
      </c>
      <c r="M67" s="1">
        <v>-3.3580010224948875</v>
      </c>
      <c r="N67" s="1">
        <v>42.088607594936711</v>
      </c>
      <c r="O67" s="1">
        <v>118.34583254750996</v>
      </c>
      <c r="P67" s="2" t="s">
        <v>1</v>
      </c>
      <c r="Q67" s="1" t="s">
        <v>9</v>
      </c>
      <c r="R67" s="1">
        <v>0.83920903003447866</v>
      </c>
      <c r="S67" s="1">
        <v>0.89788835173095805</v>
      </c>
      <c r="T67" s="1">
        <v>0.86976812680480842</v>
      </c>
      <c r="U67" s="1">
        <v>0.99110026855980615</v>
      </c>
      <c r="V67" s="1">
        <v>0.39807908582792223</v>
      </c>
      <c r="W67" s="1">
        <v>55.070572914757868</v>
      </c>
      <c r="X67" s="1">
        <f t="shared" si="2"/>
        <v>4.1439421877462392E-2</v>
      </c>
      <c r="Y67" s="1">
        <f>INDEX([2]Compiled!$P$2:$P$73, MATCH(D67,[2]Compiled!$B$2:$B$73,0))</f>
        <v>1947133.8190184049</v>
      </c>
      <c r="Z67" s="1">
        <f>INDEX([3]Estimates!$R$3:$R$74, MATCH(D67,[3]Estimates!$B$3:$B$74,0))</f>
        <v>4.9386503067484675</v>
      </c>
      <c r="AA67" s="22">
        <v>0.1389</v>
      </c>
      <c r="AB67" s="22">
        <v>7.1994240460763139</v>
      </c>
    </row>
    <row r="68" spans="1:28" s="1" customFormat="1" ht="15.75" customHeight="1" x14ac:dyDescent="0.2">
      <c r="A68" s="1">
        <v>8</v>
      </c>
      <c r="B68" s="3">
        <v>44401</v>
      </c>
      <c r="C68" s="1">
        <v>3</v>
      </c>
      <c r="D68" s="1" t="s">
        <v>8</v>
      </c>
      <c r="E68" s="1" t="s">
        <v>3</v>
      </c>
      <c r="F68" s="1" t="s">
        <v>2</v>
      </c>
      <c r="G68" s="1">
        <f>INDEX([1]Areas!$H$2:$H$73, MATCH(D68,[1]Areas!$C$2:$C$73,0))</f>
        <v>4.5477000000000007</v>
      </c>
      <c r="H68" s="1">
        <v>3.3599999999999998E-2</v>
      </c>
      <c r="I68" s="1">
        <v>2.9199522102747903</v>
      </c>
      <c r="J68" s="1">
        <v>-1.7101</v>
      </c>
      <c r="K68" s="1">
        <v>-0.63319999999999999</v>
      </c>
      <c r="L68" s="1">
        <v>-1.2400839985047383</v>
      </c>
      <c r="M68" s="1">
        <v>-2.5930250456274599</v>
      </c>
      <c r="N68" s="1">
        <v>50.895833333333336</v>
      </c>
      <c r="O68" s="1">
        <v>137.79917292484495</v>
      </c>
      <c r="P68" s="2" t="s">
        <v>1</v>
      </c>
      <c r="Q68" s="1" t="s">
        <v>8</v>
      </c>
      <c r="R68" s="1">
        <v>0.89080135444613073</v>
      </c>
      <c r="S68" s="1">
        <v>0.93867403269838434</v>
      </c>
      <c r="T68" s="1">
        <v>1.0805251491093701</v>
      </c>
      <c r="U68" s="1">
        <v>1.2128216299487524</v>
      </c>
      <c r="V68" s="1">
        <v>0.42701470762684224</v>
      </c>
      <c r="W68" s="1">
        <v>41.673575415906704</v>
      </c>
      <c r="X68" s="1">
        <f t="shared" si="2"/>
        <v>6.7011888893862462E-2</v>
      </c>
      <c r="Y68" s="1">
        <f>INDEX([2]Compiled!$P$2:$P$73, MATCH(D68,[2]Compiled!$B$2:$B$73,0))</f>
        <v>1480031.5103482848</v>
      </c>
      <c r="Z68" s="1">
        <f>INDEX([3]Estimates!$R$3:$R$74, MATCH(D68,[3]Estimates!$B$3:$B$74,0))</f>
        <v>4.2914000483760999</v>
      </c>
      <c r="AA68" s="22">
        <v>7.8600000000000003E-2</v>
      </c>
      <c r="AB68" s="22">
        <v>12.72264631043257</v>
      </c>
    </row>
    <row r="69" spans="1:28" s="1" customFormat="1" ht="15.75" customHeight="1" x14ac:dyDescent="0.2">
      <c r="A69" s="1">
        <v>8</v>
      </c>
      <c r="B69" s="3">
        <v>44401</v>
      </c>
      <c r="C69" s="1">
        <v>4</v>
      </c>
      <c r="D69" s="1" t="s">
        <v>7</v>
      </c>
      <c r="E69" s="1" t="s">
        <v>3</v>
      </c>
      <c r="F69" s="1" t="s">
        <v>2</v>
      </c>
      <c r="G69" s="1">
        <f>INDEX([1]Areas!$H$2:$H$73, MATCH(D69,[1]Areas!$C$2:$C$73,0))</f>
        <v>2.4124000000000003</v>
      </c>
      <c r="H69" s="1">
        <v>2.9100000000000001E-2</v>
      </c>
      <c r="I69" s="1">
        <v>2.6859786934173435</v>
      </c>
      <c r="J69" s="1">
        <v>-1.3903000000000001</v>
      </c>
      <c r="K69" s="1">
        <v>-1.7108709169291989</v>
      </c>
      <c r="L69" s="1">
        <v>-0.43309981760902</v>
      </c>
      <c r="M69" s="1">
        <v>-2.9886420162493779</v>
      </c>
      <c r="N69" s="1">
        <v>47.776632302405503</v>
      </c>
      <c r="O69" s="1">
        <v>140.07830561571626</v>
      </c>
      <c r="P69" s="2" t="s">
        <v>1</v>
      </c>
      <c r="Q69" s="1" t="s">
        <v>7</v>
      </c>
      <c r="R69" s="1">
        <v>0.88906029269649556</v>
      </c>
      <c r="S69" s="1">
        <v>0.92834370338430228</v>
      </c>
      <c r="T69" s="1">
        <v>1.052795363543793</v>
      </c>
      <c r="U69" s="1">
        <v>1.1495891176113437</v>
      </c>
      <c r="V69" s="1">
        <v>0.42870243597082108</v>
      </c>
      <c r="W69" s="1">
        <v>75.449278056640011</v>
      </c>
      <c r="X69" s="1">
        <f t="shared" si="2"/>
        <v>3.5083526754131795E-2</v>
      </c>
      <c r="Y69" s="1">
        <f>INDEX([2]Compiled!$P$2:$P$73, MATCH(D69,[2]Compiled!$B$2:$B$73,0))</f>
        <v>1300572.0444370753</v>
      </c>
      <c r="Z69" s="1">
        <f>INDEX([3]Estimates!$R$3:$R$74, MATCH(D69,[3]Estimates!$B$3:$B$74,0))</f>
        <v>2.5070469242248383</v>
      </c>
      <c r="AA69" s="22">
        <v>6.7900000000000002E-2</v>
      </c>
      <c r="AB69" s="22">
        <v>14.727540500736376</v>
      </c>
    </row>
    <row r="70" spans="1:28" s="1" customFormat="1" ht="15.75" customHeight="1" x14ac:dyDescent="0.2">
      <c r="A70" s="1">
        <v>7</v>
      </c>
      <c r="B70" s="3">
        <v>44401</v>
      </c>
      <c r="C70" s="1">
        <v>1</v>
      </c>
      <c r="D70" s="1" t="s">
        <v>6</v>
      </c>
      <c r="E70" s="1" t="s">
        <v>3</v>
      </c>
      <c r="F70" s="1" t="s">
        <v>2</v>
      </c>
      <c r="G70" s="1">
        <f>INDEX([1]Areas!$H$2:$H$73, MATCH(D70,[1]Areas!$C$2:$C$73,0))</f>
        <v>3.5860000000000003</v>
      </c>
      <c r="H70" s="1">
        <v>3.1199999999999999E-2</v>
      </c>
      <c r="I70" s="1">
        <v>4.867326640639523</v>
      </c>
      <c r="J70" s="1">
        <v>-1.3625</v>
      </c>
      <c r="K70" s="1">
        <v>-1.6782905744562187</v>
      </c>
      <c r="L70" s="1">
        <v>-0.76673173452314547</v>
      </c>
      <c r="M70" s="1">
        <v>-2.5898494143892918</v>
      </c>
      <c r="N70" s="1">
        <v>43.669871794871796</v>
      </c>
      <c r="O70" s="1">
        <v>199.6739307897283</v>
      </c>
      <c r="P70" s="2" t="s">
        <v>1</v>
      </c>
      <c r="Q70" s="1" t="s">
        <v>6</v>
      </c>
      <c r="R70" s="1">
        <v>0.87787375974806636</v>
      </c>
      <c r="S70" s="1">
        <v>0.92104154630519253</v>
      </c>
      <c r="T70" s="1">
        <v>1.0261933016820242</v>
      </c>
      <c r="U70" s="1">
        <v>1.1026489370066113</v>
      </c>
      <c r="V70" s="1">
        <v>0.42008654341974005</v>
      </c>
      <c r="W70" s="1">
        <v>73.019517315501361</v>
      </c>
      <c r="X70" s="1">
        <f t="shared" si="2"/>
        <v>3.4770744843285344E-2</v>
      </c>
      <c r="Y70" s="1">
        <f>INDEX([2]Compiled!$P$2:$P$73, MATCH(D70,[2]Compiled!$B$2:$B$73,0))</f>
        <v>1523284.9972113776</v>
      </c>
      <c r="Z70" s="1">
        <f>INDEX([3]Estimates!$R$3:$R$74, MATCH(D70,[3]Estimates!$B$3:$B$74,0))</f>
        <v>4.9972113775794762</v>
      </c>
      <c r="AA70" s="22">
        <v>7.4399999999999994E-2</v>
      </c>
      <c r="AB70" s="22">
        <v>13.440860215053764</v>
      </c>
    </row>
    <row r="71" spans="1:28" s="1" customFormat="1" ht="15.75" customHeight="1" x14ac:dyDescent="0.2">
      <c r="A71" s="1">
        <v>7</v>
      </c>
      <c r="B71" s="3">
        <v>44401</v>
      </c>
      <c r="C71" s="1">
        <v>2</v>
      </c>
      <c r="D71" s="1" t="s">
        <v>5</v>
      </c>
      <c r="E71" s="1" t="s">
        <v>3</v>
      </c>
      <c r="F71" s="1" t="s">
        <v>2</v>
      </c>
      <c r="G71" s="1">
        <f>INDEX([1]Areas!$H$2:$H$73, MATCH(D71,[1]Areas!$C$2:$C$73,0))</f>
        <v>2.6568999999999998</v>
      </c>
      <c r="H71" s="1">
        <v>5.1999999999999998E-2</v>
      </c>
      <c r="I71" s="1">
        <v>4.5327166999134327</v>
      </c>
      <c r="J71" s="1">
        <v>-1.5788</v>
      </c>
      <c r="K71" s="1">
        <v>-1.9127949866385641</v>
      </c>
      <c r="L71" s="1">
        <v>-0.63950844969701537</v>
      </c>
      <c r="M71" s="1">
        <v>-3.1860815235801128</v>
      </c>
      <c r="N71" s="1">
        <v>30.361538461538462</v>
      </c>
      <c r="O71" s="1">
        <v>117.52916730602756</v>
      </c>
      <c r="P71" s="2" t="s">
        <v>1</v>
      </c>
      <c r="Q71" s="1" t="s">
        <v>5</v>
      </c>
      <c r="R71" s="1">
        <v>0.83289723056541221</v>
      </c>
      <c r="S71" s="1">
        <v>0.89167029589821156</v>
      </c>
      <c r="T71" s="1">
        <v>0.82587867627039069</v>
      </c>
      <c r="U71" s="1">
        <v>0.96606097166512372</v>
      </c>
      <c r="V71" s="1">
        <v>0.39842537151668028</v>
      </c>
      <c r="W71" s="1">
        <v>63.662715667004186</v>
      </c>
      <c r="X71" s="1">
        <f t="shared" si="2"/>
        <v>3.4940978702741127E-2</v>
      </c>
      <c r="Y71" s="1">
        <f>INDEX([2]Compiled!$P$2:$P$73, MATCH(D71,[2]Compiled!$B$2:$B$73,0))</f>
        <v>2564078.4372765254</v>
      </c>
      <c r="Z71" s="1">
        <f>INDEX([3]Estimates!$R$3:$R$74, MATCH(D71,[3]Estimates!$B$3:$B$74,0))</f>
        <v>5.05852685460499</v>
      </c>
      <c r="AA71" s="22">
        <v>0.13059999999999999</v>
      </c>
      <c r="AB71" s="22">
        <v>7.656967840735069</v>
      </c>
    </row>
    <row r="72" spans="1:28" s="1" customFormat="1" ht="15.75" customHeight="1" x14ac:dyDescent="0.2">
      <c r="A72" s="1">
        <v>7</v>
      </c>
      <c r="B72" s="3">
        <v>44401</v>
      </c>
      <c r="C72" s="1">
        <v>3</v>
      </c>
      <c r="D72" s="1" t="s">
        <v>4</v>
      </c>
      <c r="E72" s="1" t="s">
        <v>3</v>
      </c>
      <c r="F72" s="1" t="s">
        <v>2</v>
      </c>
      <c r="G72" s="1">
        <f>INDEX([1]Areas!$H$2:$H$73, MATCH(D72,[1]Areas!$C$2:$C$73,0))</f>
        <v>1.6789000000000003</v>
      </c>
      <c r="H72" s="1">
        <v>4.5199999999999997E-2</v>
      </c>
      <c r="I72" s="1">
        <v>6.4431075902872905</v>
      </c>
      <c r="J72" s="1">
        <v>-1.0962000000000001</v>
      </c>
      <c r="K72" s="1">
        <v>-0.63319999999999999</v>
      </c>
      <c r="L72" s="1">
        <v>-9.7373280123890613E-2</v>
      </c>
      <c r="M72" s="1">
        <v>-3.0774316516766929</v>
      </c>
      <c r="N72" s="1">
        <v>24.252212389380535</v>
      </c>
      <c r="O72" s="1">
        <v>166.79884049308166</v>
      </c>
      <c r="P72" s="2" t="s">
        <v>1</v>
      </c>
      <c r="Q72" s="1" t="s">
        <v>4</v>
      </c>
      <c r="R72" s="1">
        <v>0.76919748298049351</v>
      </c>
      <c r="S72" s="1">
        <v>0.84971138455274253</v>
      </c>
      <c r="T72" s="1">
        <v>0.69581285912899948</v>
      </c>
      <c r="U72" s="1">
        <v>0.828790641431293</v>
      </c>
      <c r="V72" s="1">
        <v>0.35895425187545338</v>
      </c>
      <c r="W72" s="1">
        <v>26.72460804362645</v>
      </c>
      <c r="X72" s="1">
        <f t="shared" si="2"/>
        <v>7.1408380360803603E-2</v>
      </c>
      <c r="Y72" s="1">
        <f>INDEX([2]Compiled!$P$2:$P$73, MATCH(D72,[2]Compiled!$B$2:$B$73,0))</f>
        <v>1020013.103817976</v>
      </c>
      <c r="Z72" s="1">
        <f>INDEX([3]Estimates!$R$3:$R$74, MATCH(D72,[3]Estimates!$B$3:$B$74,0))</f>
        <v>6.0039311453928166</v>
      </c>
      <c r="AA72" s="22">
        <v>0.12590000000000001</v>
      </c>
      <c r="AB72" s="22">
        <v>7.9428117553613973</v>
      </c>
    </row>
    <row r="73" spans="1:28" s="1" customFormat="1" ht="15.75" customHeight="1" x14ac:dyDescent="0.2">
      <c r="A73" s="1">
        <v>7</v>
      </c>
      <c r="B73" s="3">
        <v>44401</v>
      </c>
      <c r="C73" s="1">
        <v>4</v>
      </c>
      <c r="D73" s="1" t="s">
        <v>0</v>
      </c>
      <c r="E73" s="1" t="s">
        <v>3</v>
      </c>
      <c r="F73" s="1" t="s">
        <v>2</v>
      </c>
      <c r="G73" s="1">
        <f>INDEX([1]Areas!$H$2:$H$73, MATCH(D73,[1]Areas!$C$2:$C$73,0))</f>
        <v>3.2600000000000002</v>
      </c>
      <c r="H73" s="1">
        <v>2.1100000000000001E-2</v>
      </c>
      <c r="I73" s="1">
        <v>2.1122801635991819</v>
      </c>
      <c r="J73" s="1">
        <v>-0.59750000000000003</v>
      </c>
      <c r="K73" s="1">
        <v>-0.86186671779141077</v>
      </c>
      <c r="L73" s="1">
        <v>-0.18183159509202451</v>
      </c>
      <c r="M73" s="1">
        <v>-1.5419018404907971</v>
      </c>
      <c r="N73" s="1">
        <v>28.317535545023699</v>
      </c>
      <c r="O73" s="1">
        <v>128.42560017057735</v>
      </c>
      <c r="P73" s="2" t="s">
        <v>1</v>
      </c>
      <c r="Q73" s="1" t="s">
        <v>0</v>
      </c>
      <c r="R73" s="1">
        <v>0.76919748298049351</v>
      </c>
      <c r="S73" s="1">
        <v>0.84971138455274253</v>
      </c>
      <c r="T73" s="1">
        <v>0.69581285912899948</v>
      </c>
      <c r="U73" s="1">
        <v>0.828790641431293</v>
      </c>
      <c r="V73" s="1">
        <v>0.35895425187545338</v>
      </c>
      <c r="W73" s="1">
        <v>26.72460804362645</v>
      </c>
      <c r="X73" s="1">
        <f t="shared" si="2"/>
        <v>7.1408380360803603E-2</v>
      </c>
      <c r="Y73" s="1">
        <f>INDEX([2]Compiled!$P$2:$P$73, MATCH(D73,[2]Compiled!$B$2:$B$73,0))</f>
        <v>747699.38650306757</v>
      </c>
      <c r="Z73" s="1">
        <f>INDEX([3]Estimates!$R$3:$R$74, MATCH(D73,[3]Estimates!$B$3:$B$74,0))</f>
        <v>3.1361963190184046</v>
      </c>
      <c r="AA73" s="22">
        <v>5.8799999999999998E-2</v>
      </c>
      <c r="AB73" s="22">
        <v>17.006802721088437</v>
      </c>
    </row>
    <row r="74" spans="1:28" s="1" customFormat="1" ht="15.75" customHeight="1" x14ac:dyDescent="0.2">
      <c r="A74" s="1">
        <v>1</v>
      </c>
      <c r="B74" s="3">
        <v>44390</v>
      </c>
      <c r="C74" s="1">
        <v>3</v>
      </c>
      <c r="D74" s="1" t="s">
        <v>98</v>
      </c>
      <c r="E74" s="1" t="s">
        <v>3</v>
      </c>
      <c r="F74" s="1" t="s">
        <v>2</v>
      </c>
      <c r="G74" s="1">
        <v>2.9177</v>
      </c>
      <c r="H74" s="1">
        <v>1.6E-2</v>
      </c>
      <c r="I74" s="1">
        <v>3.3584672858758613</v>
      </c>
      <c r="J74" s="1">
        <v>-0.12559999999999999</v>
      </c>
      <c r="K74" s="1">
        <v>-0.84767222469753567</v>
      </c>
      <c r="L74" s="1">
        <v>3.5622236693285798E-3</v>
      </c>
      <c r="M74" s="1">
        <v>-1.6989066730644</v>
      </c>
      <c r="N74" s="1">
        <v>7.8499999999999988</v>
      </c>
      <c r="O74" s="1">
        <v>217.75420536724133</v>
      </c>
      <c r="P74" s="17" t="s">
        <v>1</v>
      </c>
      <c r="Q74" s="1" t="s">
        <v>98</v>
      </c>
      <c r="AA74" s="22"/>
      <c r="AB74" s="22"/>
    </row>
    <row r="75" spans="1:28" s="1" customFormat="1" ht="15.75" customHeight="1" x14ac:dyDescent="0.2">
      <c r="AA75" s="22"/>
      <c r="AB75" s="22"/>
    </row>
    <row r="76" spans="1:28" s="1" customFormat="1" ht="15.75" customHeight="1" x14ac:dyDescent="0.2">
      <c r="AA76" s="22"/>
      <c r="AB76" s="22"/>
    </row>
    <row r="77" spans="1:28" s="1" customFormat="1" ht="15.75" customHeight="1" x14ac:dyDescent="0.2">
      <c r="AA77" s="22"/>
      <c r="AB77" s="22"/>
    </row>
    <row r="78" spans="1:28" s="1" customFormat="1" ht="15.75" customHeight="1" x14ac:dyDescent="0.2">
      <c r="AA78" s="22"/>
      <c r="AB78" s="22"/>
    </row>
    <row r="79" spans="1:28" s="1" customFormat="1" ht="15.75" customHeight="1" x14ac:dyDescent="0.2">
      <c r="AA79" s="22"/>
      <c r="AB79" s="22"/>
    </row>
    <row r="80" spans="1:28" s="1" customFormat="1" ht="15.75" customHeight="1" x14ac:dyDescent="0.2">
      <c r="AA80" s="22"/>
      <c r="AB80" s="22"/>
    </row>
    <row r="81" spans="27:28" s="1" customFormat="1" ht="15.75" customHeight="1" x14ac:dyDescent="0.2">
      <c r="AA81" s="22"/>
      <c r="AB81" s="22"/>
    </row>
    <row r="82" spans="27:28" s="1" customFormat="1" ht="15.75" customHeight="1" x14ac:dyDescent="0.2">
      <c r="AA82" s="22"/>
      <c r="AB82" s="22"/>
    </row>
    <row r="83" spans="27:28" s="1" customFormat="1" ht="15.75" customHeight="1" x14ac:dyDescent="0.2">
      <c r="AA83" s="22"/>
      <c r="AB83" s="22"/>
    </row>
    <row r="84" spans="27:28" s="1" customFormat="1" ht="15.75" customHeight="1" x14ac:dyDescent="0.2">
      <c r="AA84" s="22"/>
      <c r="AB84" s="22"/>
    </row>
    <row r="85" spans="27:28" s="1" customFormat="1" ht="15.75" customHeight="1" x14ac:dyDescent="0.2">
      <c r="AA85" s="22"/>
      <c r="AB85" s="22"/>
    </row>
    <row r="86" spans="27:28" s="1" customFormat="1" ht="15.75" customHeight="1" x14ac:dyDescent="0.2">
      <c r="AA86" s="22"/>
      <c r="AB86" s="22"/>
    </row>
    <row r="87" spans="27:28" s="1" customFormat="1" ht="15.75" customHeight="1" x14ac:dyDescent="0.2">
      <c r="AA87" s="22"/>
      <c r="AB87" s="22"/>
    </row>
    <row r="88" spans="27:28" s="1" customFormat="1" ht="15.75" customHeight="1" x14ac:dyDescent="0.2">
      <c r="AA88" s="22"/>
      <c r="AB88" s="22"/>
    </row>
    <row r="89" spans="27:28" s="1" customFormat="1" ht="15.75" customHeight="1" x14ac:dyDescent="0.2">
      <c r="AA89" s="22"/>
      <c r="AB89" s="22"/>
    </row>
    <row r="90" spans="27:28" s="1" customFormat="1" ht="15.75" customHeight="1" x14ac:dyDescent="0.2">
      <c r="AA90" s="22"/>
      <c r="AB90" s="22"/>
    </row>
    <row r="91" spans="27:28" ht="15.75" customHeight="1" x14ac:dyDescent="0.2"/>
    <row r="92" spans="27:28" ht="15.75" customHeight="1" x14ac:dyDescent="0.2"/>
    <row r="93" spans="27:28" ht="15.75" customHeight="1" x14ac:dyDescent="0.2"/>
    <row r="94" spans="27:28" ht="15.75" customHeight="1" x14ac:dyDescent="0.2"/>
    <row r="95" spans="27:28" ht="15.75" customHeight="1" x14ac:dyDescent="0.2"/>
    <row r="96" spans="27:2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</sheetData>
  <autoFilter ref="A1:AB73" xr:uid="{F385859E-D8AC-7147-8B1A-16D93AC5D3D5}"/>
  <phoneticPr fontId="8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C3FD6-7488-E446-B733-5178D29D086E}">
  <dimension ref="A1"/>
  <sheetViews>
    <sheetView workbookViewId="0">
      <selection activeCell="G1" sqref="G1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Physiology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Taylor Lindsay</cp:lastModifiedBy>
  <dcterms:created xsi:type="dcterms:W3CDTF">2022-07-11T22:08:00Z</dcterms:created>
  <dcterms:modified xsi:type="dcterms:W3CDTF">2023-08-31T20:26:07Z</dcterms:modified>
</cp:coreProperties>
</file>