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maslopez/Dropbox/My Mac (TOMASs-MacBook-Pro.local)/Desktop/PhD_PennState/Projects/PuertoRico/Data/PAM/Kd/"/>
    </mc:Choice>
  </mc:AlternateContent>
  <xr:revisionPtr revIDLastSave="0" documentId="8_{E40C810E-F7EF-7E4E-8A46-EB2421FA7E46}" xr6:coauthVersionLast="47" xr6:coauthVersionMax="47" xr10:uidLastSave="{00000000-0000-0000-0000-000000000000}"/>
  <bookViews>
    <workbookView xWindow="5980" yWindow="2800" windowWidth="27240" windowHeight="16440" xr2:uid="{B375C6D6-235B-524F-9398-B607A391BAC2}"/>
  </bookViews>
  <sheets>
    <sheet name="Kd" sheetId="1" r:id="rId1"/>
  </sheets>
  <externalReferences>
    <externalReference r:id="rId2"/>
  </externalReferences>
  <definedNames>
    <definedName name="_xlnm._FilterDatabase" localSheetId="0" hidden="1">Kd!$A$1:$O$75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35" i="1" l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L38" i="1"/>
  <c r="K38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AB26" i="1"/>
  <c r="L26" i="1"/>
  <c r="K26" i="1"/>
  <c r="AB25" i="1"/>
  <c r="L25" i="1"/>
  <c r="K25" i="1"/>
  <c r="AB24" i="1"/>
  <c r="L24" i="1"/>
  <c r="K24" i="1"/>
  <c r="AB23" i="1"/>
  <c r="L23" i="1"/>
  <c r="K23" i="1"/>
  <c r="AB22" i="1"/>
  <c r="L22" i="1"/>
  <c r="K22" i="1"/>
  <c r="AB21" i="1"/>
  <c r="L21" i="1"/>
  <c r="K21" i="1"/>
  <c r="AB20" i="1"/>
  <c r="L20" i="1"/>
  <c r="K20" i="1"/>
  <c r="AB19" i="1"/>
  <c r="L19" i="1"/>
  <c r="K19" i="1"/>
  <c r="AB18" i="1"/>
  <c r="L18" i="1"/>
  <c r="K18" i="1"/>
  <c r="AC17" i="1"/>
  <c r="AE17" i="1" s="1"/>
  <c r="AB17" i="1"/>
  <c r="L17" i="1"/>
  <c r="K17" i="1"/>
  <c r="AB16" i="1"/>
  <c r="L16" i="1"/>
  <c r="K16" i="1"/>
  <c r="AB15" i="1"/>
  <c r="W15" i="1"/>
  <c r="L15" i="1"/>
  <c r="K15" i="1"/>
  <c r="L14" i="1"/>
  <c r="K14" i="1"/>
  <c r="X13" i="1"/>
  <c r="W13" i="1"/>
  <c r="L13" i="1"/>
  <c r="K13" i="1"/>
  <c r="AB12" i="1"/>
  <c r="AA12" i="1"/>
  <c r="X12" i="1"/>
  <c r="AB27" i="1" s="1"/>
  <c r="W12" i="1"/>
  <c r="AA27" i="1" s="1"/>
  <c r="L12" i="1"/>
  <c r="K12" i="1"/>
  <c r="AB11" i="1"/>
  <c r="AA11" i="1"/>
  <c r="L11" i="1"/>
  <c r="K11" i="1"/>
  <c r="AB10" i="1"/>
  <c r="AA10" i="1"/>
  <c r="L10" i="1"/>
  <c r="K10" i="1"/>
  <c r="AB9" i="1"/>
  <c r="AA9" i="1"/>
  <c r="L9" i="1"/>
  <c r="K9" i="1"/>
  <c r="AB8" i="1"/>
  <c r="AA8" i="1"/>
  <c r="L8" i="1"/>
  <c r="K8" i="1"/>
  <c r="AD7" i="1"/>
  <c r="AC7" i="1"/>
  <c r="AB7" i="1"/>
  <c r="AA7" i="1"/>
  <c r="L7" i="1"/>
  <c r="K7" i="1"/>
  <c r="AB6" i="1"/>
  <c r="AA6" i="1"/>
  <c r="L6" i="1"/>
  <c r="K6" i="1"/>
  <c r="AB5" i="1"/>
  <c r="AA5" i="1"/>
  <c r="L5" i="1"/>
  <c r="K5" i="1"/>
  <c r="AB4" i="1"/>
  <c r="AA4" i="1"/>
  <c r="L4" i="1"/>
  <c r="K4" i="1"/>
  <c r="AB3" i="1"/>
  <c r="AA3" i="1"/>
  <c r="L3" i="1"/>
  <c r="K3" i="1"/>
  <c r="AB2" i="1"/>
  <c r="AA2" i="1"/>
  <c r="L2" i="1"/>
  <c r="K2" i="1"/>
  <c r="AA13" i="1" l="1"/>
  <c r="AA14" i="1"/>
  <c r="AD17" i="1"/>
  <c r="AF17" i="1" s="1"/>
  <c r="AB13" i="1"/>
  <c r="AB14" i="1"/>
  <c r="AA15" i="1"/>
  <c r="AA16" i="1"/>
  <c r="AA17" i="1"/>
  <c r="AA18" i="1"/>
  <c r="AA19" i="1"/>
  <c r="AA20" i="1"/>
  <c r="AA21" i="1"/>
  <c r="AA22" i="1"/>
  <c r="AA23" i="1"/>
  <c r="AA24" i="1"/>
  <c r="AA25" i="1"/>
  <c r="AA26" i="1"/>
</calcChain>
</file>

<file path=xl/sharedStrings.xml><?xml version="1.0" encoding="utf-8"?>
<sst xmlns="http://schemas.openxmlformats.org/spreadsheetml/2006/main" count="684" uniqueCount="32">
  <si>
    <t>Datetime</t>
  </si>
  <si>
    <t>Date</t>
  </si>
  <si>
    <t>Time</t>
  </si>
  <si>
    <t>Type</t>
  </si>
  <si>
    <t>No.</t>
  </si>
  <si>
    <t>1:F</t>
  </si>
  <si>
    <t>1:Fm'</t>
  </si>
  <si>
    <t>1:PAR</t>
  </si>
  <si>
    <t>1:Y (II)</t>
  </si>
  <si>
    <t>1:Depth</t>
  </si>
  <si>
    <t>Light CRRX</t>
  </si>
  <si>
    <t>Depth CRRX</t>
  </si>
  <si>
    <t>Variable/Spp</t>
  </si>
  <si>
    <t>Variable</t>
  </si>
  <si>
    <t>Site</t>
  </si>
  <si>
    <t>Shallow (5m)</t>
  </si>
  <si>
    <t>Deep (15m)</t>
  </si>
  <si>
    <t>Depth</t>
  </si>
  <si>
    <t>E shallow Kd</t>
  </si>
  <si>
    <t>E deep Kd</t>
  </si>
  <si>
    <t>F</t>
  </si>
  <si>
    <t>-</t>
  </si>
  <si>
    <t>Kd</t>
  </si>
  <si>
    <t>Light</t>
  </si>
  <si>
    <t>Shallow</t>
  </si>
  <si>
    <t>umol quanta</t>
  </si>
  <si>
    <t>AVG</t>
  </si>
  <si>
    <t>SD</t>
  </si>
  <si>
    <t>Overall</t>
  </si>
  <si>
    <t>Rango de porcentaje de E esperado en deep respecto al shallow</t>
  </si>
  <si>
    <t>Deep</t>
  </si>
  <si>
    <t>Intermediate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</si>
</sst>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0" fontId="0" fillId="3" borderId="0" xfId="0" applyFill="1"/>
    <xf numFmtId="47" fontId="0" fillId="0" borderId="0" xfId="0" applyNumberFormat="1"/>
    <xf numFmtId="14" fontId="0" fillId="0" borderId="0" xfId="0" applyNumberFormat="1"/>
    <xf numFmtId="21" fontId="0" fillId="0" borderId="0" xfId="0" applyNumberFormat="1"/>
    <xf numFmtId="1" fontId="0" fillId="0" borderId="0" xfId="0" applyNumberFormat="1"/>
    <xf numFmtId="10" fontId="0" fillId="0" borderId="0" xfId="0" applyNumberFormat="1"/>
    <xf numFmtId="0" fontId="0" fillId="4" borderId="0" xfId="0" applyFill="1"/>
    <xf numFmtId="0" fontId="0" fillId="5" borderId="0" xfId="0" applyFill="1"/>
    <xf numFmtId="0" fontId="0" fillId="0" borderId="1" xfId="0" applyBorder="1"/>
    <xf numFmtId="0" fontId="1" fillId="0" borderId="0" xfId="0" applyFont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FF0000"/>
                </a:solidFill>
              </a:rPr>
              <a:t>Shallow</a:t>
            </a:r>
          </a:p>
        </c:rich>
      </c:tx>
      <c:layout>
        <c:manualLayout>
          <c:xMode val="edge"/>
          <c:yMode val="edge"/>
          <c:x val="0.38503863874600813"/>
          <c:y val="7.407407407407407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FF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0.15000706954974283"/>
                  <c:y val="-0.2383789005540974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Kd!$L$4:$L$14</c:f>
              <c:numCache>
                <c:formatCode>General</c:formatCode>
                <c:ptCount val="11"/>
                <c:pt idx="0">
                  <c:v>0.40000000000000036</c:v>
                </c:pt>
                <c:pt idx="1">
                  <c:v>0.30000000000000027</c:v>
                </c:pt>
                <c:pt idx="2">
                  <c:v>0.80000000000000027</c:v>
                </c:pt>
                <c:pt idx="3">
                  <c:v>1.1000000000000001</c:v>
                </c:pt>
                <c:pt idx="4">
                  <c:v>1.6</c:v>
                </c:pt>
                <c:pt idx="5">
                  <c:v>2.3000000000000003</c:v>
                </c:pt>
                <c:pt idx="6">
                  <c:v>2.9000000000000004</c:v>
                </c:pt>
                <c:pt idx="7">
                  <c:v>3.4000000000000004</c:v>
                </c:pt>
                <c:pt idx="8">
                  <c:v>4</c:v>
                </c:pt>
                <c:pt idx="9">
                  <c:v>4.5</c:v>
                </c:pt>
                <c:pt idx="10">
                  <c:v>4.8000000000000007</c:v>
                </c:pt>
              </c:numCache>
            </c:numRef>
          </c:xVal>
          <c:yVal>
            <c:numRef>
              <c:f>Kd!$K$4:$K$14</c:f>
              <c:numCache>
                <c:formatCode>0</c:formatCode>
                <c:ptCount val="11"/>
                <c:pt idx="0">
                  <c:v>147.49722623999997</c:v>
                </c:pt>
                <c:pt idx="1">
                  <c:v>144.30618047999999</c:v>
                </c:pt>
                <c:pt idx="2">
                  <c:v>133.31480063999999</c:v>
                </c:pt>
                <c:pt idx="3">
                  <c:v>123.38710272</c:v>
                </c:pt>
                <c:pt idx="4">
                  <c:v>114.16852607999999</c:v>
                </c:pt>
                <c:pt idx="5">
                  <c:v>102.46802495999999</c:v>
                </c:pt>
                <c:pt idx="6">
                  <c:v>87.931038719999989</c:v>
                </c:pt>
                <c:pt idx="7">
                  <c:v>74.10317375999999</c:v>
                </c:pt>
                <c:pt idx="8">
                  <c:v>66.302839680000005</c:v>
                </c:pt>
                <c:pt idx="9">
                  <c:v>61.338990719999998</c:v>
                </c:pt>
                <c:pt idx="10">
                  <c:v>52.120414079999989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5F0-C149-94AE-363F22E7DA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295711"/>
        <c:axId val="1184486831"/>
      </c:scatterChart>
      <c:valAx>
        <c:axId val="1114295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4486831"/>
        <c:crosses val="autoZero"/>
        <c:crossBetween val="midCat"/>
      </c:valAx>
      <c:valAx>
        <c:axId val="1184486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4295711"/>
        <c:crosses val="autoZero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FF0000"/>
                </a:solidFill>
              </a:rPr>
              <a:t>Shallow</a:t>
            </a:r>
          </a:p>
        </c:rich>
      </c:tx>
      <c:layout>
        <c:manualLayout>
          <c:xMode val="edge"/>
          <c:yMode val="edge"/>
          <c:x val="0.45624606908656534"/>
          <c:y val="6.4814814814814811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FF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2.997489090953414E-2"/>
                  <c:y val="-0.315191382327209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Kd!$L$15:$L$25</c:f>
              <c:numCache>
                <c:formatCode>General</c:formatCode>
                <c:ptCount val="11"/>
                <c:pt idx="0">
                  <c:v>4.5</c:v>
                </c:pt>
                <c:pt idx="1">
                  <c:v>4.6000000000000005</c:v>
                </c:pt>
                <c:pt idx="2">
                  <c:v>4</c:v>
                </c:pt>
                <c:pt idx="3">
                  <c:v>4.4000000000000004</c:v>
                </c:pt>
                <c:pt idx="4">
                  <c:v>3.7</c:v>
                </c:pt>
                <c:pt idx="5">
                  <c:v>3.3000000000000003</c:v>
                </c:pt>
                <c:pt idx="6">
                  <c:v>2.6</c:v>
                </c:pt>
                <c:pt idx="7">
                  <c:v>1.8000000000000003</c:v>
                </c:pt>
                <c:pt idx="8">
                  <c:v>1.3000000000000003</c:v>
                </c:pt>
                <c:pt idx="9">
                  <c:v>0.5</c:v>
                </c:pt>
                <c:pt idx="10">
                  <c:v>0</c:v>
                </c:pt>
              </c:numCache>
            </c:numRef>
          </c:xVal>
          <c:yVal>
            <c:numRef>
              <c:f>Kd!$K$15:$K$25</c:f>
              <c:numCache>
                <c:formatCode>0</c:formatCode>
                <c:ptCount val="11"/>
                <c:pt idx="0">
                  <c:v>41.838155519999994</c:v>
                </c:pt>
                <c:pt idx="1">
                  <c:v>49.283928959999997</c:v>
                </c:pt>
                <c:pt idx="2">
                  <c:v>51.765853439999994</c:v>
                </c:pt>
                <c:pt idx="3">
                  <c:v>46.447443839999998</c:v>
                </c:pt>
                <c:pt idx="4">
                  <c:v>53.538656639999999</c:v>
                </c:pt>
                <c:pt idx="5">
                  <c:v>60.275308799999991</c:v>
                </c:pt>
                <c:pt idx="6">
                  <c:v>72.330370559999992</c:v>
                </c:pt>
                <c:pt idx="7">
                  <c:v>84.385432319999993</c:v>
                </c:pt>
                <c:pt idx="8">
                  <c:v>98.213297279999992</c:v>
                </c:pt>
                <c:pt idx="9">
                  <c:v>124.45078463999999</c:v>
                </c:pt>
                <c:pt idx="10">
                  <c:v>154.23387839999998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CD-E742-829D-91229128E9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295711"/>
        <c:axId val="1184486831"/>
      </c:scatterChart>
      <c:valAx>
        <c:axId val="1114295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4486831"/>
        <c:crosses val="autoZero"/>
        <c:crossBetween val="midCat"/>
      </c:valAx>
      <c:valAx>
        <c:axId val="1184486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4295711"/>
        <c:crosses val="autoZero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FF0000"/>
                </a:solidFill>
              </a:rPr>
              <a:t>Shallow</a:t>
            </a:r>
          </a:p>
        </c:rich>
      </c:tx>
      <c:layout>
        <c:manualLayout>
          <c:xMode val="edge"/>
          <c:yMode val="edge"/>
          <c:x val="0.45934204431876363"/>
          <c:y val="6.4814814814814811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FF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2.3544282196923526E-2"/>
                  <c:y val="-0.3201640419947506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Kd!$L$28:$L$40</c:f>
              <c:numCache>
                <c:formatCode>General</c:formatCode>
                <c:ptCount val="13"/>
                <c:pt idx="0">
                  <c:v>0.5</c:v>
                </c:pt>
                <c:pt idx="1">
                  <c:v>0.70000000000000018</c:v>
                </c:pt>
                <c:pt idx="2">
                  <c:v>0.90000000000000036</c:v>
                </c:pt>
                <c:pt idx="3">
                  <c:v>1.1000000000000001</c:v>
                </c:pt>
                <c:pt idx="4">
                  <c:v>1.5</c:v>
                </c:pt>
                <c:pt idx="5">
                  <c:v>2</c:v>
                </c:pt>
                <c:pt idx="6">
                  <c:v>2.3000000000000003</c:v>
                </c:pt>
                <c:pt idx="7">
                  <c:v>2.9000000000000004</c:v>
                </c:pt>
                <c:pt idx="8">
                  <c:v>2.9000000000000004</c:v>
                </c:pt>
                <c:pt idx="9">
                  <c:v>3.6</c:v>
                </c:pt>
                <c:pt idx="10">
                  <c:v>3.9000000000000004</c:v>
                </c:pt>
                <c:pt idx="11">
                  <c:v>4</c:v>
                </c:pt>
                <c:pt idx="12">
                  <c:v>4.7</c:v>
                </c:pt>
              </c:numCache>
            </c:numRef>
          </c:xVal>
          <c:yVal>
            <c:numRef>
              <c:f>Kd!$K$28:$K$40</c:f>
              <c:numCache>
                <c:formatCode>0</c:formatCode>
                <c:ptCount val="13"/>
                <c:pt idx="0">
                  <c:v>158.84316671999997</c:v>
                </c:pt>
                <c:pt idx="1">
                  <c:v>148.91546879999999</c:v>
                </c:pt>
                <c:pt idx="2">
                  <c:v>145.01530176</c:v>
                </c:pt>
                <c:pt idx="3">
                  <c:v>137.92408895999998</c:v>
                </c:pt>
                <c:pt idx="4">
                  <c:v>134.02392191999999</c:v>
                </c:pt>
                <c:pt idx="5">
                  <c:v>120.90517823999998</c:v>
                </c:pt>
                <c:pt idx="6">
                  <c:v>107.78643455999998</c:v>
                </c:pt>
                <c:pt idx="7">
                  <c:v>88.285599359999992</c:v>
                </c:pt>
                <c:pt idx="8">
                  <c:v>85.44911424</c:v>
                </c:pt>
                <c:pt idx="9">
                  <c:v>79.776143999999988</c:v>
                </c:pt>
                <c:pt idx="10">
                  <c:v>73.748613119999987</c:v>
                </c:pt>
                <c:pt idx="11">
                  <c:v>69.139324799999997</c:v>
                </c:pt>
                <c:pt idx="12">
                  <c:v>63.111793919999997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22-DA42-ACD6-87E9CB36F3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295711"/>
        <c:axId val="1184486831"/>
      </c:scatterChart>
      <c:valAx>
        <c:axId val="1114295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4486831"/>
        <c:crosses val="autoZero"/>
        <c:crossBetween val="midCat"/>
      </c:valAx>
      <c:valAx>
        <c:axId val="1184486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4295711"/>
        <c:crosses val="autoZero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FF0000"/>
                </a:solidFill>
              </a:rPr>
              <a:t>Deep</a:t>
            </a:r>
          </a:p>
        </c:rich>
      </c:tx>
      <c:layout>
        <c:manualLayout>
          <c:xMode val="edge"/>
          <c:yMode val="edge"/>
          <c:x val="0.45934204431876363"/>
          <c:y val="6.4814814814814811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FF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5.1911703761488015E-2"/>
                  <c:y val="-0.4030242053076698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Kd!$L$42:$L$74</c:f>
              <c:numCache>
                <c:formatCode>General</c:formatCode>
                <c:ptCount val="33"/>
                <c:pt idx="0">
                  <c:v>18.7</c:v>
                </c:pt>
                <c:pt idx="1">
                  <c:v>18.3</c:v>
                </c:pt>
                <c:pt idx="2">
                  <c:v>17.3</c:v>
                </c:pt>
                <c:pt idx="3">
                  <c:v>16.399999999999999</c:v>
                </c:pt>
                <c:pt idx="4">
                  <c:v>15.7</c:v>
                </c:pt>
                <c:pt idx="5">
                  <c:v>15.100000000000001</c:v>
                </c:pt>
                <c:pt idx="6">
                  <c:v>15</c:v>
                </c:pt>
                <c:pt idx="7">
                  <c:v>14.3</c:v>
                </c:pt>
                <c:pt idx="8">
                  <c:v>14</c:v>
                </c:pt>
                <c:pt idx="9">
                  <c:v>13.899999999999999</c:v>
                </c:pt>
                <c:pt idx="10">
                  <c:v>13.5</c:v>
                </c:pt>
                <c:pt idx="11">
                  <c:v>13</c:v>
                </c:pt>
                <c:pt idx="12">
                  <c:v>12.3</c:v>
                </c:pt>
                <c:pt idx="13">
                  <c:v>11.5</c:v>
                </c:pt>
                <c:pt idx="14">
                  <c:v>11</c:v>
                </c:pt>
                <c:pt idx="15">
                  <c:v>9.8000000000000007</c:v>
                </c:pt>
                <c:pt idx="16">
                  <c:v>9.4</c:v>
                </c:pt>
                <c:pt idx="17">
                  <c:v>9.5</c:v>
                </c:pt>
                <c:pt idx="18">
                  <c:v>9.1999999999999993</c:v>
                </c:pt>
                <c:pt idx="19">
                  <c:v>8.6000000000000014</c:v>
                </c:pt>
                <c:pt idx="20">
                  <c:v>7.8</c:v>
                </c:pt>
                <c:pt idx="21">
                  <c:v>7.2</c:v>
                </c:pt>
                <c:pt idx="22">
                  <c:v>6.1</c:v>
                </c:pt>
                <c:pt idx="23">
                  <c:v>5.8000000000000007</c:v>
                </c:pt>
                <c:pt idx="24">
                  <c:v>5.5</c:v>
                </c:pt>
                <c:pt idx="25">
                  <c:v>4.9000000000000004</c:v>
                </c:pt>
                <c:pt idx="26">
                  <c:v>5.9</c:v>
                </c:pt>
                <c:pt idx="27">
                  <c:v>4.9000000000000004</c:v>
                </c:pt>
                <c:pt idx="28">
                  <c:v>4.1000000000000005</c:v>
                </c:pt>
                <c:pt idx="29">
                  <c:v>3.1</c:v>
                </c:pt>
                <c:pt idx="30">
                  <c:v>2.2000000000000002</c:v>
                </c:pt>
                <c:pt idx="31">
                  <c:v>1.4000000000000004</c:v>
                </c:pt>
                <c:pt idx="32">
                  <c:v>0.5</c:v>
                </c:pt>
              </c:numCache>
            </c:numRef>
          </c:xVal>
          <c:yVal>
            <c:numRef>
              <c:f>Kd!$K$42:$K$74</c:f>
              <c:numCache>
                <c:formatCode>0</c:formatCode>
                <c:ptCount val="33"/>
                <c:pt idx="0">
                  <c:v>34.74694272</c:v>
                </c:pt>
                <c:pt idx="1">
                  <c:v>34.037821440000002</c:v>
                </c:pt>
                <c:pt idx="2">
                  <c:v>38.647109759999992</c:v>
                </c:pt>
                <c:pt idx="3">
                  <c:v>45.029201279999995</c:v>
                </c:pt>
                <c:pt idx="4">
                  <c:v>51.765853439999994</c:v>
                </c:pt>
                <c:pt idx="5">
                  <c:v>58.14794495999999</c:v>
                </c:pt>
                <c:pt idx="6">
                  <c:v>60.984430079999996</c:v>
                </c:pt>
                <c:pt idx="7">
                  <c:v>67.366521599999999</c:v>
                </c:pt>
                <c:pt idx="8">
                  <c:v>78.357901439999992</c:v>
                </c:pt>
                <c:pt idx="9">
                  <c:v>90.412963199999993</c:v>
                </c:pt>
                <c:pt idx="10">
                  <c:v>88.285599359999992</c:v>
                </c:pt>
                <c:pt idx="11">
                  <c:v>91.476645120000001</c:v>
                </c:pt>
                <c:pt idx="12">
                  <c:v>88.994720639999997</c:v>
                </c:pt>
                <c:pt idx="13">
                  <c:v>103.88626751999998</c:v>
                </c:pt>
                <c:pt idx="14">
                  <c:v>123.38710272</c:v>
                </c:pt>
                <c:pt idx="15">
                  <c:v>153.87931775999999</c:v>
                </c:pt>
                <c:pt idx="16">
                  <c:v>175.86207743999998</c:v>
                </c:pt>
                <c:pt idx="17">
                  <c:v>174.79839551999999</c:v>
                </c:pt>
                <c:pt idx="18">
                  <c:v>168.06174335999998</c:v>
                </c:pt>
                <c:pt idx="19">
                  <c:v>168.06174335999998</c:v>
                </c:pt>
                <c:pt idx="20">
                  <c:v>153.17019647999999</c:v>
                </c:pt>
                <c:pt idx="21">
                  <c:v>174.44383488</c:v>
                </c:pt>
                <c:pt idx="22">
                  <c:v>241.10123519999996</c:v>
                </c:pt>
                <c:pt idx="23">
                  <c:v>313.78616639999996</c:v>
                </c:pt>
                <c:pt idx="24">
                  <c:v>345.34206335999994</c:v>
                </c:pt>
                <c:pt idx="25">
                  <c:v>384.69829439999995</c:v>
                </c:pt>
                <c:pt idx="26">
                  <c:v>370.87042943999995</c:v>
                </c:pt>
                <c:pt idx="27">
                  <c:v>392.85318911999997</c:v>
                </c:pt>
                <c:pt idx="28">
                  <c:v>445.32816384</c:v>
                </c:pt>
                <c:pt idx="29">
                  <c:v>580.06120704</c:v>
                </c:pt>
                <c:pt idx="30">
                  <c:v>705.22111295999991</c:v>
                </c:pt>
                <c:pt idx="31">
                  <c:v>829.67189759999985</c:v>
                </c:pt>
                <c:pt idx="32">
                  <c:v>942.06762047999996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495-484A-BE3E-2ECC631BA5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295711"/>
        <c:axId val="1184486831"/>
      </c:scatterChart>
      <c:valAx>
        <c:axId val="1114295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4486831"/>
        <c:crosses val="autoZero"/>
        <c:crossBetween val="midCat"/>
      </c:valAx>
      <c:valAx>
        <c:axId val="1184486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4295711"/>
        <c:crosses val="autoZero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470246097286619"/>
          <c:y val="0.11218669705760465"/>
          <c:w val="0.78408296523910126"/>
          <c:h val="0.86463282221301285"/>
        </c:manualLayout>
      </c:layout>
      <c:scatterChart>
        <c:scatterStyle val="smoothMarker"/>
        <c:varyColors val="0"/>
        <c:ser>
          <c:idx val="0"/>
          <c:order val="0"/>
          <c:tx>
            <c:v>Shallow site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Kd!$AA$2:$AA$27</c:f>
              <c:numCache>
                <c:formatCode>0.00%</c:formatCode>
                <c:ptCount val="26"/>
                <c:pt idx="0">
                  <c:v>1</c:v>
                </c:pt>
                <c:pt idx="1">
                  <c:v>0.79678797322748729</c:v>
                </c:pt>
                <c:pt idx="2">
                  <c:v>0.63487107427996703</c:v>
                </c:pt>
                <c:pt idx="3">
                  <c:v>0.50585763653629245</c:v>
                </c:pt>
                <c:pt idx="4">
                  <c:v>0.40306128095739935</c:v>
                </c:pt>
                <c:pt idx="5">
                  <c:v>0.32115438114052108</c:v>
                </c:pt>
                <c:pt idx="6">
                  <c:v>0.25589194844208374</c:v>
                </c:pt>
                <c:pt idx="7">
                  <c:v>0.20389162696440058</c:v>
                </c:pt>
                <c:pt idx="8">
                  <c:v>0.16245839620701963</c:v>
                </c:pt>
                <c:pt idx="9">
                  <c:v>0.12944489624757929</c:v>
                </c:pt>
                <c:pt idx="10">
                  <c:v>0.10314013652575107</c:v>
                </c:pt>
                <c:pt idx="11">
                  <c:v>8.2180820340759519E-2</c:v>
                </c:pt>
                <c:pt idx="12">
                  <c:v>6.5480689277486029E-2</c:v>
                </c:pt>
                <c:pt idx="13">
                  <c:v>5.2174225694946952E-2</c:v>
                </c:pt>
                <c:pt idx="14">
                  <c:v>4.1571795546190282E-2</c:v>
                </c:pt>
                <c:pt idx="15">
                  <c:v>3.3123906716676435E-2</c:v>
                </c:pt>
                <c:pt idx="16">
                  <c:v>2.639273049815697E-2</c:v>
                </c:pt>
                <c:pt idx="17">
                  <c:v>2.102941024156578E-2</c:v>
                </c:pt>
                <c:pt idx="18">
                  <c:v>1.6755981164546567E-2</c:v>
                </c:pt>
                <c:pt idx="19">
                  <c:v>1.3350964271537005E-2</c:v>
                </c:pt>
                <c:pt idx="20">
                  <c:v>1.063788776255057E-2</c:v>
                </c:pt>
                <c:pt idx="21">
                  <c:v>8.4761410297441546E-3</c:v>
                </c:pt>
                <c:pt idx="22">
                  <c:v>6.7536872318801934E-3</c:v>
                </c:pt>
                <c:pt idx="23">
                  <c:v>5.3812567613021802E-3</c:v>
                </c:pt>
                <c:pt idx="24">
                  <c:v>4.2877206682546748E-3</c:v>
                </c:pt>
                <c:pt idx="25">
                  <c:v>3.4164042610242504E-3</c:v>
                </c:pt>
              </c:numCache>
            </c:numRef>
          </c:xVal>
          <c:yVal>
            <c:numRef>
              <c:f>Kd!$Z$2:$Z$27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CAC-414B-895A-8F46535EF6DD}"/>
            </c:ext>
          </c:extLst>
        </c:ser>
        <c:ser>
          <c:idx val="1"/>
          <c:order val="1"/>
          <c:tx>
            <c:v>Deep site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Kd!$AB$2:$AB$27</c:f>
              <c:numCache>
                <c:formatCode>0.00%</c:formatCode>
                <c:ptCount val="26"/>
                <c:pt idx="0">
                  <c:v>1</c:v>
                </c:pt>
                <c:pt idx="1">
                  <c:v>0.83068883558092255</c:v>
                </c:pt>
                <c:pt idx="2">
                  <c:v>0.69004394155878901</c:v>
                </c:pt>
                <c:pt idx="3">
                  <c:v>0.57321179831314062</c:v>
                </c:pt>
                <c:pt idx="4">
                  <c:v>0.47616064128198943</c:v>
                </c:pt>
                <c:pt idx="5">
                  <c:v>0.39554132865600117</c:v>
                </c:pt>
                <c:pt idx="6">
                  <c:v>0.3285717657253846</c:v>
                </c:pt>
                <c:pt idx="7">
                  <c:v>0.27294089747518741</c:v>
                </c:pt>
                <c:pt idx="8">
                  <c:v>0.22672895630607542</c:v>
                </c:pt>
                <c:pt idx="9">
                  <c:v>0.18834121270637166</c:v>
                </c:pt>
                <c:pt idx="10">
                  <c:v>0.15645294267495474</c:v>
                </c:pt>
                <c:pt idx="11">
                  <c:v>0.12996371277386701</c:v>
                </c:pt>
                <c:pt idx="12">
                  <c:v>0.10795940523189702</c:v>
                </c:pt>
                <c:pt idx="13">
                  <c:v>8.9680672622093477E-2</c:v>
                </c:pt>
                <c:pt idx="14">
                  <c:v>7.4496733514560778E-2</c:v>
                </c:pt>
                <c:pt idx="15">
                  <c:v>6.1883604817792794E-2</c:v>
                </c:pt>
                <c:pt idx="16">
                  <c:v>5.1406019627642255E-2</c:v>
                </c:pt>
                <c:pt idx="17">
                  <c:v>4.2702406586336186E-2</c:v>
                </c:pt>
                <c:pt idx="18">
                  <c:v>3.547241240370673E-2</c:v>
                </c:pt>
                <c:pt idx="19">
                  <c:v>2.9466536954881425E-2</c:v>
                </c:pt>
                <c:pt idx="20">
                  <c:v>2.447752327165267E-2</c:v>
                </c:pt>
                <c:pt idx="21">
                  <c:v>2.0333205304434086E-2</c:v>
                </c:pt>
                <c:pt idx="22">
                  <c:v>1.6890566637968202E-2</c:v>
                </c:pt>
                <c:pt idx="23">
                  <c:v>1.403080513279578E-2</c:v>
                </c:pt>
                <c:pt idx="24">
                  <c:v>1.1655233178024955E-2</c:v>
                </c:pt>
                <c:pt idx="25">
                  <c:v>9.6818720770776839E-3</c:v>
                </c:pt>
              </c:numCache>
            </c:numRef>
          </c:xVal>
          <c:yVal>
            <c:numRef>
              <c:f>Kd!$Z$2:$Z$27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CAC-414B-895A-8F46535EF6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0040543"/>
        <c:axId val="449548223"/>
      </c:scatterChart>
      <c:valAx>
        <c:axId val="470040543"/>
        <c:scaling>
          <c:orientation val="minMax"/>
          <c:max val="1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% surface irradiance</a:t>
                </a:r>
              </a:p>
            </c:rich>
          </c:tx>
          <c:layout>
            <c:manualLayout>
              <c:xMode val="edge"/>
              <c:yMode val="edge"/>
              <c:x val="0.3673096655600977"/>
              <c:y val="1.1075424782428511E-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548223"/>
        <c:crosses val="autoZero"/>
        <c:crossBetween val="midCat"/>
      </c:valAx>
      <c:valAx>
        <c:axId val="449548223"/>
        <c:scaling>
          <c:orientation val="maxMin"/>
          <c:max val="2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Depth (m)</a:t>
                </a:r>
              </a:p>
            </c:rich>
          </c:tx>
          <c:layout>
            <c:manualLayout>
              <c:xMode val="edge"/>
              <c:yMode val="edge"/>
              <c:x val="0"/>
              <c:y val="0.409701983454599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040543"/>
        <c:crosses val="autoZero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51390991105868855"/>
          <c:y val="0.85209407376709501"/>
          <c:w val="0.42069877904937997"/>
          <c:h val="0.111920016576875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FF0000"/>
                </a:solidFill>
              </a:rPr>
              <a:t>Shallow</a:t>
            </a:r>
          </a:p>
        </c:rich>
      </c:tx>
      <c:layout>
        <c:manualLayout>
          <c:xMode val="edge"/>
          <c:yMode val="edge"/>
          <c:x val="0.38503863874600813"/>
          <c:y val="7.407407407407407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FF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0.15000706954974283"/>
                  <c:y val="-0.2383789005540974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Kd!$L$79:$L$86</c:f>
              <c:numCache>
                <c:formatCode>General</c:formatCode>
                <c:ptCount val="8"/>
                <c:pt idx="0">
                  <c:v>0.40000000000000036</c:v>
                </c:pt>
                <c:pt idx="1">
                  <c:v>1</c:v>
                </c:pt>
                <c:pt idx="2">
                  <c:v>1.5</c:v>
                </c:pt>
                <c:pt idx="3">
                  <c:v>2.1</c:v>
                </c:pt>
                <c:pt idx="4">
                  <c:v>2.8000000000000003</c:v>
                </c:pt>
                <c:pt idx="5">
                  <c:v>3.3000000000000003</c:v>
                </c:pt>
                <c:pt idx="6">
                  <c:v>3.7</c:v>
                </c:pt>
                <c:pt idx="7">
                  <c:v>4.2</c:v>
                </c:pt>
              </c:numCache>
            </c:numRef>
          </c:xVal>
          <c:yVal>
            <c:numRef>
              <c:f>Kd!$K$79:$K$86</c:f>
              <c:numCache>
                <c:formatCode>0</c:formatCode>
                <c:ptCount val="8"/>
                <c:pt idx="0">
                  <c:v>639.27283391999993</c:v>
                </c:pt>
                <c:pt idx="1">
                  <c:v>592.11626879999994</c:v>
                </c:pt>
                <c:pt idx="2">
                  <c:v>485.03895551999994</c:v>
                </c:pt>
                <c:pt idx="3">
                  <c:v>409.51753919999999</c:v>
                </c:pt>
                <c:pt idx="4">
                  <c:v>375.47971775999997</c:v>
                </c:pt>
                <c:pt idx="5">
                  <c:v>342.15101759999993</c:v>
                </c:pt>
                <c:pt idx="6">
                  <c:v>319.10457599999995</c:v>
                </c:pt>
                <c:pt idx="7">
                  <c:v>301.37654399999997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5B-B049-8CAA-F511A9021A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295711"/>
        <c:axId val="1184486831"/>
      </c:scatterChart>
      <c:valAx>
        <c:axId val="1114295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4486831"/>
        <c:crosses val="autoZero"/>
        <c:crossBetween val="midCat"/>
      </c:valAx>
      <c:valAx>
        <c:axId val="1184486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4295711"/>
        <c:crosses val="autoZero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FF0000"/>
                </a:solidFill>
              </a:rPr>
              <a:t>Shallow</a:t>
            </a:r>
          </a:p>
        </c:rich>
      </c:tx>
      <c:layout>
        <c:manualLayout>
          <c:xMode val="edge"/>
          <c:yMode val="edge"/>
          <c:x val="0.38503863874600813"/>
          <c:y val="7.407407407407407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FF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8.7355744618609982E-2"/>
                  <c:y val="-0.2347214931466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Kd!$L$87:$L$94</c:f>
              <c:numCache>
                <c:formatCode>General</c:formatCode>
                <c:ptCount val="8"/>
                <c:pt idx="0">
                  <c:v>4.3</c:v>
                </c:pt>
                <c:pt idx="1">
                  <c:v>3.9000000000000004</c:v>
                </c:pt>
                <c:pt idx="2">
                  <c:v>3.1</c:v>
                </c:pt>
                <c:pt idx="3">
                  <c:v>2.5</c:v>
                </c:pt>
                <c:pt idx="4">
                  <c:v>2</c:v>
                </c:pt>
                <c:pt idx="5">
                  <c:v>1.1000000000000001</c:v>
                </c:pt>
                <c:pt idx="6">
                  <c:v>0.5</c:v>
                </c:pt>
                <c:pt idx="7">
                  <c:v>0.20000000000000018</c:v>
                </c:pt>
              </c:numCache>
            </c:numRef>
          </c:xVal>
          <c:yVal>
            <c:numRef>
              <c:f>Kd!$K$87:$K$94</c:f>
              <c:numCache>
                <c:formatCode>0</c:formatCode>
                <c:ptCount val="8"/>
                <c:pt idx="0">
                  <c:v>294.99445247999995</c:v>
                </c:pt>
                <c:pt idx="1">
                  <c:v>298.18549824000002</c:v>
                </c:pt>
                <c:pt idx="2">
                  <c:v>321.23193984</c:v>
                </c:pt>
                <c:pt idx="3">
                  <c:v>366.26114111999999</c:v>
                </c:pt>
                <c:pt idx="4">
                  <c:v>422.99084351999994</c:v>
                </c:pt>
                <c:pt idx="5">
                  <c:v>478.30230336</c:v>
                </c:pt>
                <c:pt idx="6">
                  <c:v>606.65325503999998</c:v>
                </c:pt>
                <c:pt idx="7">
                  <c:v>715.14881087999993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8E-3745-8A4A-D81722873F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295711"/>
        <c:axId val="1184486831"/>
      </c:scatterChart>
      <c:valAx>
        <c:axId val="1114295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4486831"/>
        <c:crosses val="autoZero"/>
        <c:crossBetween val="midCat"/>
      </c:valAx>
      <c:valAx>
        <c:axId val="1184486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4295711"/>
        <c:crosses val="autoZero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FF0000"/>
                </a:solidFill>
              </a:rPr>
              <a:t>Shallow</a:t>
            </a:r>
          </a:p>
        </c:rich>
      </c:tx>
      <c:layout>
        <c:manualLayout>
          <c:xMode val="edge"/>
          <c:yMode val="edge"/>
          <c:x val="0.38503863874600813"/>
          <c:y val="7.407407407407407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FF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8.7355744618609982E-2"/>
                  <c:y val="-0.2347214931466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Kd!$L$97:$L$103</c:f>
              <c:numCache>
                <c:formatCode>General</c:formatCode>
                <c:ptCount val="7"/>
                <c:pt idx="0">
                  <c:v>1.1000000000000001</c:v>
                </c:pt>
                <c:pt idx="1">
                  <c:v>1.4000000000000004</c:v>
                </c:pt>
                <c:pt idx="2">
                  <c:v>1.7000000000000002</c:v>
                </c:pt>
                <c:pt idx="3">
                  <c:v>2.6</c:v>
                </c:pt>
                <c:pt idx="4">
                  <c:v>3.4000000000000004</c:v>
                </c:pt>
                <c:pt idx="5">
                  <c:v>4.3</c:v>
                </c:pt>
                <c:pt idx="6">
                  <c:v>4.8000000000000007</c:v>
                </c:pt>
              </c:numCache>
            </c:numRef>
          </c:xVal>
          <c:yVal>
            <c:numRef>
              <c:f>Kd!$K$97:$K$103</c:f>
              <c:numCache>
                <c:formatCode>0</c:formatCode>
                <c:ptCount val="7"/>
                <c:pt idx="0">
                  <c:v>719.4035385599999</c:v>
                </c:pt>
                <c:pt idx="1">
                  <c:v>664.09207872000002</c:v>
                </c:pt>
                <c:pt idx="2">
                  <c:v>625.44496895999998</c:v>
                </c:pt>
                <c:pt idx="3">
                  <c:v>488.58456191999994</c:v>
                </c:pt>
                <c:pt idx="4">
                  <c:v>409.87209983999998</c:v>
                </c:pt>
                <c:pt idx="5">
                  <c:v>334.35068351999996</c:v>
                </c:pt>
                <c:pt idx="6">
                  <c:v>296.41269503999996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FEB-C641-ACE1-7E58EA381C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295711"/>
        <c:axId val="1184486831"/>
      </c:scatterChart>
      <c:valAx>
        <c:axId val="1114295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4486831"/>
        <c:crosses val="autoZero"/>
        <c:crossBetween val="midCat"/>
      </c:valAx>
      <c:valAx>
        <c:axId val="1184486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4295711"/>
        <c:crosses val="autoZero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FF0000"/>
                </a:solidFill>
              </a:rPr>
              <a:t>Deep</a:t>
            </a:r>
          </a:p>
        </c:rich>
      </c:tx>
      <c:layout>
        <c:manualLayout>
          <c:xMode val="edge"/>
          <c:yMode val="edge"/>
          <c:x val="0.38503863874600813"/>
          <c:y val="7.407407407407407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FF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8.7355744618609982E-2"/>
                  <c:y val="-0.2347214931466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Kd!$L$109:$L$135</c:f>
              <c:numCache>
                <c:formatCode>General</c:formatCode>
                <c:ptCount val="27"/>
                <c:pt idx="0">
                  <c:v>2.4000000000000004</c:v>
                </c:pt>
                <c:pt idx="1">
                  <c:v>3</c:v>
                </c:pt>
                <c:pt idx="2">
                  <c:v>3.6</c:v>
                </c:pt>
                <c:pt idx="3">
                  <c:v>4.6000000000000005</c:v>
                </c:pt>
                <c:pt idx="4">
                  <c:v>5.3000000000000007</c:v>
                </c:pt>
                <c:pt idx="5">
                  <c:v>6</c:v>
                </c:pt>
                <c:pt idx="6">
                  <c:v>6.6</c:v>
                </c:pt>
                <c:pt idx="7">
                  <c:v>7.3000000000000007</c:v>
                </c:pt>
                <c:pt idx="8">
                  <c:v>7.8</c:v>
                </c:pt>
                <c:pt idx="9">
                  <c:v>8.1999999999999993</c:v>
                </c:pt>
                <c:pt idx="10">
                  <c:v>8.9</c:v>
                </c:pt>
                <c:pt idx="11">
                  <c:v>9.9</c:v>
                </c:pt>
                <c:pt idx="12">
                  <c:v>11.2</c:v>
                </c:pt>
                <c:pt idx="13">
                  <c:v>12.2</c:v>
                </c:pt>
                <c:pt idx="14">
                  <c:v>13.100000000000001</c:v>
                </c:pt>
                <c:pt idx="15">
                  <c:v>13.7</c:v>
                </c:pt>
                <c:pt idx="16">
                  <c:v>14.100000000000001</c:v>
                </c:pt>
                <c:pt idx="17">
                  <c:v>14</c:v>
                </c:pt>
                <c:pt idx="18">
                  <c:v>14.7</c:v>
                </c:pt>
                <c:pt idx="19">
                  <c:v>15.399999999999999</c:v>
                </c:pt>
                <c:pt idx="20">
                  <c:v>16.3</c:v>
                </c:pt>
                <c:pt idx="21">
                  <c:v>17.100000000000001</c:v>
                </c:pt>
                <c:pt idx="22">
                  <c:v>17.899999999999999</c:v>
                </c:pt>
                <c:pt idx="23">
                  <c:v>18.5</c:v>
                </c:pt>
                <c:pt idx="24">
                  <c:v>19.100000000000001</c:v>
                </c:pt>
                <c:pt idx="25">
                  <c:v>19.8</c:v>
                </c:pt>
                <c:pt idx="26">
                  <c:v>20</c:v>
                </c:pt>
              </c:numCache>
            </c:numRef>
          </c:xVal>
          <c:yVal>
            <c:numRef>
              <c:f>Kd!$K$109:$K$135</c:f>
              <c:numCache>
                <c:formatCode>0</c:formatCode>
                <c:ptCount val="27"/>
                <c:pt idx="0">
                  <c:v>313.78616639999996</c:v>
                </c:pt>
                <c:pt idx="1">
                  <c:v>266.27504063999993</c:v>
                </c:pt>
                <c:pt idx="2">
                  <c:v>220.53671807999999</c:v>
                </c:pt>
                <c:pt idx="3">
                  <c:v>178.69856256</c:v>
                </c:pt>
                <c:pt idx="4">
                  <c:v>154.94299967999999</c:v>
                </c:pt>
                <c:pt idx="5">
                  <c:v>132.25111871999999</c:v>
                </c:pt>
                <c:pt idx="6">
                  <c:v>114.16852607999999</c:v>
                </c:pt>
                <c:pt idx="7">
                  <c:v>97.858736639999989</c:v>
                </c:pt>
                <c:pt idx="8">
                  <c:v>83.321750399999999</c:v>
                </c:pt>
                <c:pt idx="9">
                  <c:v>77.294219519999984</c:v>
                </c:pt>
                <c:pt idx="10">
                  <c:v>72.330370559999992</c:v>
                </c:pt>
                <c:pt idx="11">
                  <c:v>63.466354559999992</c:v>
                </c:pt>
                <c:pt idx="12">
                  <c:v>52.474974719999992</c:v>
                </c:pt>
                <c:pt idx="13">
                  <c:v>42.547276799999999</c:v>
                </c:pt>
                <c:pt idx="14">
                  <c:v>34.037821440000002</c:v>
                </c:pt>
                <c:pt idx="15">
                  <c:v>29.073972479999995</c:v>
                </c:pt>
                <c:pt idx="16">
                  <c:v>24.819244799999996</c:v>
                </c:pt>
                <c:pt idx="17">
                  <c:v>23.40100224</c:v>
                </c:pt>
                <c:pt idx="18">
                  <c:v>22.691880959999999</c:v>
                </c:pt>
                <c:pt idx="19">
                  <c:v>21.273638399999999</c:v>
                </c:pt>
                <c:pt idx="20">
                  <c:v>19.146274559999998</c:v>
                </c:pt>
                <c:pt idx="21">
                  <c:v>17.018910720000001</c:v>
                </c:pt>
                <c:pt idx="22">
                  <c:v>15.246107519999999</c:v>
                </c:pt>
                <c:pt idx="23">
                  <c:v>13.473304319999997</c:v>
                </c:pt>
                <c:pt idx="24">
                  <c:v>12.409622399999998</c:v>
                </c:pt>
                <c:pt idx="25">
                  <c:v>10.991379839999999</c:v>
                </c:pt>
                <c:pt idx="26">
                  <c:v>10.282258559999999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38-924D-9C60-9EC6DFA96A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295711"/>
        <c:axId val="1184486831"/>
      </c:scatterChart>
      <c:valAx>
        <c:axId val="1114295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4486831"/>
        <c:crosses val="autoZero"/>
        <c:crossBetween val="midCat"/>
      </c:valAx>
      <c:valAx>
        <c:axId val="1184486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4295711"/>
        <c:crosses val="autoZero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25400</xdr:colOff>
      <xdr:row>1</xdr:row>
      <xdr:rowOff>12700</xdr:rowOff>
    </xdr:from>
    <xdr:to>
      <xdr:col>20</xdr:col>
      <xdr:colOff>0</xdr:colOff>
      <xdr:row>14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FCF0DE-C95E-D04D-A96B-F79BCE3AE5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12700</xdr:colOff>
      <xdr:row>15</xdr:row>
      <xdr:rowOff>0</xdr:rowOff>
    </xdr:from>
    <xdr:to>
      <xdr:col>19</xdr:col>
      <xdr:colOff>812800</xdr:colOff>
      <xdr:row>28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B36B82C-7A8C-C64C-9A18-925CB3485E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29</xdr:row>
      <xdr:rowOff>0</xdr:rowOff>
    </xdr:from>
    <xdr:to>
      <xdr:col>19</xdr:col>
      <xdr:colOff>800100</xdr:colOff>
      <xdr:row>42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CFA49E3-2D6F-EB43-BA50-960A65FE8C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58</xdr:row>
      <xdr:rowOff>0</xdr:rowOff>
    </xdr:from>
    <xdr:to>
      <xdr:col>19</xdr:col>
      <xdr:colOff>800100</xdr:colOff>
      <xdr:row>71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CB8DEFA-6F89-FD4E-A32E-408ABDE985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812800</xdr:colOff>
      <xdr:row>24</xdr:row>
      <xdr:rowOff>63500</xdr:rowOff>
    </xdr:from>
    <xdr:to>
      <xdr:col>25</xdr:col>
      <xdr:colOff>330200</xdr:colOff>
      <xdr:row>48</xdr:row>
      <xdr:rowOff>12700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EC47F07-E7BF-BD40-B2B2-EDD8C1B55F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0</xdr:colOff>
      <xdr:row>76</xdr:row>
      <xdr:rowOff>0</xdr:rowOff>
    </xdr:from>
    <xdr:to>
      <xdr:col>19</xdr:col>
      <xdr:colOff>800100</xdr:colOff>
      <xdr:row>89</xdr:row>
      <xdr:rowOff>101600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8B87D40-3604-F24C-99D5-BBB3E51E53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0</xdr:colOff>
      <xdr:row>91</xdr:row>
      <xdr:rowOff>0</xdr:rowOff>
    </xdr:from>
    <xdr:to>
      <xdr:col>19</xdr:col>
      <xdr:colOff>800100</xdr:colOff>
      <xdr:row>104</xdr:row>
      <xdr:rowOff>101600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50F7390-2571-CB4C-AF0F-6B29E06035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304800</xdr:colOff>
      <xdr:row>104</xdr:row>
      <xdr:rowOff>190500</xdr:rowOff>
    </xdr:from>
    <xdr:to>
      <xdr:col>20</xdr:col>
      <xdr:colOff>279400</xdr:colOff>
      <xdr:row>118</xdr:row>
      <xdr:rowOff>88900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5E03CDA-6456-9947-B0D6-4BE2887489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25400</xdr:colOff>
      <xdr:row>120</xdr:row>
      <xdr:rowOff>12700</xdr:rowOff>
    </xdr:from>
    <xdr:to>
      <xdr:col>20</xdr:col>
      <xdr:colOff>0</xdr:colOff>
      <xdr:row>133</xdr:row>
      <xdr:rowOff>114300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6F819FF-A608-374F-A6C0-2687F75A05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Kd&amp;FvFm_July15-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d&amp;FvFm_July15-2021"/>
      <sheetName val="Kd"/>
      <sheetName val="LightAnalysis"/>
      <sheetName val="FvFm"/>
    </sheetNames>
    <sheetDataSet>
      <sheetData sheetId="0" refreshError="1"/>
      <sheetData sheetId="1">
        <row r="2">
          <cell r="Z2">
            <v>0</v>
          </cell>
          <cell r="AA2">
            <v>1</v>
          </cell>
          <cell r="AB2">
            <v>1</v>
          </cell>
        </row>
        <row r="3">
          <cell r="Z3">
            <v>1</v>
          </cell>
          <cell r="AA3">
            <v>0.79678797322748729</v>
          </cell>
          <cell r="AB3">
            <v>0.83068883558092255</v>
          </cell>
        </row>
        <row r="4">
          <cell r="K4">
            <v>147.49722623999997</v>
          </cell>
          <cell r="L4">
            <v>0.40000000000000036</v>
          </cell>
          <cell r="Z4">
            <v>2</v>
          </cell>
          <cell r="AA4">
            <v>0.63487107427996703</v>
          </cell>
          <cell r="AB4">
            <v>0.69004394155878901</v>
          </cell>
        </row>
        <row r="5">
          <cell r="K5">
            <v>144.30618047999999</v>
          </cell>
          <cell r="L5">
            <v>0.30000000000000027</v>
          </cell>
          <cell r="Z5">
            <v>3</v>
          </cell>
          <cell r="AA5">
            <v>0.50585763653629245</v>
          </cell>
          <cell r="AB5">
            <v>0.57321179831314062</v>
          </cell>
        </row>
        <row r="6">
          <cell r="K6">
            <v>133.31480063999999</v>
          </cell>
          <cell r="L6">
            <v>0.80000000000000027</v>
          </cell>
          <cell r="Z6">
            <v>4</v>
          </cell>
          <cell r="AA6">
            <v>0.40306128095739935</v>
          </cell>
          <cell r="AB6">
            <v>0.47616064128198943</v>
          </cell>
        </row>
        <row r="7">
          <cell r="K7">
            <v>123.38710272</v>
          </cell>
          <cell r="L7">
            <v>1.1000000000000001</v>
          </cell>
          <cell r="Z7">
            <v>5</v>
          </cell>
          <cell r="AA7">
            <v>0.32115438114052108</v>
          </cell>
          <cell r="AB7">
            <v>0.39554132865600117</v>
          </cell>
        </row>
        <row r="8">
          <cell r="K8">
            <v>114.16852607999999</v>
          </cell>
          <cell r="L8">
            <v>1.6</v>
          </cell>
          <cell r="Z8">
            <v>6</v>
          </cell>
          <cell r="AA8">
            <v>0.25589194844208374</v>
          </cell>
          <cell r="AB8">
            <v>0.3285717657253846</v>
          </cell>
        </row>
        <row r="9">
          <cell r="K9">
            <v>102.46802495999999</v>
          </cell>
          <cell r="L9">
            <v>2.3000000000000003</v>
          </cell>
          <cell r="Z9">
            <v>7</v>
          </cell>
          <cell r="AA9">
            <v>0.20389162696440058</v>
          </cell>
          <cell r="AB9">
            <v>0.27294089747518741</v>
          </cell>
        </row>
        <row r="10">
          <cell r="K10">
            <v>87.931038719999989</v>
          </cell>
          <cell r="L10">
            <v>2.9000000000000004</v>
          </cell>
          <cell r="Z10">
            <v>8</v>
          </cell>
          <cell r="AA10">
            <v>0.16245839620701963</v>
          </cell>
          <cell r="AB10">
            <v>0.22672895630607542</v>
          </cell>
        </row>
        <row r="11">
          <cell r="K11">
            <v>74.10317375999999</v>
          </cell>
          <cell r="L11">
            <v>3.4000000000000004</v>
          </cell>
          <cell r="Z11">
            <v>9</v>
          </cell>
          <cell r="AA11">
            <v>0.12944489624757929</v>
          </cell>
          <cell r="AB11">
            <v>0.18834121270637166</v>
          </cell>
        </row>
        <row r="12">
          <cell r="K12">
            <v>66.302839680000005</v>
          </cell>
          <cell r="L12">
            <v>4</v>
          </cell>
          <cell r="Z12">
            <v>10</v>
          </cell>
          <cell r="AA12">
            <v>0.10314013652575107</v>
          </cell>
          <cell r="AB12">
            <v>0.15645294267495474</v>
          </cell>
        </row>
        <row r="13">
          <cell r="K13">
            <v>61.338990719999998</v>
          </cell>
          <cell r="L13">
            <v>4.5</v>
          </cell>
          <cell r="Z13">
            <v>11</v>
          </cell>
          <cell r="AA13">
            <v>8.2180820340759519E-2</v>
          </cell>
          <cell r="AB13">
            <v>0.12996371277386701</v>
          </cell>
        </row>
        <row r="14">
          <cell r="K14">
            <v>52.120414079999989</v>
          </cell>
          <cell r="L14">
            <v>4.8000000000000007</v>
          </cell>
          <cell r="Z14">
            <v>12</v>
          </cell>
          <cell r="AA14">
            <v>6.5480689277486029E-2</v>
          </cell>
          <cell r="AB14">
            <v>0.10795940523189702</v>
          </cell>
        </row>
        <row r="15">
          <cell r="K15">
            <v>41.838155519999994</v>
          </cell>
          <cell r="L15">
            <v>4.5</v>
          </cell>
          <cell r="Z15">
            <v>13</v>
          </cell>
          <cell r="AA15">
            <v>5.2174225694946952E-2</v>
          </cell>
          <cell r="AB15">
            <v>8.9680672622093477E-2</v>
          </cell>
        </row>
        <row r="16">
          <cell r="K16">
            <v>49.283928959999997</v>
          </cell>
          <cell r="L16">
            <v>4.6000000000000005</v>
          </cell>
          <cell r="Z16">
            <v>14</v>
          </cell>
          <cell r="AA16">
            <v>4.1571795546190282E-2</v>
          </cell>
          <cell r="AB16">
            <v>7.4496733514560778E-2</v>
          </cell>
        </row>
        <row r="17">
          <cell r="K17">
            <v>51.765853439999994</v>
          </cell>
          <cell r="L17">
            <v>4</v>
          </cell>
          <cell r="Z17">
            <v>15</v>
          </cell>
          <cell r="AA17">
            <v>3.3123906716676435E-2</v>
          </cell>
          <cell r="AB17">
            <v>6.1883604817792794E-2</v>
          </cell>
        </row>
        <row r="18">
          <cell r="K18">
            <v>46.447443839999998</v>
          </cell>
          <cell r="L18">
            <v>4.4000000000000004</v>
          </cell>
          <cell r="Z18">
            <v>16</v>
          </cell>
          <cell r="AA18">
            <v>2.639273049815697E-2</v>
          </cell>
          <cell r="AB18">
            <v>5.1406019627642255E-2</v>
          </cell>
        </row>
        <row r="19">
          <cell r="K19">
            <v>53.538656639999999</v>
          </cell>
          <cell r="L19">
            <v>3.7</v>
          </cell>
          <cell r="Z19">
            <v>17</v>
          </cell>
          <cell r="AA19">
            <v>2.102941024156578E-2</v>
          </cell>
          <cell r="AB19">
            <v>4.2702406586336186E-2</v>
          </cell>
        </row>
        <row r="20">
          <cell r="K20">
            <v>60.275308799999991</v>
          </cell>
          <cell r="L20">
            <v>3.3000000000000003</v>
          </cell>
          <cell r="Z20">
            <v>18</v>
          </cell>
          <cell r="AA20">
            <v>1.6755981164546567E-2</v>
          </cell>
          <cell r="AB20">
            <v>3.547241240370673E-2</v>
          </cell>
        </row>
        <row r="21">
          <cell r="K21">
            <v>72.330370559999992</v>
          </cell>
          <cell r="L21">
            <v>2.6</v>
          </cell>
          <cell r="Z21">
            <v>19</v>
          </cell>
          <cell r="AA21">
            <v>1.3350964271537005E-2</v>
          </cell>
          <cell r="AB21">
            <v>2.9466536954881425E-2</v>
          </cell>
        </row>
        <row r="22">
          <cell r="K22">
            <v>84.385432319999993</v>
          </cell>
          <cell r="L22">
            <v>1.8000000000000003</v>
          </cell>
          <cell r="Z22">
            <v>20</v>
          </cell>
          <cell r="AA22">
            <v>1.063788776255057E-2</v>
          </cell>
          <cell r="AB22">
            <v>2.447752327165267E-2</v>
          </cell>
        </row>
        <row r="23">
          <cell r="K23">
            <v>98.213297279999992</v>
          </cell>
          <cell r="L23">
            <v>1.3000000000000003</v>
          </cell>
          <cell r="Z23">
            <v>21</v>
          </cell>
          <cell r="AA23">
            <v>8.4761410297441546E-3</v>
          </cell>
          <cell r="AB23">
            <v>2.0333205304434086E-2</v>
          </cell>
        </row>
        <row r="24">
          <cell r="K24">
            <v>124.45078463999999</v>
          </cell>
          <cell r="L24">
            <v>0.5</v>
          </cell>
          <cell r="Z24">
            <v>22</v>
          </cell>
          <cell r="AA24">
            <v>6.7536872318801934E-3</v>
          </cell>
          <cell r="AB24">
            <v>1.6890566637968202E-2</v>
          </cell>
        </row>
        <row r="25">
          <cell r="K25">
            <v>154.23387839999998</v>
          </cell>
          <cell r="L25">
            <v>0</v>
          </cell>
          <cell r="Z25">
            <v>23</v>
          </cell>
          <cell r="AA25">
            <v>5.3812567613021802E-3</v>
          </cell>
          <cell r="AB25">
            <v>1.403080513279578E-2</v>
          </cell>
        </row>
        <row r="26">
          <cell r="Z26">
            <v>24</v>
          </cell>
          <cell r="AA26">
            <v>4.2877206682546748E-3</v>
          </cell>
          <cell r="AB26">
            <v>1.1655233178024955E-2</v>
          </cell>
        </row>
        <row r="27">
          <cell r="Z27">
            <v>25</v>
          </cell>
          <cell r="AA27">
            <v>3.4164042610242504E-3</v>
          </cell>
          <cell r="AB27">
            <v>9.6818720770776839E-3</v>
          </cell>
        </row>
        <row r="28">
          <cell r="K28">
            <v>158.84316671999997</v>
          </cell>
          <cell r="L28">
            <v>0.5</v>
          </cell>
        </row>
        <row r="29">
          <cell r="K29">
            <v>148.91546879999999</v>
          </cell>
          <cell r="L29">
            <v>0.70000000000000018</v>
          </cell>
        </row>
        <row r="30">
          <cell r="K30">
            <v>145.01530176</v>
          </cell>
          <cell r="L30">
            <v>0.90000000000000036</v>
          </cell>
        </row>
        <row r="31">
          <cell r="K31">
            <v>137.92408895999998</v>
          </cell>
          <cell r="L31">
            <v>1.1000000000000001</v>
          </cell>
        </row>
        <row r="32">
          <cell r="K32">
            <v>134.02392191999999</v>
          </cell>
          <cell r="L32">
            <v>1.5</v>
          </cell>
        </row>
        <row r="33">
          <cell r="K33">
            <v>120.90517823999998</v>
          </cell>
          <cell r="L33">
            <v>2</v>
          </cell>
        </row>
        <row r="34">
          <cell r="K34">
            <v>107.78643455999998</v>
          </cell>
          <cell r="L34">
            <v>2.3000000000000003</v>
          </cell>
        </row>
        <row r="35">
          <cell r="K35">
            <v>88.285599359999992</v>
          </cell>
          <cell r="L35">
            <v>2.9000000000000004</v>
          </cell>
        </row>
        <row r="36">
          <cell r="K36">
            <v>85.44911424</v>
          </cell>
          <cell r="L36">
            <v>2.9000000000000004</v>
          </cell>
        </row>
        <row r="37">
          <cell r="K37">
            <v>79.776143999999988</v>
          </cell>
          <cell r="L37">
            <v>3.6</v>
          </cell>
        </row>
        <row r="38">
          <cell r="K38">
            <v>73.748613119999987</v>
          </cell>
          <cell r="L38">
            <v>3.9000000000000004</v>
          </cell>
        </row>
        <row r="39">
          <cell r="K39">
            <v>69.139324799999997</v>
          </cell>
          <cell r="L39">
            <v>4</v>
          </cell>
        </row>
        <row r="40">
          <cell r="K40">
            <v>63.111793919999997</v>
          </cell>
          <cell r="L40">
            <v>4.7</v>
          </cell>
        </row>
        <row r="42">
          <cell r="K42">
            <v>34.74694272</v>
          </cell>
          <cell r="L42">
            <v>18.7</v>
          </cell>
        </row>
        <row r="43">
          <cell r="K43">
            <v>34.037821440000002</v>
          </cell>
          <cell r="L43">
            <v>18.3</v>
          </cell>
        </row>
        <row r="44">
          <cell r="K44">
            <v>38.647109759999992</v>
          </cell>
          <cell r="L44">
            <v>17.3</v>
          </cell>
        </row>
        <row r="45">
          <cell r="K45">
            <v>45.029201279999995</v>
          </cell>
          <cell r="L45">
            <v>16.399999999999999</v>
          </cell>
        </row>
        <row r="46">
          <cell r="K46">
            <v>51.765853439999994</v>
          </cell>
          <cell r="L46">
            <v>15.7</v>
          </cell>
        </row>
        <row r="47">
          <cell r="K47">
            <v>58.14794495999999</v>
          </cell>
          <cell r="L47">
            <v>15.100000000000001</v>
          </cell>
        </row>
        <row r="48">
          <cell r="K48">
            <v>60.984430079999996</v>
          </cell>
          <cell r="L48">
            <v>15</v>
          </cell>
        </row>
        <row r="49">
          <cell r="K49">
            <v>67.366521599999999</v>
          </cell>
          <cell r="L49">
            <v>14.3</v>
          </cell>
        </row>
        <row r="50">
          <cell r="K50">
            <v>78.357901439999992</v>
          </cell>
          <cell r="L50">
            <v>14</v>
          </cell>
        </row>
        <row r="51">
          <cell r="K51">
            <v>90.412963199999993</v>
          </cell>
          <cell r="L51">
            <v>13.899999999999999</v>
          </cell>
        </row>
        <row r="52">
          <cell r="K52">
            <v>88.285599359999992</v>
          </cell>
          <cell r="L52">
            <v>13.5</v>
          </cell>
        </row>
        <row r="53">
          <cell r="K53">
            <v>91.476645120000001</v>
          </cell>
          <cell r="L53">
            <v>13</v>
          </cell>
        </row>
        <row r="54">
          <cell r="K54">
            <v>88.994720639999997</v>
          </cell>
          <cell r="L54">
            <v>12.3</v>
          </cell>
        </row>
        <row r="55">
          <cell r="K55">
            <v>103.88626751999998</v>
          </cell>
          <cell r="L55">
            <v>11.5</v>
          </cell>
        </row>
        <row r="56">
          <cell r="K56">
            <v>123.38710272</v>
          </cell>
          <cell r="L56">
            <v>11</v>
          </cell>
        </row>
        <row r="57">
          <cell r="K57">
            <v>153.87931775999999</v>
          </cell>
          <cell r="L57">
            <v>9.8000000000000007</v>
          </cell>
        </row>
        <row r="58">
          <cell r="K58">
            <v>175.86207743999998</v>
          </cell>
          <cell r="L58">
            <v>9.4</v>
          </cell>
        </row>
        <row r="59">
          <cell r="K59">
            <v>174.79839551999999</v>
          </cell>
          <cell r="L59">
            <v>9.5</v>
          </cell>
        </row>
        <row r="60">
          <cell r="K60">
            <v>168.06174335999998</v>
          </cell>
          <cell r="L60">
            <v>9.1999999999999993</v>
          </cell>
        </row>
        <row r="61">
          <cell r="K61">
            <v>168.06174335999998</v>
          </cell>
          <cell r="L61">
            <v>8.6000000000000014</v>
          </cell>
        </row>
        <row r="62">
          <cell r="K62">
            <v>153.17019647999999</v>
          </cell>
          <cell r="L62">
            <v>7.8</v>
          </cell>
        </row>
        <row r="63">
          <cell r="K63">
            <v>174.44383488</v>
          </cell>
          <cell r="L63">
            <v>7.2</v>
          </cell>
        </row>
        <row r="64">
          <cell r="K64">
            <v>241.10123519999996</v>
          </cell>
          <cell r="L64">
            <v>6.1</v>
          </cell>
        </row>
        <row r="65">
          <cell r="K65">
            <v>313.78616639999996</v>
          </cell>
          <cell r="L65">
            <v>5.8000000000000007</v>
          </cell>
        </row>
        <row r="66">
          <cell r="K66">
            <v>345.34206335999994</v>
          </cell>
          <cell r="L66">
            <v>5.5</v>
          </cell>
        </row>
        <row r="67">
          <cell r="K67">
            <v>384.69829439999995</v>
          </cell>
          <cell r="L67">
            <v>4.9000000000000004</v>
          </cell>
        </row>
        <row r="68">
          <cell r="K68">
            <v>370.87042943999995</v>
          </cell>
          <cell r="L68">
            <v>5.9</v>
          </cell>
        </row>
        <row r="69">
          <cell r="K69">
            <v>392.85318911999997</v>
          </cell>
          <cell r="L69">
            <v>4.9000000000000004</v>
          </cell>
        </row>
        <row r="70">
          <cell r="K70">
            <v>445.32816384</v>
          </cell>
          <cell r="L70">
            <v>4.1000000000000005</v>
          </cell>
        </row>
        <row r="71">
          <cell r="K71">
            <v>580.06120704</v>
          </cell>
          <cell r="L71">
            <v>3.1</v>
          </cell>
        </row>
        <row r="72">
          <cell r="K72">
            <v>705.22111295999991</v>
          </cell>
          <cell r="L72">
            <v>2.2000000000000002</v>
          </cell>
        </row>
        <row r="73">
          <cell r="K73">
            <v>829.67189759999985</v>
          </cell>
          <cell r="L73">
            <v>1.4000000000000004</v>
          </cell>
        </row>
        <row r="74">
          <cell r="K74">
            <v>942.06762047999996</v>
          </cell>
          <cell r="L74">
            <v>0.5</v>
          </cell>
        </row>
        <row r="79">
          <cell r="K79">
            <v>639.27283391999993</v>
          </cell>
          <cell r="L79">
            <v>0.40000000000000036</v>
          </cell>
        </row>
        <row r="80">
          <cell r="K80">
            <v>592.11626879999994</v>
          </cell>
          <cell r="L80">
            <v>1</v>
          </cell>
        </row>
        <row r="81">
          <cell r="K81">
            <v>485.03895551999994</v>
          </cell>
          <cell r="L81">
            <v>1.5</v>
          </cell>
        </row>
        <row r="82">
          <cell r="K82">
            <v>409.51753919999999</v>
          </cell>
          <cell r="L82">
            <v>2.1</v>
          </cell>
        </row>
        <row r="83">
          <cell r="K83">
            <v>375.47971775999997</v>
          </cell>
          <cell r="L83">
            <v>2.8000000000000003</v>
          </cell>
        </row>
        <row r="84">
          <cell r="K84">
            <v>342.15101759999993</v>
          </cell>
          <cell r="L84">
            <v>3.3000000000000003</v>
          </cell>
        </row>
        <row r="85">
          <cell r="K85">
            <v>319.10457599999995</v>
          </cell>
          <cell r="L85">
            <v>3.7</v>
          </cell>
        </row>
        <row r="86">
          <cell r="K86">
            <v>301.37654399999997</v>
          </cell>
          <cell r="L86">
            <v>4.2</v>
          </cell>
        </row>
        <row r="87">
          <cell r="K87">
            <v>294.99445247999995</v>
          </cell>
          <cell r="L87">
            <v>4.3</v>
          </cell>
        </row>
        <row r="88">
          <cell r="K88">
            <v>298.18549824000002</v>
          </cell>
          <cell r="L88">
            <v>3.9000000000000004</v>
          </cell>
        </row>
        <row r="89">
          <cell r="K89">
            <v>321.23193984</v>
          </cell>
          <cell r="L89">
            <v>3.1</v>
          </cell>
        </row>
        <row r="90">
          <cell r="K90">
            <v>366.26114111999999</v>
          </cell>
          <cell r="L90">
            <v>2.5</v>
          </cell>
        </row>
        <row r="91">
          <cell r="K91">
            <v>422.99084351999994</v>
          </cell>
          <cell r="L91">
            <v>2</v>
          </cell>
        </row>
        <row r="92">
          <cell r="K92">
            <v>478.30230336</v>
          </cell>
          <cell r="L92">
            <v>1.1000000000000001</v>
          </cell>
        </row>
        <row r="93">
          <cell r="K93">
            <v>606.65325503999998</v>
          </cell>
          <cell r="L93">
            <v>0.5</v>
          </cell>
        </row>
        <row r="94">
          <cell r="K94">
            <v>715.14881087999993</v>
          </cell>
          <cell r="L94">
            <v>0.20000000000000018</v>
          </cell>
        </row>
        <row r="97">
          <cell r="K97">
            <v>719.4035385599999</v>
          </cell>
          <cell r="L97">
            <v>1.1000000000000001</v>
          </cell>
        </row>
        <row r="98">
          <cell r="K98">
            <v>664.09207872000002</v>
          </cell>
          <cell r="L98">
            <v>1.4000000000000004</v>
          </cell>
        </row>
        <row r="99">
          <cell r="K99">
            <v>625.44496895999998</v>
          </cell>
          <cell r="L99">
            <v>1.7000000000000002</v>
          </cell>
        </row>
        <row r="100">
          <cell r="K100">
            <v>488.58456191999994</v>
          </cell>
          <cell r="L100">
            <v>2.6</v>
          </cell>
        </row>
        <row r="101">
          <cell r="K101">
            <v>409.87209983999998</v>
          </cell>
          <cell r="L101">
            <v>3.4000000000000004</v>
          </cell>
        </row>
        <row r="102">
          <cell r="K102">
            <v>334.35068351999996</v>
          </cell>
          <cell r="L102">
            <v>4.3</v>
          </cell>
        </row>
        <row r="103">
          <cell r="K103">
            <v>296.41269503999996</v>
          </cell>
          <cell r="L103">
            <v>4.8000000000000007</v>
          </cell>
        </row>
        <row r="109">
          <cell r="K109">
            <v>313.78616639999996</v>
          </cell>
          <cell r="L109">
            <v>2.4000000000000004</v>
          </cell>
        </row>
        <row r="110">
          <cell r="K110">
            <v>266.27504063999993</v>
          </cell>
          <cell r="L110">
            <v>3</v>
          </cell>
        </row>
        <row r="111">
          <cell r="K111">
            <v>220.53671807999999</v>
          </cell>
          <cell r="L111">
            <v>3.6</v>
          </cell>
        </row>
        <row r="112">
          <cell r="K112">
            <v>178.69856256</v>
          </cell>
          <cell r="L112">
            <v>4.6000000000000005</v>
          </cell>
        </row>
        <row r="113">
          <cell r="K113">
            <v>154.94299967999999</v>
          </cell>
          <cell r="L113">
            <v>5.3000000000000007</v>
          </cell>
        </row>
        <row r="114">
          <cell r="K114">
            <v>132.25111871999999</v>
          </cell>
          <cell r="L114">
            <v>6</v>
          </cell>
        </row>
        <row r="115">
          <cell r="K115">
            <v>114.16852607999999</v>
          </cell>
          <cell r="L115">
            <v>6.6</v>
          </cell>
        </row>
        <row r="116">
          <cell r="K116">
            <v>97.858736639999989</v>
          </cell>
          <cell r="L116">
            <v>7.3000000000000007</v>
          </cell>
        </row>
        <row r="117">
          <cell r="K117">
            <v>83.321750399999999</v>
          </cell>
          <cell r="L117">
            <v>7.8</v>
          </cell>
        </row>
        <row r="118">
          <cell r="K118">
            <v>77.294219519999984</v>
          </cell>
          <cell r="L118">
            <v>8.1999999999999993</v>
          </cell>
        </row>
        <row r="119">
          <cell r="K119">
            <v>72.330370559999992</v>
          </cell>
          <cell r="L119">
            <v>8.9</v>
          </cell>
        </row>
        <row r="120">
          <cell r="K120">
            <v>63.466354559999992</v>
          </cell>
          <cell r="L120">
            <v>9.9</v>
          </cell>
        </row>
        <row r="121">
          <cell r="K121">
            <v>52.474974719999992</v>
          </cell>
          <cell r="L121">
            <v>11.2</v>
          </cell>
        </row>
        <row r="122">
          <cell r="K122">
            <v>42.547276799999999</v>
          </cell>
          <cell r="L122">
            <v>12.2</v>
          </cell>
        </row>
        <row r="123">
          <cell r="K123">
            <v>34.037821440000002</v>
          </cell>
          <cell r="L123">
            <v>13.100000000000001</v>
          </cell>
        </row>
        <row r="124">
          <cell r="K124">
            <v>29.073972479999995</v>
          </cell>
          <cell r="L124">
            <v>13.7</v>
          </cell>
        </row>
        <row r="125">
          <cell r="K125">
            <v>24.819244799999996</v>
          </cell>
          <cell r="L125">
            <v>14.100000000000001</v>
          </cell>
        </row>
        <row r="126">
          <cell r="K126">
            <v>23.40100224</v>
          </cell>
          <cell r="L126">
            <v>14</v>
          </cell>
        </row>
        <row r="127">
          <cell r="K127">
            <v>22.691880959999999</v>
          </cell>
          <cell r="L127">
            <v>14.7</v>
          </cell>
        </row>
        <row r="128">
          <cell r="K128">
            <v>21.273638399999999</v>
          </cell>
          <cell r="L128">
            <v>15.399999999999999</v>
          </cell>
        </row>
        <row r="129">
          <cell r="K129">
            <v>19.146274559999998</v>
          </cell>
          <cell r="L129">
            <v>16.3</v>
          </cell>
        </row>
        <row r="130">
          <cell r="K130">
            <v>17.018910720000001</v>
          </cell>
          <cell r="L130">
            <v>17.100000000000001</v>
          </cell>
        </row>
        <row r="131">
          <cell r="K131">
            <v>15.246107519999999</v>
          </cell>
          <cell r="L131">
            <v>17.899999999999999</v>
          </cell>
        </row>
        <row r="132">
          <cell r="K132">
            <v>13.473304319999997</v>
          </cell>
          <cell r="L132">
            <v>18.5</v>
          </cell>
        </row>
        <row r="133">
          <cell r="K133">
            <v>12.409622399999998</v>
          </cell>
          <cell r="L133">
            <v>19.100000000000001</v>
          </cell>
        </row>
        <row r="134">
          <cell r="K134">
            <v>10.991379839999999</v>
          </cell>
          <cell r="L134">
            <v>19.8</v>
          </cell>
        </row>
        <row r="135">
          <cell r="K135">
            <v>10.282258559999999</v>
          </cell>
          <cell r="L135">
            <v>20</v>
          </cell>
        </row>
      </sheetData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D9614-23A6-E241-90FA-C7500EB4FE79}">
  <dimension ref="A1:AF135"/>
  <sheetViews>
    <sheetView tabSelected="1" workbookViewId="0">
      <selection activeCell="K2" sqref="K2"/>
    </sheetView>
  </sheetViews>
  <sheetFormatPr baseColWidth="10" defaultRowHeight="16" x14ac:dyDescent="0.2"/>
  <sheetData>
    <row r="1" spans="1:3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7</v>
      </c>
      <c r="I1" s="2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W1" t="s">
        <v>15</v>
      </c>
      <c r="X1" t="s">
        <v>16</v>
      </c>
      <c r="Z1" t="s">
        <v>17</v>
      </c>
      <c r="AA1" t="s">
        <v>18</v>
      </c>
      <c r="AB1" t="s">
        <v>19</v>
      </c>
    </row>
    <row r="2" spans="1:31" x14ac:dyDescent="0.2">
      <c r="A2" s="3">
        <v>44392.330046296294</v>
      </c>
      <c r="B2" s="4">
        <v>44392</v>
      </c>
      <c r="C2" s="5">
        <v>0.33004629629629628</v>
      </c>
      <c r="D2" t="s">
        <v>20</v>
      </c>
      <c r="E2">
        <v>27</v>
      </c>
      <c r="F2">
        <v>0</v>
      </c>
      <c r="G2">
        <v>0</v>
      </c>
      <c r="H2" s="1">
        <v>338</v>
      </c>
      <c r="I2" s="2" t="s">
        <v>21</v>
      </c>
      <c r="J2">
        <v>3.6</v>
      </c>
      <c r="K2" s="6">
        <f>H2*1.7871*0.1984</f>
        <v>119.84149632</v>
      </c>
      <c r="L2">
        <f>(J2-3.7)*-1</f>
        <v>0.10000000000000009</v>
      </c>
      <c r="M2" t="s">
        <v>22</v>
      </c>
      <c r="N2" t="s">
        <v>23</v>
      </c>
      <c r="O2" t="s">
        <v>24</v>
      </c>
      <c r="W2">
        <v>0.221</v>
      </c>
      <c r="X2">
        <v>0.182</v>
      </c>
      <c r="Z2">
        <v>0</v>
      </c>
      <c r="AA2" s="7">
        <f t="shared" ref="AA2:AA27" si="0">1*EXP(-W$12*Z2)</f>
        <v>1</v>
      </c>
      <c r="AB2" s="7">
        <f t="shared" ref="AB2:AB27" si="1">1*EXP(-X$12*Z2)</f>
        <v>1</v>
      </c>
    </row>
    <row r="3" spans="1:31" x14ac:dyDescent="0.2">
      <c r="A3" s="3">
        <v>44392.330150462964</v>
      </c>
      <c r="B3" s="4">
        <v>44392</v>
      </c>
      <c r="C3" s="5">
        <v>0.33015046296296297</v>
      </c>
      <c r="D3" t="s">
        <v>20</v>
      </c>
      <c r="E3">
        <v>28</v>
      </c>
      <c r="F3">
        <v>0</v>
      </c>
      <c r="G3">
        <v>0</v>
      </c>
      <c r="H3" s="1">
        <v>402</v>
      </c>
      <c r="I3" s="2" t="s">
        <v>21</v>
      </c>
      <c r="J3">
        <v>3.6</v>
      </c>
      <c r="K3" s="6">
        <f t="shared" ref="K3:K66" si="2">H3*1.7871*0.1984</f>
        <v>142.53337728</v>
      </c>
      <c r="L3">
        <f t="shared" ref="L3:L66" si="3">(J3-3.7)*-1</f>
        <v>0.10000000000000009</v>
      </c>
      <c r="M3" t="s">
        <v>22</v>
      </c>
      <c r="N3" t="s">
        <v>23</v>
      </c>
      <c r="O3" t="s">
        <v>24</v>
      </c>
      <c r="W3">
        <v>0.25600000000000001</v>
      </c>
      <c r="X3">
        <v>0.189</v>
      </c>
      <c r="Z3">
        <v>1</v>
      </c>
      <c r="AA3" s="7">
        <f t="shared" si="0"/>
        <v>0.79678797322748729</v>
      </c>
      <c r="AB3" s="7">
        <f t="shared" si="1"/>
        <v>0.83068883558092255</v>
      </c>
    </row>
    <row r="4" spans="1:31" x14ac:dyDescent="0.2">
      <c r="A4" s="3">
        <v>44392.330266203702</v>
      </c>
      <c r="B4" s="4">
        <v>44392</v>
      </c>
      <c r="C4" s="5">
        <v>0.33026620370370369</v>
      </c>
      <c r="D4" t="s">
        <v>20</v>
      </c>
      <c r="E4">
        <v>29</v>
      </c>
      <c r="F4">
        <v>0</v>
      </c>
      <c r="G4">
        <v>0</v>
      </c>
      <c r="H4" s="1">
        <v>416</v>
      </c>
      <c r="I4" s="2" t="s">
        <v>21</v>
      </c>
      <c r="J4">
        <v>3.3</v>
      </c>
      <c r="K4" s="6">
        <f t="shared" si="2"/>
        <v>147.49722623999997</v>
      </c>
      <c r="L4">
        <f t="shared" si="3"/>
        <v>0.40000000000000036</v>
      </c>
      <c r="M4" t="s">
        <v>22</v>
      </c>
      <c r="N4" t="s">
        <v>23</v>
      </c>
      <c r="O4" t="s">
        <v>24</v>
      </c>
      <c r="W4">
        <v>0.23</v>
      </c>
      <c r="Z4">
        <v>2</v>
      </c>
      <c r="AA4" s="7">
        <f t="shared" si="0"/>
        <v>0.63487107427996703</v>
      </c>
      <c r="AB4" s="7">
        <f t="shared" si="1"/>
        <v>0.69004394155878901</v>
      </c>
    </row>
    <row r="5" spans="1:31" x14ac:dyDescent="0.2">
      <c r="A5" s="3">
        <v>44392.330335648148</v>
      </c>
      <c r="B5" s="4">
        <v>44392</v>
      </c>
      <c r="C5" s="5">
        <v>0.33033564814814814</v>
      </c>
      <c r="D5" t="s">
        <v>20</v>
      </c>
      <c r="E5">
        <v>30</v>
      </c>
      <c r="F5">
        <v>0</v>
      </c>
      <c r="G5">
        <v>0</v>
      </c>
      <c r="H5" s="1">
        <v>407</v>
      </c>
      <c r="I5" s="2" t="s">
        <v>21</v>
      </c>
      <c r="J5">
        <v>3.4</v>
      </c>
      <c r="K5" s="6">
        <f t="shared" si="2"/>
        <v>144.30618047999999</v>
      </c>
      <c r="L5">
        <f t="shared" si="3"/>
        <v>0.30000000000000027</v>
      </c>
      <c r="M5" t="s">
        <v>22</v>
      </c>
      <c r="N5" t="s">
        <v>23</v>
      </c>
      <c r="O5" t="s">
        <v>24</v>
      </c>
      <c r="W5">
        <v>0.20599999999999999</v>
      </c>
      <c r="Z5">
        <v>3</v>
      </c>
      <c r="AA5" s="7">
        <f t="shared" si="0"/>
        <v>0.50585763653629245</v>
      </c>
      <c r="AB5" s="7">
        <f t="shared" si="1"/>
        <v>0.57321179831314062</v>
      </c>
    </row>
    <row r="6" spans="1:31" x14ac:dyDescent="0.2">
      <c r="A6" s="3">
        <v>44392.330405092594</v>
      </c>
      <c r="B6" s="4">
        <v>44392</v>
      </c>
      <c r="C6" s="5">
        <v>0.3304050925925926</v>
      </c>
      <c r="D6" t="s">
        <v>20</v>
      </c>
      <c r="E6">
        <v>31</v>
      </c>
      <c r="F6">
        <v>0</v>
      </c>
      <c r="G6">
        <v>0</v>
      </c>
      <c r="H6" s="1">
        <v>376</v>
      </c>
      <c r="I6" s="2" t="s">
        <v>21</v>
      </c>
      <c r="J6">
        <v>2.9</v>
      </c>
      <c r="K6" s="6">
        <f t="shared" si="2"/>
        <v>133.31480063999999</v>
      </c>
      <c r="L6">
        <f t="shared" si="3"/>
        <v>0.80000000000000027</v>
      </c>
      <c r="M6" t="s">
        <v>22</v>
      </c>
      <c r="N6" t="s">
        <v>23</v>
      </c>
      <c r="O6" t="s">
        <v>24</v>
      </c>
      <c r="W6">
        <v>0.21099999999999999</v>
      </c>
      <c r="Z6">
        <v>4</v>
      </c>
      <c r="AA6" s="7">
        <f t="shared" si="0"/>
        <v>0.40306128095739935</v>
      </c>
      <c r="AB6" s="7">
        <f t="shared" si="1"/>
        <v>0.47616064128198943</v>
      </c>
      <c r="AC6" t="s">
        <v>25</v>
      </c>
    </row>
    <row r="7" spans="1:31" x14ac:dyDescent="0.2">
      <c r="A7" s="3">
        <v>44392.33048611111</v>
      </c>
      <c r="B7" s="4">
        <v>44392</v>
      </c>
      <c r="C7" s="5">
        <v>0.33048611111111109</v>
      </c>
      <c r="D7" t="s">
        <v>20</v>
      </c>
      <c r="E7">
        <v>32</v>
      </c>
      <c r="F7">
        <v>0</v>
      </c>
      <c r="G7">
        <v>0</v>
      </c>
      <c r="H7" s="1">
        <v>348</v>
      </c>
      <c r="I7" s="2" t="s">
        <v>21</v>
      </c>
      <c r="J7">
        <v>2.6</v>
      </c>
      <c r="K7" s="6">
        <f t="shared" si="2"/>
        <v>123.38710272</v>
      </c>
      <c r="L7">
        <f t="shared" si="3"/>
        <v>1.1000000000000001</v>
      </c>
      <c r="M7" t="s">
        <v>22</v>
      </c>
      <c r="N7" t="s">
        <v>23</v>
      </c>
      <c r="O7" t="s">
        <v>24</v>
      </c>
      <c r="W7">
        <v>0.23899999999999999</v>
      </c>
      <c r="Z7">
        <v>5</v>
      </c>
      <c r="AA7" s="7">
        <f t="shared" si="0"/>
        <v>0.32115438114052108</v>
      </c>
      <c r="AB7" s="7">
        <f t="shared" si="1"/>
        <v>0.39554132865600117</v>
      </c>
      <c r="AC7" s="8">
        <f>1800*EXP(-W12*Z7)</f>
        <v>578.07788605293797</v>
      </c>
      <c r="AD7" s="9">
        <f>1800*EXP(-X12*Z7)</f>
        <v>711.97439158080215</v>
      </c>
    </row>
    <row r="8" spans="1:31" x14ac:dyDescent="0.2">
      <c r="A8" s="3">
        <v>44392.330543981479</v>
      </c>
      <c r="B8" s="4">
        <v>44392</v>
      </c>
      <c r="C8" s="5">
        <v>0.33054398148148151</v>
      </c>
      <c r="D8" t="s">
        <v>20</v>
      </c>
      <c r="E8">
        <v>33</v>
      </c>
      <c r="F8">
        <v>0</v>
      </c>
      <c r="G8">
        <v>0</v>
      </c>
      <c r="H8" s="1">
        <v>322</v>
      </c>
      <c r="I8" s="2" t="s">
        <v>21</v>
      </c>
      <c r="J8">
        <v>2.1</v>
      </c>
      <c r="K8" s="6">
        <f t="shared" si="2"/>
        <v>114.16852607999999</v>
      </c>
      <c r="L8">
        <f t="shared" si="3"/>
        <v>1.6</v>
      </c>
      <c r="M8" t="s">
        <v>22</v>
      </c>
      <c r="N8" t="s">
        <v>23</v>
      </c>
      <c r="O8" t="s">
        <v>24</v>
      </c>
      <c r="Z8">
        <v>6</v>
      </c>
      <c r="AA8" s="7">
        <f t="shared" si="0"/>
        <v>0.25589194844208374</v>
      </c>
      <c r="AB8" s="7">
        <f t="shared" si="1"/>
        <v>0.3285717657253846</v>
      </c>
    </row>
    <row r="9" spans="1:31" x14ac:dyDescent="0.2">
      <c r="A9" s="3">
        <v>44392.330613425926</v>
      </c>
      <c r="B9" s="4">
        <v>44392</v>
      </c>
      <c r="C9" s="5">
        <v>0.33061342592592591</v>
      </c>
      <c r="D9" t="s">
        <v>20</v>
      </c>
      <c r="E9">
        <v>34</v>
      </c>
      <c r="F9">
        <v>0</v>
      </c>
      <c r="G9">
        <v>0</v>
      </c>
      <c r="H9" s="1">
        <v>289</v>
      </c>
      <c r="I9" s="2" t="s">
        <v>21</v>
      </c>
      <c r="J9">
        <v>1.4</v>
      </c>
      <c r="K9" s="6">
        <f t="shared" si="2"/>
        <v>102.46802495999999</v>
      </c>
      <c r="L9">
        <f t="shared" si="3"/>
        <v>2.3000000000000003</v>
      </c>
      <c r="M9" t="s">
        <v>22</v>
      </c>
      <c r="N9" t="s">
        <v>23</v>
      </c>
      <c r="O9" t="s">
        <v>24</v>
      </c>
      <c r="Z9">
        <v>7</v>
      </c>
      <c r="AA9" s="7">
        <f t="shared" si="0"/>
        <v>0.20389162696440058</v>
      </c>
      <c r="AB9" s="7">
        <f t="shared" si="1"/>
        <v>0.27294089747518741</v>
      </c>
    </row>
    <row r="10" spans="1:31" x14ac:dyDescent="0.2">
      <c r="A10" s="3">
        <v>44392.330682870372</v>
      </c>
      <c r="B10" s="4">
        <v>44392</v>
      </c>
      <c r="C10" s="5">
        <v>0.33068287037037036</v>
      </c>
      <c r="D10" t="s">
        <v>20</v>
      </c>
      <c r="E10">
        <v>35</v>
      </c>
      <c r="F10">
        <v>0</v>
      </c>
      <c r="G10">
        <v>0</v>
      </c>
      <c r="H10" s="1">
        <v>248</v>
      </c>
      <c r="I10" s="2" t="s">
        <v>21</v>
      </c>
      <c r="J10">
        <v>0.8</v>
      </c>
      <c r="K10" s="6">
        <f t="shared" si="2"/>
        <v>87.931038719999989</v>
      </c>
      <c r="L10">
        <f t="shared" si="3"/>
        <v>2.9000000000000004</v>
      </c>
      <c r="M10" t="s">
        <v>22</v>
      </c>
      <c r="N10" t="s">
        <v>23</v>
      </c>
      <c r="O10" t="s">
        <v>24</v>
      </c>
      <c r="Z10">
        <v>8</v>
      </c>
      <c r="AA10" s="7">
        <f t="shared" si="0"/>
        <v>0.16245839620701963</v>
      </c>
      <c r="AB10" s="7">
        <f t="shared" si="1"/>
        <v>0.22672895630607542</v>
      </c>
    </row>
    <row r="11" spans="1:31" x14ac:dyDescent="0.2">
      <c r="A11" s="3">
        <v>44392.330752314818</v>
      </c>
      <c r="B11" s="4">
        <v>44392</v>
      </c>
      <c r="C11" s="5">
        <v>0.33075231481481482</v>
      </c>
      <c r="D11" t="s">
        <v>20</v>
      </c>
      <c r="E11">
        <v>36</v>
      </c>
      <c r="F11">
        <v>0</v>
      </c>
      <c r="G11">
        <v>0</v>
      </c>
      <c r="H11" s="1">
        <v>209</v>
      </c>
      <c r="I11" s="2" t="s">
        <v>21</v>
      </c>
      <c r="J11">
        <v>0.3</v>
      </c>
      <c r="K11" s="6">
        <f t="shared" si="2"/>
        <v>74.10317375999999</v>
      </c>
      <c r="L11">
        <f t="shared" si="3"/>
        <v>3.4000000000000004</v>
      </c>
      <c r="M11" t="s">
        <v>22</v>
      </c>
      <c r="N11" t="s">
        <v>23</v>
      </c>
      <c r="O11" t="s">
        <v>24</v>
      </c>
      <c r="V11" s="10"/>
      <c r="W11" s="10"/>
      <c r="X11" s="10"/>
      <c r="Z11">
        <v>9</v>
      </c>
      <c r="AA11" s="7">
        <f t="shared" si="0"/>
        <v>0.12944489624757929</v>
      </c>
      <c r="AB11" s="7">
        <f t="shared" si="1"/>
        <v>0.18834121270637166</v>
      </c>
    </row>
    <row r="12" spans="1:31" x14ac:dyDescent="0.2">
      <c r="A12" s="3">
        <v>44392.330821759257</v>
      </c>
      <c r="B12" s="4">
        <v>44392</v>
      </c>
      <c r="C12" s="5">
        <v>0.33082175925925927</v>
      </c>
      <c r="D12" t="s">
        <v>20</v>
      </c>
      <c r="E12">
        <v>37</v>
      </c>
      <c r="F12">
        <v>0</v>
      </c>
      <c r="G12">
        <v>0</v>
      </c>
      <c r="H12" s="1">
        <v>187</v>
      </c>
      <c r="I12" s="2" t="s">
        <v>21</v>
      </c>
      <c r="J12">
        <v>-0.3</v>
      </c>
      <c r="K12" s="6">
        <f t="shared" si="2"/>
        <v>66.302839680000005</v>
      </c>
      <c r="L12">
        <f t="shared" si="3"/>
        <v>4</v>
      </c>
      <c r="M12" t="s">
        <v>22</v>
      </c>
      <c r="N12" t="s">
        <v>23</v>
      </c>
      <c r="O12" t="s">
        <v>24</v>
      </c>
      <c r="V12" t="s">
        <v>26</v>
      </c>
      <c r="W12">
        <f>AVERAGE(W2:W7)</f>
        <v>0.22716666666666666</v>
      </c>
      <c r="X12">
        <f>AVERAGE(X2:X3)</f>
        <v>0.1855</v>
      </c>
      <c r="Z12">
        <v>10</v>
      </c>
      <c r="AA12" s="7">
        <f t="shared" si="0"/>
        <v>0.10314013652575107</v>
      </c>
      <c r="AB12" s="7">
        <f t="shared" si="1"/>
        <v>0.15645294267495474</v>
      </c>
    </row>
    <row r="13" spans="1:31" x14ac:dyDescent="0.2">
      <c r="A13" s="3">
        <v>44392.33090277778</v>
      </c>
      <c r="B13" s="4">
        <v>44392</v>
      </c>
      <c r="C13" s="5">
        <v>0.33090277777777777</v>
      </c>
      <c r="D13" t="s">
        <v>20</v>
      </c>
      <c r="E13">
        <v>38</v>
      </c>
      <c r="F13">
        <v>0</v>
      </c>
      <c r="G13">
        <v>0</v>
      </c>
      <c r="H13" s="1">
        <v>173</v>
      </c>
      <c r="I13" s="2" t="s">
        <v>21</v>
      </c>
      <c r="J13">
        <v>-0.8</v>
      </c>
      <c r="K13" s="6">
        <f t="shared" si="2"/>
        <v>61.338990719999998</v>
      </c>
      <c r="L13">
        <f t="shared" si="3"/>
        <v>4.5</v>
      </c>
      <c r="M13" t="s">
        <v>22</v>
      </c>
      <c r="N13" t="s">
        <v>23</v>
      </c>
      <c r="O13" t="s">
        <v>24</v>
      </c>
      <c r="V13" t="s">
        <v>27</v>
      </c>
      <c r="W13">
        <f>STDEV(W2:W7)</f>
        <v>1.8584043334717738E-2</v>
      </c>
      <c r="X13">
        <f>STDEV(X2:X3)</f>
        <v>4.9497474683058368E-3</v>
      </c>
      <c r="Z13">
        <v>11</v>
      </c>
      <c r="AA13" s="7">
        <f t="shared" si="0"/>
        <v>8.2180820340759519E-2</v>
      </c>
      <c r="AB13" s="7">
        <f t="shared" si="1"/>
        <v>0.12996371277386701</v>
      </c>
    </row>
    <row r="14" spans="1:31" x14ac:dyDescent="0.2">
      <c r="A14" s="3">
        <v>44392.330995370372</v>
      </c>
      <c r="B14" s="4">
        <v>44392</v>
      </c>
      <c r="C14" s="5">
        <v>0.33099537037037036</v>
      </c>
      <c r="D14" t="s">
        <v>20</v>
      </c>
      <c r="E14">
        <v>39</v>
      </c>
      <c r="F14">
        <v>0</v>
      </c>
      <c r="G14">
        <v>0</v>
      </c>
      <c r="H14" s="1">
        <v>147</v>
      </c>
      <c r="I14" s="2" t="s">
        <v>21</v>
      </c>
      <c r="J14">
        <v>-1.1000000000000001</v>
      </c>
      <c r="K14" s="6">
        <f t="shared" si="2"/>
        <v>52.120414079999989</v>
      </c>
      <c r="L14">
        <f t="shared" si="3"/>
        <v>4.8000000000000007</v>
      </c>
      <c r="M14" t="s">
        <v>22</v>
      </c>
      <c r="N14" t="s">
        <v>23</v>
      </c>
      <c r="O14" t="s">
        <v>24</v>
      </c>
      <c r="Z14">
        <v>12</v>
      </c>
      <c r="AA14" s="7">
        <f t="shared" si="0"/>
        <v>6.5480689277486029E-2</v>
      </c>
      <c r="AB14" s="7">
        <f t="shared" si="1"/>
        <v>0.10795940523189702</v>
      </c>
    </row>
    <row r="15" spans="1:31" x14ac:dyDescent="0.2">
      <c r="A15" s="3">
        <v>44392.331145833334</v>
      </c>
      <c r="B15" s="4">
        <v>44392</v>
      </c>
      <c r="C15" s="5">
        <v>0.33114583333333331</v>
      </c>
      <c r="D15" t="s">
        <v>20</v>
      </c>
      <c r="E15">
        <v>40</v>
      </c>
      <c r="F15">
        <v>0</v>
      </c>
      <c r="G15">
        <v>0</v>
      </c>
      <c r="H15" s="1">
        <v>118</v>
      </c>
      <c r="I15" s="2" t="s">
        <v>21</v>
      </c>
      <c r="J15">
        <v>-0.8</v>
      </c>
      <c r="K15" s="6">
        <f t="shared" si="2"/>
        <v>41.838155519999994</v>
      </c>
      <c r="L15">
        <f t="shared" si="3"/>
        <v>4.5</v>
      </c>
      <c r="M15" t="s">
        <v>22</v>
      </c>
      <c r="N15" t="s">
        <v>23</v>
      </c>
      <c r="O15" t="s">
        <v>24</v>
      </c>
      <c r="V15" s="11" t="s">
        <v>28</v>
      </c>
      <c r="W15" s="11">
        <f>AVERAGE(W2:X7)</f>
        <v>0.21675</v>
      </c>
      <c r="Z15">
        <v>13</v>
      </c>
      <c r="AA15" s="7">
        <f t="shared" si="0"/>
        <v>5.2174225694946952E-2</v>
      </c>
      <c r="AB15" s="7">
        <f t="shared" si="1"/>
        <v>8.9680672622093477E-2</v>
      </c>
      <c r="AC15" t="s">
        <v>25</v>
      </c>
    </row>
    <row r="16" spans="1:31" x14ac:dyDescent="0.2">
      <c r="A16" s="3">
        <v>44392.331875000003</v>
      </c>
      <c r="B16" s="4">
        <v>44392</v>
      </c>
      <c r="C16" s="5">
        <v>0.33187499999999998</v>
      </c>
      <c r="D16" t="s">
        <v>20</v>
      </c>
      <c r="E16">
        <v>41</v>
      </c>
      <c r="F16">
        <v>0</v>
      </c>
      <c r="G16">
        <v>0</v>
      </c>
      <c r="H16" s="1">
        <v>139</v>
      </c>
      <c r="I16" s="2" t="s">
        <v>21</v>
      </c>
      <c r="J16">
        <v>-0.9</v>
      </c>
      <c r="K16" s="6">
        <f t="shared" si="2"/>
        <v>49.283928959999997</v>
      </c>
      <c r="L16">
        <f t="shared" si="3"/>
        <v>4.6000000000000005</v>
      </c>
      <c r="M16" t="s">
        <v>22</v>
      </c>
      <c r="N16" t="s">
        <v>23</v>
      </c>
      <c r="O16" t="s">
        <v>24</v>
      </c>
      <c r="Z16">
        <v>14</v>
      </c>
      <c r="AA16" s="7">
        <f t="shared" si="0"/>
        <v>4.1571795546190282E-2</v>
      </c>
      <c r="AB16" s="7">
        <f t="shared" si="1"/>
        <v>7.4496733514560778E-2</v>
      </c>
      <c r="AE16" t="s">
        <v>29</v>
      </c>
    </row>
    <row r="17" spans="1:32" x14ac:dyDescent="0.2">
      <c r="A17" s="3">
        <v>44392.331956018519</v>
      </c>
      <c r="B17" s="4">
        <v>44392</v>
      </c>
      <c r="C17" s="5">
        <v>0.33195601851851853</v>
      </c>
      <c r="D17" t="s">
        <v>20</v>
      </c>
      <c r="E17">
        <v>42</v>
      </c>
      <c r="F17">
        <v>0</v>
      </c>
      <c r="G17">
        <v>0</v>
      </c>
      <c r="H17" s="1">
        <v>146</v>
      </c>
      <c r="I17" s="2" t="s">
        <v>21</v>
      </c>
      <c r="J17">
        <v>-0.3</v>
      </c>
      <c r="K17" s="6">
        <f t="shared" si="2"/>
        <v>51.765853439999994</v>
      </c>
      <c r="L17">
        <f t="shared" si="3"/>
        <v>4</v>
      </c>
      <c r="M17" t="s">
        <v>22</v>
      </c>
      <c r="N17" t="s">
        <v>23</v>
      </c>
      <c r="O17" t="s">
        <v>24</v>
      </c>
      <c r="Z17">
        <v>15</v>
      </c>
      <c r="AA17" s="7">
        <f t="shared" si="0"/>
        <v>3.3123906716676435E-2</v>
      </c>
      <c r="AB17" s="7">
        <f t="shared" si="1"/>
        <v>6.1883604817792794E-2</v>
      </c>
      <c r="AC17" s="9">
        <f>1800*EXP(-X$12*Z17)</f>
        <v>111.39048867202703</v>
      </c>
      <c r="AD17" s="8">
        <f>1800*EXP(-W$12*Z17)</f>
        <v>59.623032090017581</v>
      </c>
      <c r="AE17" s="7">
        <f>AC17/AC7</f>
        <v>0.19269114311324193</v>
      </c>
      <c r="AF17" s="7">
        <f>AD17/AD7</f>
        <v>8.3743225592195963E-2</v>
      </c>
    </row>
    <row r="18" spans="1:32" x14ac:dyDescent="0.2">
      <c r="A18" s="3">
        <v>44392.332800925928</v>
      </c>
      <c r="B18" s="4">
        <v>44392</v>
      </c>
      <c r="C18" s="5">
        <v>0.33280092592592592</v>
      </c>
      <c r="D18" t="s">
        <v>20</v>
      </c>
      <c r="E18">
        <v>43</v>
      </c>
      <c r="F18">
        <v>0</v>
      </c>
      <c r="G18">
        <v>0</v>
      </c>
      <c r="H18" s="1">
        <v>131</v>
      </c>
      <c r="I18" s="2" t="s">
        <v>21</v>
      </c>
      <c r="J18">
        <v>-0.7</v>
      </c>
      <c r="K18" s="6">
        <f t="shared" si="2"/>
        <v>46.447443839999998</v>
      </c>
      <c r="L18">
        <f t="shared" si="3"/>
        <v>4.4000000000000004</v>
      </c>
      <c r="M18" t="s">
        <v>22</v>
      </c>
      <c r="N18" t="s">
        <v>23</v>
      </c>
      <c r="O18" t="s">
        <v>24</v>
      </c>
      <c r="Z18">
        <v>16</v>
      </c>
      <c r="AA18" s="7">
        <f t="shared" si="0"/>
        <v>2.639273049815697E-2</v>
      </c>
      <c r="AB18" s="7">
        <f t="shared" si="1"/>
        <v>5.1406019627642255E-2</v>
      </c>
    </row>
    <row r="19" spans="1:32" x14ac:dyDescent="0.2">
      <c r="A19" s="3">
        <v>44392.332881944443</v>
      </c>
      <c r="B19" s="4">
        <v>44392</v>
      </c>
      <c r="C19" s="5">
        <v>0.33288194444444447</v>
      </c>
      <c r="D19" t="s">
        <v>20</v>
      </c>
      <c r="E19">
        <v>44</v>
      </c>
      <c r="F19">
        <v>0</v>
      </c>
      <c r="G19">
        <v>0</v>
      </c>
      <c r="H19" s="1">
        <v>151</v>
      </c>
      <c r="I19" s="2" t="s">
        <v>21</v>
      </c>
      <c r="J19">
        <v>0</v>
      </c>
      <c r="K19" s="6">
        <f t="shared" si="2"/>
        <v>53.538656639999999</v>
      </c>
      <c r="L19">
        <f t="shared" si="3"/>
        <v>3.7</v>
      </c>
      <c r="M19" t="s">
        <v>22</v>
      </c>
      <c r="N19" t="s">
        <v>23</v>
      </c>
      <c r="O19" t="s">
        <v>24</v>
      </c>
      <c r="Z19">
        <v>17</v>
      </c>
      <c r="AA19" s="7">
        <f t="shared" si="0"/>
        <v>2.102941024156578E-2</v>
      </c>
      <c r="AB19" s="7">
        <f t="shared" si="1"/>
        <v>4.2702406586336186E-2</v>
      </c>
    </row>
    <row r="20" spans="1:32" x14ac:dyDescent="0.2">
      <c r="A20" s="3">
        <v>44392.332939814813</v>
      </c>
      <c r="B20" s="4">
        <v>44392</v>
      </c>
      <c r="C20" s="5">
        <v>0.33293981481481483</v>
      </c>
      <c r="D20" t="s">
        <v>20</v>
      </c>
      <c r="E20">
        <v>45</v>
      </c>
      <c r="F20">
        <v>0</v>
      </c>
      <c r="G20">
        <v>0</v>
      </c>
      <c r="H20" s="1">
        <v>170</v>
      </c>
      <c r="I20" s="2" t="s">
        <v>21</v>
      </c>
      <c r="J20">
        <v>0.4</v>
      </c>
      <c r="K20" s="6">
        <f t="shared" si="2"/>
        <v>60.275308799999991</v>
      </c>
      <c r="L20">
        <f t="shared" si="3"/>
        <v>3.3000000000000003</v>
      </c>
      <c r="M20" t="s">
        <v>22</v>
      </c>
      <c r="N20" t="s">
        <v>23</v>
      </c>
      <c r="O20" t="s">
        <v>24</v>
      </c>
      <c r="Z20">
        <v>18</v>
      </c>
      <c r="AA20" s="7">
        <f t="shared" si="0"/>
        <v>1.6755981164546567E-2</v>
      </c>
      <c r="AB20" s="7">
        <f t="shared" si="1"/>
        <v>3.547241240370673E-2</v>
      </c>
    </row>
    <row r="21" spans="1:32" x14ac:dyDescent="0.2">
      <c r="A21" s="3">
        <v>44392.333020833335</v>
      </c>
      <c r="B21" s="4">
        <v>44392</v>
      </c>
      <c r="C21" s="5">
        <v>0.33302083333333332</v>
      </c>
      <c r="D21" t="s">
        <v>20</v>
      </c>
      <c r="E21">
        <v>46</v>
      </c>
      <c r="F21">
        <v>0</v>
      </c>
      <c r="G21">
        <v>0</v>
      </c>
      <c r="H21" s="1">
        <v>204</v>
      </c>
      <c r="I21" s="2" t="s">
        <v>21</v>
      </c>
      <c r="J21">
        <v>1.1000000000000001</v>
      </c>
      <c r="K21" s="6">
        <f t="shared" si="2"/>
        <v>72.330370559999992</v>
      </c>
      <c r="L21">
        <f t="shared" si="3"/>
        <v>2.6</v>
      </c>
      <c r="M21" t="s">
        <v>22</v>
      </c>
      <c r="N21" t="s">
        <v>23</v>
      </c>
      <c r="O21" t="s">
        <v>24</v>
      </c>
      <c r="Z21">
        <v>19</v>
      </c>
      <c r="AA21" s="7">
        <f t="shared" si="0"/>
        <v>1.3350964271537005E-2</v>
      </c>
      <c r="AB21" s="7">
        <f t="shared" si="1"/>
        <v>2.9466536954881425E-2</v>
      </c>
    </row>
    <row r="22" spans="1:32" x14ac:dyDescent="0.2">
      <c r="A22" s="3">
        <v>44392.333078703705</v>
      </c>
      <c r="B22" s="4">
        <v>44392</v>
      </c>
      <c r="C22" s="5">
        <v>0.33307870370370368</v>
      </c>
      <c r="D22" t="s">
        <v>20</v>
      </c>
      <c r="E22">
        <v>47</v>
      </c>
      <c r="F22">
        <v>0</v>
      </c>
      <c r="G22">
        <v>0</v>
      </c>
      <c r="H22" s="1">
        <v>238</v>
      </c>
      <c r="I22" s="2" t="s">
        <v>21</v>
      </c>
      <c r="J22">
        <v>1.9</v>
      </c>
      <c r="K22" s="6">
        <f t="shared" si="2"/>
        <v>84.385432319999993</v>
      </c>
      <c r="L22">
        <f t="shared" si="3"/>
        <v>1.8000000000000003</v>
      </c>
      <c r="M22" t="s">
        <v>22</v>
      </c>
      <c r="N22" t="s">
        <v>23</v>
      </c>
      <c r="O22" t="s">
        <v>24</v>
      </c>
      <c r="Z22">
        <v>20</v>
      </c>
      <c r="AA22" s="7">
        <f t="shared" si="0"/>
        <v>1.063788776255057E-2</v>
      </c>
      <c r="AB22" s="7">
        <f t="shared" si="1"/>
        <v>2.447752327165267E-2</v>
      </c>
    </row>
    <row r="23" spans="1:32" x14ac:dyDescent="0.2">
      <c r="A23" s="3">
        <v>44392.333136574074</v>
      </c>
      <c r="B23" s="4">
        <v>44392</v>
      </c>
      <c r="C23" s="5">
        <v>0.3331365740740741</v>
      </c>
      <c r="D23" t="s">
        <v>20</v>
      </c>
      <c r="E23">
        <v>48</v>
      </c>
      <c r="F23">
        <v>0</v>
      </c>
      <c r="G23">
        <v>0</v>
      </c>
      <c r="H23" s="1">
        <v>277</v>
      </c>
      <c r="I23" s="2" t="s">
        <v>21</v>
      </c>
      <c r="J23">
        <v>2.4</v>
      </c>
      <c r="K23" s="6">
        <f t="shared" si="2"/>
        <v>98.213297279999992</v>
      </c>
      <c r="L23">
        <f t="shared" si="3"/>
        <v>1.3000000000000003</v>
      </c>
      <c r="M23" t="s">
        <v>22</v>
      </c>
      <c r="N23" t="s">
        <v>23</v>
      </c>
      <c r="O23" t="s">
        <v>24</v>
      </c>
      <c r="Z23">
        <v>21</v>
      </c>
      <c r="AA23" s="7">
        <f t="shared" si="0"/>
        <v>8.4761410297441546E-3</v>
      </c>
      <c r="AB23" s="7">
        <f t="shared" si="1"/>
        <v>2.0333205304434086E-2</v>
      </c>
    </row>
    <row r="24" spans="1:32" x14ac:dyDescent="0.2">
      <c r="A24" s="3">
        <v>44392.33320601852</v>
      </c>
      <c r="B24" s="4">
        <v>44392</v>
      </c>
      <c r="C24" s="5">
        <v>0.33320601851851855</v>
      </c>
      <c r="D24" t="s">
        <v>20</v>
      </c>
      <c r="E24">
        <v>49</v>
      </c>
      <c r="F24">
        <v>0</v>
      </c>
      <c r="G24">
        <v>0</v>
      </c>
      <c r="H24" s="1">
        <v>351</v>
      </c>
      <c r="I24" s="2" t="s">
        <v>21</v>
      </c>
      <c r="J24">
        <v>3.2</v>
      </c>
      <c r="K24" s="6">
        <f t="shared" si="2"/>
        <v>124.45078463999999</v>
      </c>
      <c r="L24">
        <f t="shared" si="3"/>
        <v>0.5</v>
      </c>
      <c r="M24" t="s">
        <v>22</v>
      </c>
      <c r="N24" t="s">
        <v>23</v>
      </c>
      <c r="O24" t="s">
        <v>24</v>
      </c>
      <c r="Z24">
        <v>22</v>
      </c>
      <c r="AA24" s="7">
        <f t="shared" si="0"/>
        <v>6.7536872318801934E-3</v>
      </c>
      <c r="AB24" s="7">
        <f t="shared" si="1"/>
        <v>1.6890566637968202E-2</v>
      </c>
    </row>
    <row r="25" spans="1:32" x14ac:dyDescent="0.2">
      <c r="A25" s="3">
        <v>44392.333275462966</v>
      </c>
      <c r="B25" s="4">
        <v>44392</v>
      </c>
      <c r="C25" s="5">
        <v>0.33327546296296295</v>
      </c>
      <c r="D25" t="s">
        <v>20</v>
      </c>
      <c r="E25">
        <v>50</v>
      </c>
      <c r="F25">
        <v>0</v>
      </c>
      <c r="G25">
        <v>0</v>
      </c>
      <c r="H25" s="1">
        <v>435</v>
      </c>
      <c r="I25" s="2" t="s">
        <v>21</v>
      </c>
      <c r="J25">
        <v>3.7</v>
      </c>
      <c r="K25" s="6">
        <f t="shared" si="2"/>
        <v>154.23387839999998</v>
      </c>
      <c r="L25">
        <f t="shared" si="3"/>
        <v>0</v>
      </c>
      <c r="M25" t="s">
        <v>22</v>
      </c>
      <c r="N25" t="s">
        <v>23</v>
      </c>
      <c r="O25" t="s">
        <v>24</v>
      </c>
      <c r="Z25">
        <v>23</v>
      </c>
      <c r="AA25" s="7">
        <f t="shared" si="0"/>
        <v>5.3812567613021802E-3</v>
      </c>
      <c r="AB25" s="7">
        <f t="shared" si="1"/>
        <v>1.403080513279578E-2</v>
      </c>
    </row>
    <row r="26" spans="1:32" x14ac:dyDescent="0.2">
      <c r="A26" s="3">
        <v>44392.333333333336</v>
      </c>
      <c r="B26" s="4">
        <v>44392</v>
      </c>
      <c r="C26" s="5">
        <v>0.33333333333333331</v>
      </c>
      <c r="D26" t="s">
        <v>20</v>
      </c>
      <c r="E26">
        <v>51</v>
      </c>
      <c r="F26">
        <v>0</v>
      </c>
      <c r="G26">
        <v>0</v>
      </c>
      <c r="H26" s="1">
        <v>478</v>
      </c>
      <c r="I26" s="2" t="s">
        <v>21</v>
      </c>
      <c r="J26">
        <v>3.7</v>
      </c>
      <c r="K26" s="6">
        <f t="shared" si="2"/>
        <v>169.47998591999999</v>
      </c>
      <c r="L26">
        <f t="shared" si="3"/>
        <v>0</v>
      </c>
      <c r="M26" t="s">
        <v>22</v>
      </c>
      <c r="N26" t="s">
        <v>23</v>
      </c>
      <c r="O26" t="s">
        <v>24</v>
      </c>
      <c r="Z26">
        <v>24</v>
      </c>
      <c r="AA26" s="7">
        <f t="shared" si="0"/>
        <v>4.2877206682546748E-3</v>
      </c>
      <c r="AB26" s="7">
        <f t="shared" si="1"/>
        <v>1.1655233178024955E-2</v>
      </c>
    </row>
    <row r="27" spans="1:32" x14ac:dyDescent="0.2">
      <c r="A27" s="3">
        <v>44392.333738425928</v>
      </c>
      <c r="B27" s="4">
        <v>44392</v>
      </c>
      <c r="C27" s="5">
        <v>0.33373842592592595</v>
      </c>
      <c r="D27" t="s">
        <v>20</v>
      </c>
      <c r="E27">
        <v>52</v>
      </c>
      <c r="F27">
        <v>0</v>
      </c>
      <c r="G27">
        <v>0</v>
      </c>
      <c r="H27" s="1">
        <v>436</v>
      </c>
      <c r="I27" s="2" t="s">
        <v>21</v>
      </c>
      <c r="J27">
        <v>3.6</v>
      </c>
      <c r="K27" s="6">
        <f t="shared" si="2"/>
        <v>154.58843903999997</v>
      </c>
      <c r="L27">
        <f t="shared" si="3"/>
        <v>0.10000000000000009</v>
      </c>
      <c r="M27" t="s">
        <v>22</v>
      </c>
      <c r="N27" t="s">
        <v>23</v>
      </c>
      <c r="O27" t="s">
        <v>24</v>
      </c>
      <c r="Z27">
        <v>25</v>
      </c>
      <c r="AA27" s="7">
        <f t="shared" si="0"/>
        <v>3.4164042610242504E-3</v>
      </c>
      <c r="AB27" s="7">
        <f t="shared" si="1"/>
        <v>9.6818720770776839E-3</v>
      </c>
    </row>
    <row r="28" spans="1:32" x14ac:dyDescent="0.2">
      <c r="A28" s="3">
        <v>44392.333796296298</v>
      </c>
      <c r="B28" s="4">
        <v>44392</v>
      </c>
      <c r="C28" s="5">
        <v>0.33379629629629631</v>
      </c>
      <c r="D28" t="s">
        <v>20</v>
      </c>
      <c r="E28">
        <v>53</v>
      </c>
      <c r="F28">
        <v>0</v>
      </c>
      <c r="G28">
        <v>0</v>
      </c>
      <c r="H28" s="1">
        <v>448</v>
      </c>
      <c r="I28" s="2" t="s">
        <v>21</v>
      </c>
      <c r="J28">
        <v>3.2</v>
      </c>
      <c r="K28" s="6">
        <f t="shared" si="2"/>
        <v>158.84316671999997</v>
      </c>
      <c r="L28">
        <f t="shared" si="3"/>
        <v>0.5</v>
      </c>
      <c r="M28" t="s">
        <v>22</v>
      </c>
      <c r="N28" t="s">
        <v>23</v>
      </c>
      <c r="O28" t="s">
        <v>24</v>
      </c>
    </row>
    <row r="29" spans="1:32" x14ac:dyDescent="0.2">
      <c r="A29" s="3">
        <v>44392.33384259259</v>
      </c>
      <c r="B29" s="4">
        <v>44392</v>
      </c>
      <c r="C29" s="5">
        <v>0.33384259259259258</v>
      </c>
      <c r="D29" t="s">
        <v>20</v>
      </c>
      <c r="E29">
        <v>54</v>
      </c>
      <c r="F29">
        <v>0</v>
      </c>
      <c r="G29">
        <v>0</v>
      </c>
      <c r="H29" s="1">
        <v>420</v>
      </c>
      <c r="I29" s="2" t="s">
        <v>21</v>
      </c>
      <c r="J29">
        <v>3</v>
      </c>
      <c r="K29" s="6">
        <f t="shared" si="2"/>
        <v>148.91546879999999</v>
      </c>
      <c r="L29">
        <f t="shared" si="3"/>
        <v>0.70000000000000018</v>
      </c>
      <c r="M29" t="s">
        <v>22</v>
      </c>
      <c r="N29" t="s">
        <v>23</v>
      </c>
      <c r="O29" t="s">
        <v>24</v>
      </c>
    </row>
    <row r="30" spans="1:32" x14ac:dyDescent="0.2">
      <c r="A30" s="3">
        <v>44392.33388888889</v>
      </c>
      <c r="B30" s="4">
        <v>44392</v>
      </c>
      <c r="C30" s="5">
        <v>0.3338888888888889</v>
      </c>
      <c r="D30" t="s">
        <v>20</v>
      </c>
      <c r="E30">
        <v>55</v>
      </c>
      <c r="F30">
        <v>0</v>
      </c>
      <c r="G30">
        <v>0</v>
      </c>
      <c r="H30" s="1">
        <v>409</v>
      </c>
      <c r="I30" s="2" t="s">
        <v>21</v>
      </c>
      <c r="J30">
        <v>2.8</v>
      </c>
      <c r="K30" s="6">
        <f t="shared" si="2"/>
        <v>145.01530176</v>
      </c>
      <c r="L30">
        <f t="shared" si="3"/>
        <v>0.90000000000000036</v>
      </c>
      <c r="M30" t="s">
        <v>22</v>
      </c>
      <c r="N30" t="s">
        <v>23</v>
      </c>
      <c r="O30" t="s">
        <v>24</v>
      </c>
    </row>
    <row r="31" spans="1:32" x14ac:dyDescent="0.2">
      <c r="A31" s="3">
        <v>44392.333935185183</v>
      </c>
      <c r="B31" s="4">
        <v>44392</v>
      </c>
      <c r="C31" s="5">
        <v>0.33393518518518522</v>
      </c>
      <c r="D31" t="s">
        <v>20</v>
      </c>
      <c r="E31">
        <v>56</v>
      </c>
      <c r="F31">
        <v>0</v>
      </c>
      <c r="G31">
        <v>0</v>
      </c>
      <c r="H31" s="1">
        <v>389</v>
      </c>
      <c r="I31" s="2" t="s">
        <v>21</v>
      </c>
      <c r="J31">
        <v>2.6</v>
      </c>
      <c r="K31" s="6">
        <f t="shared" si="2"/>
        <v>137.92408895999998</v>
      </c>
      <c r="L31">
        <f t="shared" si="3"/>
        <v>1.1000000000000001</v>
      </c>
      <c r="M31" t="s">
        <v>22</v>
      </c>
      <c r="N31" t="s">
        <v>23</v>
      </c>
      <c r="O31" t="s">
        <v>24</v>
      </c>
    </row>
    <row r="32" spans="1:32" x14ac:dyDescent="0.2">
      <c r="A32" s="3">
        <v>44392.333993055552</v>
      </c>
      <c r="B32" s="4">
        <v>44392</v>
      </c>
      <c r="C32" s="5">
        <v>0.33399305555555553</v>
      </c>
      <c r="D32" t="s">
        <v>20</v>
      </c>
      <c r="E32">
        <v>57</v>
      </c>
      <c r="F32">
        <v>0</v>
      </c>
      <c r="G32">
        <v>0</v>
      </c>
      <c r="H32" s="1">
        <v>378</v>
      </c>
      <c r="I32" s="2" t="s">
        <v>21</v>
      </c>
      <c r="J32">
        <v>2.2000000000000002</v>
      </c>
      <c r="K32" s="6">
        <f t="shared" si="2"/>
        <v>134.02392191999999</v>
      </c>
      <c r="L32">
        <f t="shared" si="3"/>
        <v>1.5</v>
      </c>
      <c r="M32" t="s">
        <v>22</v>
      </c>
      <c r="N32" t="s">
        <v>23</v>
      </c>
      <c r="O32" t="s">
        <v>24</v>
      </c>
    </row>
    <row r="33" spans="1:15" x14ac:dyDescent="0.2">
      <c r="A33" s="3">
        <v>44392.334050925929</v>
      </c>
      <c r="B33" s="4">
        <v>44392</v>
      </c>
      <c r="C33" s="5">
        <v>0.33405092592592589</v>
      </c>
      <c r="D33" t="s">
        <v>20</v>
      </c>
      <c r="E33">
        <v>58</v>
      </c>
      <c r="F33">
        <v>0</v>
      </c>
      <c r="G33">
        <v>0</v>
      </c>
      <c r="H33" s="1">
        <v>341</v>
      </c>
      <c r="I33" s="2" t="s">
        <v>21</v>
      </c>
      <c r="J33">
        <v>1.7</v>
      </c>
      <c r="K33" s="6">
        <f t="shared" si="2"/>
        <v>120.90517823999998</v>
      </c>
      <c r="L33">
        <f t="shared" si="3"/>
        <v>2</v>
      </c>
      <c r="M33" t="s">
        <v>22</v>
      </c>
      <c r="N33" t="s">
        <v>23</v>
      </c>
      <c r="O33" t="s">
        <v>24</v>
      </c>
    </row>
    <row r="34" spans="1:15" x14ac:dyDescent="0.2">
      <c r="A34" s="3">
        <v>44392.334108796298</v>
      </c>
      <c r="B34" s="4">
        <v>44392</v>
      </c>
      <c r="C34" s="5">
        <v>0.33410879629629631</v>
      </c>
      <c r="D34" t="s">
        <v>20</v>
      </c>
      <c r="E34">
        <v>59</v>
      </c>
      <c r="F34">
        <v>0</v>
      </c>
      <c r="G34">
        <v>0</v>
      </c>
      <c r="H34" s="1">
        <v>304</v>
      </c>
      <c r="I34" s="2" t="s">
        <v>21</v>
      </c>
      <c r="J34">
        <v>1.4</v>
      </c>
      <c r="K34" s="6">
        <f t="shared" si="2"/>
        <v>107.78643455999998</v>
      </c>
      <c r="L34">
        <f t="shared" si="3"/>
        <v>2.3000000000000003</v>
      </c>
      <c r="M34" t="s">
        <v>22</v>
      </c>
      <c r="N34" t="s">
        <v>23</v>
      </c>
      <c r="O34" t="s">
        <v>24</v>
      </c>
    </row>
    <row r="35" spans="1:15" x14ac:dyDescent="0.2">
      <c r="A35" s="3">
        <v>44392.33421296296</v>
      </c>
      <c r="B35" s="4">
        <v>44392</v>
      </c>
      <c r="C35" s="5">
        <v>0.33421296296296293</v>
      </c>
      <c r="D35" t="s">
        <v>20</v>
      </c>
      <c r="E35">
        <v>60</v>
      </c>
      <c r="F35">
        <v>0</v>
      </c>
      <c r="G35">
        <v>0</v>
      </c>
      <c r="H35" s="1">
        <v>249</v>
      </c>
      <c r="I35" s="2" t="s">
        <v>21</v>
      </c>
      <c r="J35">
        <v>0.8</v>
      </c>
      <c r="K35" s="6">
        <f t="shared" si="2"/>
        <v>88.285599359999992</v>
      </c>
      <c r="L35">
        <f t="shared" si="3"/>
        <v>2.9000000000000004</v>
      </c>
      <c r="M35" t="s">
        <v>22</v>
      </c>
      <c r="N35" t="s">
        <v>23</v>
      </c>
      <c r="O35" t="s">
        <v>24</v>
      </c>
    </row>
    <row r="36" spans="1:15" x14ac:dyDescent="0.2">
      <c r="A36" s="3">
        <v>44392.334282407406</v>
      </c>
      <c r="B36" s="4">
        <v>44392</v>
      </c>
      <c r="C36" s="5">
        <v>0.33428240740740739</v>
      </c>
      <c r="D36" t="s">
        <v>20</v>
      </c>
      <c r="E36">
        <v>61</v>
      </c>
      <c r="F36">
        <v>0</v>
      </c>
      <c r="G36">
        <v>0</v>
      </c>
      <c r="H36" s="1">
        <v>241</v>
      </c>
      <c r="I36" s="2" t="s">
        <v>21</v>
      </c>
      <c r="J36">
        <v>0.8</v>
      </c>
      <c r="K36" s="6">
        <f t="shared" si="2"/>
        <v>85.44911424</v>
      </c>
      <c r="L36">
        <f t="shared" si="3"/>
        <v>2.9000000000000004</v>
      </c>
      <c r="M36" t="s">
        <v>22</v>
      </c>
      <c r="N36" t="s">
        <v>23</v>
      </c>
      <c r="O36" t="s">
        <v>24</v>
      </c>
    </row>
    <row r="37" spans="1:15" x14ac:dyDescent="0.2">
      <c r="A37" s="3">
        <v>44392.334351851852</v>
      </c>
      <c r="B37" s="4">
        <v>44392</v>
      </c>
      <c r="C37" s="5">
        <v>0.33435185185185184</v>
      </c>
      <c r="D37" t="s">
        <v>20</v>
      </c>
      <c r="E37">
        <v>62</v>
      </c>
      <c r="F37">
        <v>0</v>
      </c>
      <c r="G37">
        <v>0</v>
      </c>
      <c r="H37" s="1">
        <v>225</v>
      </c>
      <c r="I37" s="2" t="s">
        <v>21</v>
      </c>
      <c r="J37">
        <v>0.1</v>
      </c>
      <c r="K37" s="6">
        <f t="shared" si="2"/>
        <v>79.776143999999988</v>
      </c>
      <c r="L37">
        <f t="shared" si="3"/>
        <v>3.6</v>
      </c>
      <c r="M37" t="s">
        <v>22</v>
      </c>
      <c r="N37" t="s">
        <v>23</v>
      </c>
      <c r="O37" t="s">
        <v>24</v>
      </c>
    </row>
    <row r="38" spans="1:15" x14ac:dyDescent="0.2">
      <c r="A38" s="3">
        <v>44392.334421296298</v>
      </c>
      <c r="B38" s="4">
        <v>44392</v>
      </c>
      <c r="C38" s="5">
        <v>0.3344212962962963</v>
      </c>
      <c r="D38" t="s">
        <v>20</v>
      </c>
      <c r="E38">
        <v>63</v>
      </c>
      <c r="F38">
        <v>0</v>
      </c>
      <c r="G38">
        <v>0</v>
      </c>
      <c r="H38" s="1">
        <v>208</v>
      </c>
      <c r="I38" s="2" t="s">
        <v>21</v>
      </c>
      <c r="J38">
        <v>-0.2</v>
      </c>
      <c r="K38" s="6">
        <f t="shared" si="2"/>
        <v>73.748613119999987</v>
      </c>
      <c r="L38">
        <f t="shared" si="3"/>
        <v>3.9000000000000004</v>
      </c>
      <c r="M38" t="s">
        <v>22</v>
      </c>
      <c r="N38" t="s">
        <v>23</v>
      </c>
      <c r="O38" t="s">
        <v>24</v>
      </c>
    </row>
    <row r="39" spans="1:15" x14ac:dyDescent="0.2">
      <c r="A39" s="3">
        <v>44392.334467592591</v>
      </c>
      <c r="B39" s="4">
        <v>44392</v>
      </c>
      <c r="C39" s="5">
        <v>0.33446759259259262</v>
      </c>
      <c r="D39" t="s">
        <v>20</v>
      </c>
      <c r="E39">
        <v>64</v>
      </c>
      <c r="F39">
        <v>0</v>
      </c>
      <c r="G39">
        <v>0</v>
      </c>
      <c r="H39" s="1">
        <v>195</v>
      </c>
      <c r="I39" s="2" t="s">
        <v>21</v>
      </c>
      <c r="J39">
        <v>-0.3</v>
      </c>
      <c r="K39" s="6">
        <f t="shared" si="2"/>
        <v>69.139324799999997</v>
      </c>
      <c r="L39">
        <f t="shared" si="3"/>
        <v>4</v>
      </c>
      <c r="M39" t="s">
        <v>22</v>
      </c>
      <c r="N39" t="s">
        <v>23</v>
      </c>
      <c r="O39" t="s">
        <v>24</v>
      </c>
    </row>
    <row r="40" spans="1:15" x14ac:dyDescent="0.2">
      <c r="A40" s="3">
        <v>44392.334537037037</v>
      </c>
      <c r="B40" s="4">
        <v>44392</v>
      </c>
      <c r="C40" s="5">
        <v>0.33453703703703702</v>
      </c>
      <c r="D40" t="s">
        <v>20</v>
      </c>
      <c r="E40">
        <v>65</v>
      </c>
      <c r="F40">
        <v>0</v>
      </c>
      <c r="G40">
        <v>0</v>
      </c>
      <c r="H40" s="1">
        <v>178</v>
      </c>
      <c r="I40" s="2" t="s">
        <v>21</v>
      </c>
      <c r="J40">
        <v>-1</v>
      </c>
      <c r="K40" s="6">
        <f t="shared" si="2"/>
        <v>63.111793919999997</v>
      </c>
      <c r="L40">
        <f t="shared" si="3"/>
        <v>4.7</v>
      </c>
      <c r="M40" t="s">
        <v>22</v>
      </c>
      <c r="N40" t="s">
        <v>23</v>
      </c>
      <c r="O40" t="s">
        <v>24</v>
      </c>
    </row>
    <row r="41" spans="1:15" x14ac:dyDescent="0.2">
      <c r="A41" s="3">
        <v>44392.334849537037</v>
      </c>
      <c r="B41" s="4">
        <v>44392</v>
      </c>
      <c r="C41" s="5">
        <v>0.33484953703703701</v>
      </c>
      <c r="D41" t="s">
        <v>20</v>
      </c>
      <c r="E41">
        <v>66</v>
      </c>
      <c r="F41">
        <v>0</v>
      </c>
      <c r="G41">
        <v>0</v>
      </c>
      <c r="H41" s="1">
        <v>138</v>
      </c>
      <c r="I41" s="2" t="s">
        <v>21</v>
      </c>
      <c r="J41">
        <v>-1</v>
      </c>
      <c r="K41" s="6">
        <f t="shared" si="2"/>
        <v>48.929368319999995</v>
      </c>
      <c r="L41">
        <f t="shared" si="3"/>
        <v>4.7</v>
      </c>
      <c r="M41" t="s">
        <v>22</v>
      </c>
      <c r="N41" t="s">
        <v>23</v>
      </c>
      <c r="O41" t="s">
        <v>24</v>
      </c>
    </row>
    <row r="42" spans="1:15" x14ac:dyDescent="0.2">
      <c r="A42" s="3">
        <v>44392.42659722222</v>
      </c>
      <c r="B42" s="4">
        <v>44392</v>
      </c>
      <c r="C42" s="5">
        <v>0.42659722222222224</v>
      </c>
      <c r="D42" t="s">
        <v>20</v>
      </c>
      <c r="E42">
        <v>167</v>
      </c>
      <c r="F42">
        <v>2</v>
      </c>
      <c r="G42">
        <v>2</v>
      </c>
      <c r="H42" s="1">
        <v>98</v>
      </c>
      <c r="I42" s="2" t="s">
        <v>21</v>
      </c>
      <c r="J42">
        <v>-15</v>
      </c>
      <c r="K42" s="6">
        <f t="shared" si="2"/>
        <v>34.74694272</v>
      </c>
      <c r="L42">
        <f t="shared" si="3"/>
        <v>18.7</v>
      </c>
      <c r="M42" t="s">
        <v>22</v>
      </c>
      <c r="N42" t="s">
        <v>23</v>
      </c>
      <c r="O42" t="s">
        <v>30</v>
      </c>
    </row>
    <row r="43" spans="1:15" x14ac:dyDescent="0.2">
      <c r="A43" s="3">
        <v>44392.426678240743</v>
      </c>
      <c r="B43" s="4">
        <v>44392</v>
      </c>
      <c r="C43" s="5">
        <v>0.42667824074074073</v>
      </c>
      <c r="D43" t="s">
        <v>20</v>
      </c>
      <c r="E43">
        <v>168</v>
      </c>
      <c r="F43">
        <v>3</v>
      </c>
      <c r="G43">
        <v>3</v>
      </c>
      <c r="H43" s="1">
        <v>96</v>
      </c>
      <c r="I43" s="2" t="s">
        <v>21</v>
      </c>
      <c r="J43">
        <v>-14.6</v>
      </c>
      <c r="K43" s="6">
        <f t="shared" si="2"/>
        <v>34.037821440000002</v>
      </c>
      <c r="L43">
        <f t="shared" si="3"/>
        <v>18.3</v>
      </c>
      <c r="M43" t="s">
        <v>22</v>
      </c>
      <c r="N43" t="s">
        <v>23</v>
      </c>
      <c r="O43" t="s">
        <v>30</v>
      </c>
    </row>
    <row r="44" spans="1:15" x14ac:dyDescent="0.2">
      <c r="A44" s="3">
        <v>44392.426770833335</v>
      </c>
      <c r="B44" s="4">
        <v>44392</v>
      </c>
      <c r="C44" s="5">
        <v>0.42677083333333332</v>
      </c>
      <c r="D44" t="s">
        <v>20</v>
      </c>
      <c r="E44">
        <v>169</v>
      </c>
      <c r="F44">
        <v>1</v>
      </c>
      <c r="G44">
        <v>3</v>
      </c>
      <c r="H44" s="1">
        <v>109</v>
      </c>
      <c r="I44" s="2" t="s">
        <v>21</v>
      </c>
      <c r="J44">
        <v>-13.6</v>
      </c>
      <c r="K44" s="6">
        <f t="shared" si="2"/>
        <v>38.647109759999992</v>
      </c>
      <c r="L44">
        <f t="shared" si="3"/>
        <v>17.3</v>
      </c>
      <c r="M44" t="s">
        <v>22</v>
      </c>
      <c r="N44" t="s">
        <v>23</v>
      </c>
      <c r="O44" t="s">
        <v>30</v>
      </c>
    </row>
    <row r="45" spans="1:15" x14ac:dyDescent="0.2">
      <c r="A45" s="3">
        <v>44392.426840277774</v>
      </c>
      <c r="B45" s="4">
        <v>44392</v>
      </c>
      <c r="C45" s="5">
        <v>0.42684027777777778</v>
      </c>
      <c r="D45" t="s">
        <v>20</v>
      </c>
      <c r="E45">
        <v>170</v>
      </c>
      <c r="F45">
        <v>4</v>
      </c>
      <c r="G45">
        <v>4</v>
      </c>
      <c r="H45" s="1">
        <v>127</v>
      </c>
      <c r="I45" s="2" t="s">
        <v>21</v>
      </c>
      <c r="J45">
        <v>-12.7</v>
      </c>
      <c r="K45" s="6">
        <f t="shared" si="2"/>
        <v>45.029201279999995</v>
      </c>
      <c r="L45">
        <f t="shared" si="3"/>
        <v>16.399999999999999</v>
      </c>
      <c r="M45" t="s">
        <v>22</v>
      </c>
      <c r="N45" t="s">
        <v>23</v>
      </c>
      <c r="O45" t="s">
        <v>30</v>
      </c>
    </row>
    <row r="46" spans="1:15" x14ac:dyDescent="0.2">
      <c r="A46" s="3">
        <v>44392.426921296297</v>
      </c>
      <c r="B46" s="4">
        <v>44392</v>
      </c>
      <c r="C46" s="5">
        <v>0.42692129629629627</v>
      </c>
      <c r="D46" t="s">
        <v>20</v>
      </c>
      <c r="E46">
        <v>171</v>
      </c>
      <c r="F46">
        <v>3</v>
      </c>
      <c r="G46">
        <v>3</v>
      </c>
      <c r="H46" s="1">
        <v>146</v>
      </c>
      <c r="I46" s="2" t="s">
        <v>21</v>
      </c>
      <c r="J46">
        <v>-12</v>
      </c>
      <c r="K46" s="6">
        <f t="shared" si="2"/>
        <v>51.765853439999994</v>
      </c>
      <c r="L46">
        <f t="shared" si="3"/>
        <v>15.7</v>
      </c>
      <c r="M46" t="s">
        <v>22</v>
      </c>
      <c r="N46" t="s">
        <v>23</v>
      </c>
      <c r="O46" t="s">
        <v>30</v>
      </c>
    </row>
    <row r="47" spans="1:15" x14ac:dyDescent="0.2">
      <c r="A47" s="3">
        <v>44392.426990740743</v>
      </c>
      <c r="B47" s="4">
        <v>44392</v>
      </c>
      <c r="C47" s="5">
        <v>0.42699074074074073</v>
      </c>
      <c r="D47" t="s">
        <v>20</v>
      </c>
      <c r="E47">
        <v>172</v>
      </c>
      <c r="F47">
        <v>3</v>
      </c>
      <c r="G47">
        <v>4</v>
      </c>
      <c r="H47" s="1">
        <v>164</v>
      </c>
      <c r="I47" s="2" t="s">
        <v>21</v>
      </c>
      <c r="J47">
        <v>-11.4</v>
      </c>
      <c r="K47" s="6">
        <f t="shared" si="2"/>
        <v>58.14794495999999</v>
      </c>
      <c r="L47">
        <f t="shared" si="3"/>
        <v>15.100000000000001</v>
      </c>
      <c r="M47" t="s">
        <v>22</v>
      </c>
      <c r="N47" t="s">
        <v>23</v>
      </c>
      <c r="O47" t="s">
        <v>30</v>
      </c>
    </row>
    <row r="48" spans="1:15" x14ac:dyDescent="0.2">
      <c r="A48" s="3">
        <v>44392.427453703705</v>
      </c>
      <c r="B48" s="4">
        <v>44392</v>
      </c>
      <c r="C48" s="5">
        <v>0.42745370370370367</v>
      </c>
      <c r="D48" t="s">
        <v>20</v>
      </c>
      <c r="E48">
        <v>173</v>
      </c>
      <c r="F48">
        <v>2</v>
      </c>
      <c r="G48">
        <v>4</v>
      </c>
      <c r="H48" s="1">
        <v>172</v>
      </c>
      <c r="I48" s="2" t="s">
        <v>21</v>
      </c>
      <c r="J48">
        <v>-11.3</v>
      </c>
      <c r="K48" s="6">
        <f t="shared" si="2"/>
        <v>60.984430079999996</v>
      </c>
      <c r="L48">
        <f t="shared" si="3"/>
        <v>15</v>
      </c>
      <c r="M48" t="s">
        <v>22</v>
      </c>
      <c r="N48" t="s">
        <v>23</v>
      </c>
      <c r="O48" t="s">
        <v>30</v>
      </c>
    </row>
    <row r="49" spans="1:15" x14ac:dyDescent="0.2">
      <c r="A49" s="3">
        <v>44392.427534722221</v>
      </c>
      <c r="B49" s="4">
        <v>44392</v>
      </c>
      <c r="C49" s="5">
        <v>0.42753472222222227</v>
      </c>
      <c r="D49" t="s">
        <v>20</v>
      </c>
      <c r="E49">
        <v>174</v>
      </c>
      <c r="F49">
        <v>4</v>
      </c>
      <c r="G49">
        <v>4</v>
      </c>
      <c r="H49" s="1">
        <v>190</v>
      </c>
      <c r="I49" s="2" t="s">
        <v>21</v>
      </c>
      <c r="J49">
        <v>-10.6</v>
      </c>
      <c r="K49" s="6">
        <f t="shared" si="2"/>
        <v>67.366521599999999</v>
      </c>
      <c r="L49">
        <f t="shared" si="3"/>
        <v>14.3</v>
      </c>
      <c r="M49" t="s">
        <v>22</v>
      </c>
      <c r="N49" t="s">
        <v>23</v>
      </c>
      <c r="O49" t="s">
        <v>30</v>
      </c>
    </row>
    <row r="50" spans="1:15" x14ac:dyDescent="0.2">
      <c r="A50" s="3">
        <v>44392.427685185183</v>
      </c>
      <c r="B50" s="4">
        <v>44392</v>
      </c>
      <c r="C50" s="5">
        <v>0.42768518518518522</v>
      </c>
      <c r="D50" t="s">
        <v>20</v>
      </c>
      <c r="E50">
        <v>175</v>
      </c>
      <c r="F50">
        <v>2</v>
      </c>
      <c r="G50">
        <v>4</v>
      </c>
      <c r="H50" s="1">
        <v>221</v>
      </c>
      <c r="I50" s="2" t="s">
        <v>21</v>
      </c>
      <c r="J50">
        <v>-10.3</v>
      </c>
      <c r="K50" s="6">
        <f t="shared" si="2"/>
        <v>78.357901439999992</v>
      </c>
      <c r="L50">
        <f t="shared" si="3"/>
        <v>14</v>
      </c>
      <c r="M50" t="s">
        <v>22</v>
      </c>
      <c r="N50" t="s">
        <v>23</v>
      </c>
      <c r="O50" t="s">
        <v>30</v>
      </c>
    </row>
    <row r="51" spans="1:15" x14ac:dyDescent="0.2">
      <c r="A51" s="3">
        <v>44392.434699074074</v>
      </c>
      <c r="B51" s="4">
        <v>44392</v>
      </c>
      <c r="C51" s="5">
        <v>0.4346990740740741</v>
      </c>
      <c r="D51" t="s">
        <v>20</v>
      </c>
      <c r="E51">
        <v>228</v>
      </c>
      <c r="F51">
        <v>447</v>
      </c>
      <c r="G51">
        <v>1347</v>
      </c>
      <c r="H51" s="1">
        <v>255</v>
      </c>
      <c r="I51" s="2">
        <v>0.66800000000000004</v>
      </c>
      <c r="J51">
        <v>-10.199999999999999</v>
      </c>
      <c r="K51" s="6">
        <f t="shared" si="2"/>
        <v>90.412963199999993</v>
      </c>
      <c r="L51">
        <f t="shared" si="3"/>
        <v>13.899999999999999</v>
      </c>
      <c r="M51" t="s">
        <v>22</v>
      </c>
      <c r="N51" t="s">
        <v>23</v>
      </c>
      <c r="O51" t="s">
        <v>31</v>
      </c>
    </row>
    <row r="52" spans="1:15" x14ac:dyDescent="0.2">
      <c r="A52" s="3">
        <v>44392.43478009259</v>
      </c>
      <c r="B52" s="4">
        <v>44392</v>
      </c>
      <c r="C52" s="5">
        <v>0.43478009259259259</v>
      </c>
      <c r="D52" t="s">
        <v>20</v>
      </c>
      <c r="E52">
        <v>229</v>
      </c>
      <c r="F52">
        <v>1</v>
      </c>
      <c r="G52">
        <v>3</v>
      </c>
      <c r="H52" s="1">
        <v>249</v>
      </c>
      <c r="I52" s="2" t="s">
        <v>21</v>
      </c>
      <c r="J52">
        <v>-9.8000000000000007</v>
      </c>
      <c r="K52" s="6">
        <f t="shared" si="2"/>
        <v>88.285599359999992</v>
      </c>
      <c r="L52">
        <f t="shared" si="3"/>
        <v>13.5</v>
      </c>
      <c r="M52" t="s">
        <v>22</v>
      </c>
      <c r="N52" t="s">
        <v>23</v>
      </c>
      <c r="O52" t="s">
        <v>31</v>
      </c>
    </row>
    <row r="53" spans="1:15" x14ac:dyDescent="0.2">
      <c r="A53" s="3">
        <v>44392.434861111113</v>
      </c>
      <c r="B53" s="4">
        <v>44392</v>
      </c>
      <c r="C53" s="5">
        <v>0.43486111111111114</v>
      </c>
      <c r="D53" t="s">
        <v>20</v>
      </c>
      <c r="E53">
        <v>230</v>
      </c>
      <c r="F53">
        <v>3</v>
      </c>
      <c r="G53">
        <v>3</v>
      </c>
      <c r="H53" s="1">
        <v>258</v>
      </c>
      <c r="I53" s="2" t="s">
        <v>21</v>
      </c>
      <c r="J53">
        <v>-9.3000000000000007</v>
      </c>
      <c r="K53" s="6">
        <f t="shared" si="2"/>
        <v>91.476645120000001</v>
      </c>
      <c r="L53">
        <f t="shared" si="3"/>
        <v>13</v>
      </c>
      <c r="M53" t="s">
        <v>22</v>
      </c>
      <c r="N53" t="s">
        <v>23</v>
      </c>
      <c r="O53" t="s">
        <v>31</v>
      </c>
    </row>
    <row r="54" spans="1:15" x14ac:dyDescent="0.2">
      <c r="A54" s="3">
        <v>44392.435300925928</v>
      </c>
      <c r="B54" s="4">
        <v>44392</v>
      </c>
      <c r="C54" s="5">
        <v>0.43530092592592595</v>
      </c>
      <c r="D54" t="s">
        <v>20</v>
      </c>
      <c r="E54">
        <v>231</v>
      </c>
      <c r="F54">
        <v>3</v>
      </c>
      <c r="G54">
        <v>4</v>
      </c>
      <c r="H54" s="1">
        <v>251</v>
      </c>
      <c r="I54" s="2" t="s">
        <v>21</v>
      </c>
      <c r="J54">
        <v>-8.6</v>
      </c>
      <c r="K54" s="6">
        <f t="shared" si="2"/>
        <v>88.994720639999997</v>
      </c>
      <c r="L54">
        <f t="shared" si="3"/>
        <v>12.3</v>
      </c>
      <c r="M54" t="s">
        <v>22</v>
      </c>
      <c r="N54" t="s">
        <v>23</v>
      </c>
      <c r="O54" t="s">
        <v>31</v>
      </c>
    </row>
    <row r="55" spans="1:15" x14ac:dyDescent="0.2">
      <c r="A55" s="3">
        <v>44392.435370370367</v>
      </c>
      <c r="B55" s="4">
        <v>44392</v>
      </c>
      <c r="C55" s="5">
        <v>0.43537037037037035</v>
      </c>
      <c r="D55" t="s">
        <v>20</v>
      </c>
      <c r="E55">
        <v>232</v>
      </c>
      <c r="F55">
        <v>2</v>
      </c>
      <c r="G55">
        <v>4</v>
      </c>
      <c r="H55" s="1">
        <v>293</v>
      </c>
      <c r="I55" s="2" t="s">
        <v>21</v>
      </c>
      <c r="J55">
        <v>-7.8</v>
      </c>
      <c r="K55" s="6">
        <f t="shared" si="2"/>
        <v>103.88626751999998</v>
      </c>
      <c r="L55">
        <f t="shared" si="3"/>
        <v>11.5</v>
      </c>
      <c r="M55" t="s">
        <v>22</v>
      </c>
      <c r="N55" t="s">
        <v>23</v>
      </c>
      <c r="O55" t="s">
        <v>31</v>
      </c>
    </row>
    <row r="56" spans="1:15" x14ac:dyDescent="0.2">
      <c r="A56" s="3">
        <v>44392.435439814813</v>
      </c>
      <c r="B56" s="4">
        <v>44392</v>
      </c>
      <c r="C56" s="5">
        <v>0.43543981481481481</v>
      </c>
      <c r="D56" t="s">
        <v>20</v>
      </c>
      <c r="E56">
        <v>233</v>
      </c>
      <c r="F56">
        <v>4</v>
      </c>
      <c r="G56">
        <v>3</v>
      </c>
      <c r="H56" s="1">
        <v>348</v>
      </c>
      <c r="I56" s="2" t="s">
        <v>21</v>
      </c>
      <c r="J56">
        <v>-7.3</v>
      </c>
      <c r="K56" s="6">
        <f t="shared" si="2"/>
        <v>123.38710272</v>
      </c>
      <c r="L56">
        <f t="shared" si="3"/>
        <v>11</v>
      </c>
      <c r="M56" t="s">
        <v>22</v>
      </c>
      <c r="N56" t="s">
        <v>23</v>
      </c>
      <c r="O56" t="s">
        <v>31</v>
      </c>
    </row>
    <row r="57" spans="1:15" x14ac:dyDescent="0.2">
      <c r="A57" s="3">
        <v>44392.435543981483</v>
      </c>
      <c r="B57" s="4">
        <v>44392</v>
      </c>
      <c r="C57" s="5">
        <v>0.43554398148148149</v>
      </c>
      <c r="D57" t="s">
        <v>20</v>
      </c>
      <c r="E57">
        <v>234</v>
      </c>
      <c r="F57">
        <v>4</v>
      </c>
      <c r="G57">
        <v>4</v>
      </c>
      <c r="H57" s="1">
        <v>434</v>
      </c>
      <c r="I57" s="2" t="s">
        <v>21</v>
      </c>
      <c r="J57">
        <v>-6.1</v>
      </c>
      <c r="K57" s="6">
        <f t="shared" si="2"/>
        <v>153.87931775999999</v>
      </c>
      <c r="L57">
        <f t="shared" si="3"/>
        <v>9.8000000000000007</v>
      </c>
      <c r="M57" t="s">
        <v>22</v>
      </c>
      <c r="N57" t="s">
        <v>23</v>
      </c>
      <c r="O57" t="s">
        <v>31</v>
      </c>
    </row>
    <row r="58" spans="1:15" x14ac:dyDescent="0.2">
      <c r="A58" s="3">
        <v>44392.435648148145</v>
      </c>
      <c r="B58" s="4">
        <v>44392</v>
      </c>
      <c r="C58" s="5">
        <v>0.43564814814814817</v>
      </c>
      <c r="D58" t="s">
        <v>20</v>
      </c>
      <c r="E58">
        <v>235</v>
      </c>
      <c r="F58">
        <v>5</v>
      </c>
      <c r="G58">
        <v>4</v>
      </c>
      <c r="H58" s="1">
        <v>496</v>
      </c>
      <c r="I58" s="2" t="s">
        <v>21</v>
      </c>
      <c r="J58">
        <v>-5.7</v>
      </c>
      <c r="K58" s="6">
        <f t="shared" si="2"/>
        <v>175.86207743999998</v>
      </c>
      <c r="L58">
        <f t="shared" si="3"/>
        <v>9.4</v>
      </c>
      <c r="M58" t="s">
        <v>22</v>
      </c>
      <c r="N58" t="s">
        <v>23</v>
      </c>
      <c r="O58" t="s">
        <v>31</v>
      </c>
    </row>
    <row r="59" spans="1:15" x14ac:dyDescent="0.2">
      <c r="A59" s="3">
        <v>44392.435763888891</v>
      </c>
      <c r="B59" s="4">
        <v>44392</v>
      </c>
      <c r="C59" s="5">
        <v>0.4357638888888889</v>
      </c>
      <c r="D59" t="s">
        <v>20</v>
      </c>
      <c r="E59">
        <v>236</v>
      </c>
      <c r="F59">
        <v>4</v>
      </c>
      <c r="G59">
        <v>5</v>
      </c>
      <c r="H59" s="1">
        <v>493</v>
      </c>
      <c r="I59" s="2" t="s">
        <v>21</v>
      </c>
      <c r="J59">
        <v>-5.8</v>
      </c>
      <c r="K59" s="6">
        <f t="shared" si="2"/>
        <v>174.79839551999999</v>
      </c>
      <c r="L59">
        <f t="shared" si="3"/>
        <v>9.5</v>
      </c>
      <c r="M59" t="s">
        <v>22</v>
      </c>
      <c r="N59" t="s">
        <v>23</v>
      </c>
      <c r="O59" t="s">
        <v>31</v>
      </c>
    </row>
    <row r="60" spans="1:15" x14ac:dyDescent="0.2">
      <c r="A60" s="3">
        <v>44392.435891203706</v>
      </c>
      <c r="B60" s="4">
        <v>44392</v>
      </c>
      <c r="C60" s="5">
        <v>0.43589120370370371</v>
      </c>
      <c r="D60" t="s">
        <v>20</v>
      </c>
      <c r="E60">
        <v>237</v>
      </c>
      <c r="F60">
        <v>3</v>
      </c>
      <c r="G60">
        <v>4</v>
      </c>
      <c r="H60" s="1">
        <v>474</v>
      </c>
      <c r="I60" s="2" t="s">
        <v>21</v>
      </c>
      <c r="J60">
        <v>-5.5</v>
      </c>
      <c r="K60" s="6">
        <f t="shared" si="2"/>
        <v>168.06174335999998</v>
      </c>
      <c r="L60">
        <f t="shared" si="3"/>
        <v>9.1999999999999993</v>
      </c>
      <c r="M60" t="s">
        <v>22</v>
      </c>
      <c r="N60" t="s">
        <v>23</v>
      </c>
      <c r="O60" t="s">
        <v>31</v>
      </c>
    </row>
    <row r="61" spans="1:15" x14ac:dyDescent="0.2">
      <c r="A61" s="3">
        <v>44392.435983796298</v>
      </c>
      <c r="B61" s="4">
        <v>44392</v>
      </c>
      <c r="C61" s="5">
        <v>0.4359837962962963</v>
      </c>
      <c r="D61" t="s">
        <v>20</v>
      </c>
      <c r="E61">
        <v>238</v>
      </c>
      <c r="F61">
        <v>4</v>
      </c>
      <c r="G61">
        <v>5</v>
      </c>
      <c r="H61" s="1">
        <v>474</v>
      </c>
      <c r="I61" s="2" t="s">
        <v>21</v>
      </c>
      <c r="J61">
        <v>-4.9000000000000004</v>
      </c>
      <c r="K61" s="6">
        <f t="shared" si="2"/>
        <v>168.06174335999998</v>
      </c>
      <c r="L61">
        <f t="shared" si="3"/>
        <v>8.6000000000000014</v>
      </c>
      <c r="M61" t="s">
        <v>22</v>
      </c>
      <c r="N61" t="s">
        <v>23</v>
      </c>
      <c r="O61" t="s">
        <v>31</v>
      </c>
    </row>
    <row r="62" spans="1:15" x14ac:dyDescent="0.2">
      <c r="A62" s="3">
        <v>44392.436122685183</v>
      </c>
      <c r="B62" s="4">
        <v>44392</v>
      </c>
      <c r="C62" s="5">
        <v>0.43612268518518515</v>
      </c>
      <c r="D62" t="s">
        <v>20</v>
      </c>
      <c r="E62">
        <v>239</v>
      </c>
      <c r="F62">
        <v>4</v>
      </c>
      <c r="G62">
        <v>4</v>
      </c>
      <c r="H62" s="1">
        <v>432</v>
      </c>
      <c r="I62" s="2" t="s">
        <v>21</v>
      </c>
      <c r="J62">
        <v>-4.0999999999999996</v>
      </c>
      <c r="K62" s="6">
        <f t="shared" si="2"/>
        <v>153.17019647999999</v>
      </c>
      <c r="L62">
        <f t="shared" si="3"/>
        <v>7.8</v>
      </c>
      <c r="M62" t="s">
        <v>22</v>
      </c>
      <c r="N62" t="s">
        <v>23</v>
      </c>
      <c r="O62" t="s">
        <v>31</v>
      </c>
    </row>
    <row r="63" spans="1:15" x14ac:dyDescent="0.2">
      <c r="A63" s="3">
        <v>44392.436203703706</v>
      </c>
      <c r="B63" s="4">
        <v>44392</v>
      </c>
      <c r="C63" s="5">
        <v>0.4362037037037037</v>
      </c>
      <c r="D63" t="s">
        <v>20</v>
      </c>
      <c r="E63">
        <v>240</v>
      </c>
      <c r="F63">
        <v>4</v>
      </c>
      <c r="G63">
        <v>5</v>
      </c>
      <c r="H63" s="1">
        <v>492</v>
      </c>
      <c r="I63" s="2" t="s">
        <v>21</v>
      </c>
      <c r="J63">
        <v>-3.5</v>
      </c>
      <c r="K63" s="6">
        <f t="shared" si="2"/>
        <v>174.44383488</v>
      </c>
      <c r="L63">
        <f t="shared" si="3"/>
        <v>7.2</v>
      </c>
      <c r="M63" t="s">
        <v>22</v>
      </c>
      <c r="N63" t="s">
        <v>23</v>
      </c>
      <c r="O63" t="s">
        <v>31</v>
      </c>
    </row>
    <row r="64" spans="1:15" x14ac:dyDescent="0.2">
      <c r="A64" s="3">
        <v>44392.436284722222</v>
      </c>
      <c r="B64" s="4">
        <v>44392</v>
      </c>
      <c r="C64" s="5">
        <v>0.4362847222222222</v>
      </c>
      <c r="D64" t="s">
        <v>20</v>
      </c>
      <c r="E64">
        <v>241</v>
      </c>
      <c r="F64">
        <v>6</v>
      </c>
      <c r="G64">
        <v>8</v>
      </c>
      <c r="H64" s="1">
        <v>680</v>
      </c>
      <c r="I64" s="2" t="s">
        <v>21</v>
      </c>
      <c r="J64">
        <v>-2.4</v>
      </c>
      <c r="K64" s="6">
        <f t="shared" si="2"/>
        <v>241.10123519999996</v>
      </c>
      <c r="L64">
        <f t="shared" si="3"/>
        <v>6.1</v>
      </c>
      <c r="M64" t="s">
        <v>22</v>
      </c>
      <c r="N64" t="s">
        <v>23</v>
      </c>
      <c r="O64" t="s">
        <v>31</v>
      </c>
    </row>
    <row r="65" spans="1:15" x14ac:dyDescent="0.2">
      <c r="A65" s="3">
        <v>44392.436400462961</v>
      </c>
      <c r="B65" s="4">
        <v>44392</v>
      </c>
      <c r="C65" s="5">
        <v>0.43640046296296298</v>
      </c>
      <c r="D65" t="s">
        <v>20</v>
      </c>
      <c r="E65">
        <v>242</v>
      </c>
      <c r="F65">
        <v>6</v>
      </c>
      <c r="G65">
        <v>8</v>
      </c>
      <c r="H65" s="1">
        <v>885</v>
      </c>
      <c r="I65" s="2" t="s">
        <v>21</v>
      </c>
      <c r="J65">
        <v>-2.1</v>
      </c>
      <c r="K65" s="6">
        <f t="shared" si="2"/>
        <v>313.78616639999996</v>
      </c>
      <c r="L65">
        <f t="shared" si="3"/>
        <v>5.8000000000000007</v>
      </c>
      <c r="M65" t="s">
        <v>22</v>
      </c>
      <c r="N65" t="s">
        <v>23</v>
      </c>
      <c r="O65" t="s">
        <v>31</v>
      </c>
    </row>
    <row r="66" spans="1:15" x14ac:dyDescent="0.2">
      <c r="A66" s="3">
        <v>44392.436481481483</v>
      </c>
      <c r="B66" s="4">
        <v>44392</v>
      </c>
      <c r="C66" s="5">
        <v>0.43648148148148147</v>
      </c>
      <c r="D66" t="s">
        <v>20</v>
      </c>
      <c r="E66">
        <v>243</v>
      </c>
      <c r="F66">
        <v>8</v>
      </c>
      <c r="G66">
        <v>12</v>
      </c>
      <c r="H66" s="1">
        <v>974</v>
      </c>
      <c r="I66" s="2" t="s">
        <v>21</v>
      </c>
      <c r="J66">
        <v>-1.8</v>
      </c>
      <c r="K66" s="6">
        <f t="shared" si="2"/>
        <v>345.34206335999994</v>
      </c>
      <c r="L66">
        <f t="shared" si="3"/>
        <v>5.5</v>
      </c>
      <c r="M66" t="s">
        <v>22</v>
      </c>
      <c r="N66" t="s">
        <v>23</v>
      </c>
      <c r="O66" t="s">
        <v>31</v>
      </c>
    </row>
    <row r="67" spans="1:15" x14ac:dyDescent="0.2">
      <c r="A67" s="3">
        <v>44392.436597222222</v>
      </c>
      <c r="B67" s="4">
        <v>44392</v>
      </c>
      <c r="C67" s="5">
        <v>0.43659722222222225</v>
      </c>
      <c r="D67" t="s">
        <v>20</v>
      </c>
      <c r="E67">
        <v>244</v>
      </c>
      <c r="F67">
        <v>10</v>
      </c>
      <c r="G67">
        <v>11</v>
      </c>
      <c r="H67" s="1">
        <v>1085</v>
      </c>
      <c r="I67" s="2" t="s">
        <v>21</v>
      </c>
      <c r="J67">
        <v>-1.2</v>
      </c>
      <c r="K67" s="6">
        <f t="shared" ref="K67:K75" si="4">H67*1.7871*0.1984</f>
        <v>384.69829439999995</v>
      </c>
      <c r="L67" s="12">
        <f t="shared" ref="L67:L75" si="5">(J67-3.7)*-1</f>
        <v>4.9000000000000004</v>
      </c>
      <c r="M67" t="s">
        <v>22</v>
      </c>
      <c r="N67" t="s">
        <v>23</v>
      </c>
      <c r="O67" t="s">
        <v>31</v>
      </c>
    </row>
    <row r="68" spans="1:15" x14ac:dyDescent="0.2">
      <c r="A68" s="3">
        <v>44392.439803240741</v>
      </c>
      <c r="B68" s="4">
        <v>44392</v>
      </c>
      <c r="C68" s="5">
        <v>0.43980324074074079</v>
      </c>
      <c r="D68" t="s">
        <v>20</v>
      </c>
      <c r="E68">
        <v>245</v>
      </c>
      <c r="F68">
        <v>8</v>
      </c>
      <c r="G68">
        <v>10</v>
      </c>
      <c r="H68" s="1">
        <v>1046</v>
      </c>
      <c r="I68" s="2" t="s">
        <v>21</v>
      </c>
      <c r="J68">
        <v>-2.2000000000000002</v>
      </c>
      <c r="K68" s="6">
        <f t="shared" si="4"/>
        <v>370.87042943999995</v>
      </c>
      <c r="L68" s="12">
        <f t="shared" si="5"/>
        <v>5.9</v>
      </c>
      <c r="M68" t="s">
        <v>22</v>
      </c>
      <c r="N68" t="s">
        <v>23</v>
      </c>
      <c r="O68" t="s">
        <v>31</v>
      </c>
    </row>
    <row r="69" spans="1:15" x14ac:dyDescent="0.2">
      <c r="A69" s="3">
        <v>44392.43990740741</v>
      </c>
      <c r="B69" s="4">
        <v>44392</v>
      </c>
      <c r="C69" s="5">
        <v>0.43990740740740741</v>
      </c>
      <c r="D69" t="s">
        <v>20</v>
      </c>
      <c r="E69">
        <v>246</v>
      </c>
      <c r="F69">
        <v>10</v>
      </c>
      <c r="G69">
        <v>11</v>
      </c>
      <c r="H69" s="1">
        <v>1108</v>
      </c>
      <c r="I69" s="2" t="s">
        <v>21</v>
      </c>
      <c r="J69">
        <v>-1.2</v>
      </c>
      <c r="K69" s="6">
        <f t="shared" si="4"/>
        <v>392.85318911999997</v>
      </c>
      <c r="L69" s="12">
        <f t="shared" si="5"/>
        <v>4.9000000000000004</v>
      </c>
      <c r="M69" t="s">
        <v>22</v>
      </c>
      <c r="N69" t="s">
        <v>23</v>
      </c>
      <c r="O69" t="s">
        <v>31</v>
      </c>
    </row>
    <row r="70" spans="1:15" x14ac:dyDescent="0.2">
      <c r="A70" s="3">
        <v>44392.439965277779</v>
      </c>
      <c r="B70" s="4">
        <v>44392</v>
      </c>
      <c r="C70" s="5">
        <v>0.43996527777777777</v>
      </c>
      <c r="D70" t="s">
        <v>20</v>
      </c>
      <c r="E70">
        <v>247</v>
      </c>
      <c r="F70">
        <v>14</v>
      </c>
      <c r="G70">
        <v>15</v>
      </c>
      <c r="H70" s="1">
        <v>1256</v>
      </c>
      <c r="I70" s="2" t="s">
        <v>21</v>
      </c>
      <c r="J70">
        <v>-0.4</v>
      </c>
      <c r="K70" s="6">
        <f t="shared" si="4"/>
        <v>445.32816384</v>
      </c>
      <c r="L70" s="12">
        <f t="shared" si="5"/>
        <v>4.1000000000000005</v>
      </c>
      <c r="M70" t="s">
        <v>22</v>
      </c>
      <c r="N70" t="s">
        <v>23</v>
      </c>
      <c r="O70" t="s">
        <v>31</v>
      </c>
    </row>
    <row r="71" spans="1:15" x14ac:dyDescent="0.2">
      <c r="A71" s="3">
        <v>44392.440046296295</v>
      </c>
      <c r="B71" s="4">
        <v>44392</v>
      </c>
      <c r="C71" s="5">
        <v>0.44004629629629632</v>
      </c>
      <c r="D71" t="s">
        <v>20</v>
      </c>
      <c r="E71">
        <v>248</v>
      </c>
      <c r="F71">
        <v>15</v>
      </c>
      <c r="G71">
        <v>16</v>
      </c>
      <c r="H71" s="1">
        <v>1636</v>
      </c>
      <c r="I71" s="2" t="s">
        <v>21</v>
      </c>
      <c r="J71">
        <v>0.6</v>
      </c>
      <c r="K71" s="6">
        <f t="shared" si="4"/>
        <v>580.06120704</v>
      </c>
      <c r="L71" s="12">
        <f t="shared" si="5"/>
        <v>3.1</v>
      </c>
      <c r="M71" t="s">
        <v>22</v>
      </c>
      <c r="N71" t="s">
        <v>23</v>
      </c>
      <c r="O71" t="s">
        <v>31</v>
      </c>
    </row>
    <row r="72" spans="1:15" x14ac:dyDescent="0.2">
      <c r="A72" s="3">
        <v>44392.440127314818</v>
      </c>
      <c r="B72" s="4">
        <v>44392</v>
      </c>
      <c r="C72" s="5">
        <v>0.44012731481481482</v>
      </c>
      <c r="D72" t="s">
        <v>20</v>
      </c>
      <c r="E72">
        <v>249</v>
      </c>
      <c r="F72">
        <v>14</v>
      </c>
      <c r="G72">
        <v>16</v>
      </c>
      <c r="H72" s="1">
        <v>1989</v>
      </c>
      <c r="I72" s="2" t="s">
        <v>21</v>
      </c>
      <c r="J72">
        <v>1.5</v>
      </c>
      <c r="K72" s="6">
        <f t="shared" si="4"/>
        <v>705.22111295999991</v>
      </c>
      <c r="L72" s="12">
        <f t="shared" si="5"/>
        <v>2.2000000000000002</v>
      </c>
      <c r="M72" t="s">
        <v>22</v>
      </c>
      <c r="N72" t="s">
        <v>23</v>
      </c>
      <c r="O72" t="s">
        <v>31</v>
      </c>
    </row>
    <row r="73" spans="1:15" x14ac:dyDescent="0.2">
      <c r="A73" s="3">
        <v>44392.440196759257</v>
      </c>
      <c r="B73" s="4">
        <v>44392</v>
      </c>
      <c r="C73" s="5">
        <v>0.44019675925925927</v>
      </c>
      <c r="D73" t="s">
        <v>20</v>
      </c>
      <c r="E73">
        <v>250</v>
      </c>
      <c r="F73">
        <v>17</v>
      </c>
      <c r="G73">
        <v>17</v>
      </c>
      <c r="H73" s="1">
        <v>2340</v>
      </c>
      <c r="I73" s="2" t="s">
        <v>21</v>
      </c>
      <c r="J73">
        <v>2.2999999999999998</v>
      </c>
      <c r="K73" s="6">
        <f t="shared" si="4"/>
        <v>829.67189759999985</v>
      </c>
      <c r="L73" s="12">
        <f t="shared" si="5"/>
        <v>1.4000000000000004</v>
      </c>
      <c r="M73" t="s">
        <v>22</v>
      </c>
      <c r="N73" t="s">
        <v>23</v>
      </c>
      <c r="O73" t="s">
        <v>31</v>
      </c>
    </row>
    <row r="74" spans="1:15" x14ac:dyDescent="0.2">
      <c r="A74" s="3">
        <v>44392.440254629626</v>
      </c>
      <c r="B74" s="4">
        <v>44392</v>
      </c>
      <c r="C74" s="5">
        <v>0.44025462962962963</v>
      </c>
      <c r="D74" t="s">
        <v>20</v>
      </c>
      <c r="E74">
        <v>251</v>
      </c>
      <c r="F74">
        <v>14</v>
      </c>
      <c r="G74">
        <v>16</v>
      </c>
      <c r="H74" s="1">
        <v>2657</v>
      </c>
      <c r="I74" s="2" t="s">
        <v>21</v>
      </c>
      <c r="J74">
        <v>3.2</v>
      </c>
      <c r="K74" s="6">
        <f t="shared" si="4"/>
        <v>942.06762047999996</v>
      </c>
      <c r="L74" s="12">
        <f t="shared" si="5"/>
        <v>0.5</v>
      </c>
      <c r="M74" t="s">
        <v>22</v>
      </c>
      <c r="N74" t="s">
        <v>23</v>
      </c>
      <c r="O74" t="s">
        <v>31</v>
      </c>
    </row>
    <row r="75" spans="1:15" x14ac:dyDescent="0.2">
      <c r="A75" s="3">
        <v>44392.440324074072</v>
      </c>
      <c r="B75" s="4">
        <v>44392</v>
      </c>
      <c r="C75" s="5">
        <v>0.44032407407407409</v>
      </c>
      <c r="D75" t="s">
        <v>20</v>
      </c>
      <c r="E75">
        <v>252</v>
      </c>
      <c r="F75">
        <v>16</v>
      </c>
      <c r="G75">
        <v>17</v>
      </c>
      <c r="H75" s="1">
        <v>3116</v>
      </c>
      <c r="I75" s="2" t="s">
        <v>21</v>
      </c>
      <c r="J75">
        <v>3.8</v>
      </c>
      <c r="K75" s="6">
        <f t="shared" si="4"/>
        <v>1104.8109542399998</v>
      </c>
      <c r="L75" s="12">
        <f t="shared" si="5"/>
        <v>-9.9999999999999645E-2</v>
      </c>
      <c r="M75" t="s">
        <v>22</v>
      </c>
      <c r="N75" t="s">
        <v>23</v>
      </c>
      <c r="O75" t="s">
        <v>31</v>
      </c>
    </row>
    <row r="76" spans="1:15" x14ac:dyDescent="0.2">
      <c r="K76" s="6"/>
    </row>
    <row r="77" spans="1:15" x14ac:dyDescent="0.2">
      <c r="A77" s="3">
        <v>44400.508587962962</v>
      </c>
      <c r="B77" s="4">
        <v>44400</v>
      </c>
      <c r="C77" s="5">
        <v>0.50858796296296294</v>
      </c>
      <c r="D77" t="s">
        <v>20</v>
      </c>
      <c r="E77">
        <v>1416</v>
      </c>
      <c r="F77">
        <v>13</v>
      </c>
      <c r="G77">
        <v>15</v>
      </c>
      <c r="H77">
        <v>1650</v>
      </c>
      <c r="I77" t="s">
        <v>21</v>
      </c>
      <c r="J77">
        <v>3.4</v>
      </c>
      <c r="K77" s="6">
        <f t="shared" ref="K77:K135" si="6">H77*1.7871*0.1984</f>
        <v>585.02505599999995</v>
      </c>
      <c r="L77">
        <f t="shared" ref="L77:L103" si="7">(J77-3.7)*-1</f>
        <v>0.30000000000000027</v>
      </c>
      <c r="M77" t="s">
        <v>22</v>
      </c>
      <c r="N77" t="s">
        <v>23</v>
      </c>
      <c r="O77" t="s">
        <v>24</v>
      </c>
    </row>
    <row r="78" spans="1:15" x14ac:dyDescent="0.2">
      <c r="A78" s="3">
        <v>44400.508668981478</v>
      </c>
      <c r="B78" s="4">
        <v>44400</v>
      </c>
      <c r="C78" s="5">
        <v>0.50866898148148143</v>
      </c>
      <c r="D78" t="s">
        <v>20</v>
      </c>
      <c r="E78">
        <v>1417</v>
      </c>
      <c r="F78">
        <v>14</v>
      </c>
      <c r="G78">
        <v>15</v>
      </c>
      <c r="H78">
        <v>1790</v>
      </c>
      <c r="I78" t="s">
        <v>21</v>
      </c>
      <c r="J78">
        <v>3.4</v>
      </c>
      <c r="K78" s="6">
        <f t="shared" si="6"/>
        <v>634.66354559999991</v>
      </c>
      <c r="L78">
        <f t="shared" si="7"/>
        <v>0.30000000000000027</v>
      </c>
      <c r="M78" t="s">
        <v>22</v>
      </c>
      <c r="N78" t="s">
        <v>23</v>
      </c>
      <c r="O78" t="s">
        <v>24</v>
      </c>
    </row>
    <row r="79" spans="1:15" x14ac:dyDescent="0.2">
      <c r="A79" s="3">
        <v>44400.508715277778</v>
      </c>
      <c r="B79" s="4">
        <v>44400</v>
      </c>
      <c r="C79" s="5">
        <v>0.50871527777777781</v>
      </c>
      <c r="D79" t="s">
        <v>20</v>
      </c>
      <c r="E79">
        <v>1418</v>
      </c>
      <c r="F79">
        <v>12</v>
      </c>
      <c r="G79">
        <v>13</v>
      </c>
      <c r="H79">
        <v>1803</v>
      </c>
      <c r="I79" t="s">
        <v>21</v>
      </c>
      <c r="J79">
        <v>3.3</v>
      </c>
      <c r="K79" s="6">
        <f t="shared" si="6"/>
        <v>639.27283391999993</v>
      </c>
      <c r="L79">
        <f t="shared" si="7"/>
        <v>0.40000000000000036</v>
      </c>
      <c r="M79" t="s">
        <v>22</v>
      </c>
      <c r="N79" t="s">
        <v>23</v>
      </c>
      <c r="O79" t="s">
        <v>24</v>
      </c>
    </row>
    <row r="80" spans="1:15" x14ac:dyDescent="0.2">
      <c r="A80" s="3">
        <v>44400.508796296293</v>
      </c>
      <c r="B80" s="4">
        <v>44400</v>
      </c>
      <c r="C80" s="5">
        <v>0.5087962962962963</v>
      </c>
      <c r="D80" t="s">
        <v>20</v>
      </c>
      <c r="E80">
        <v>1419</v>
      </c>
      <c r="F80">
        <v>9</v>
      </c>
      <c r="G80">
        <v>12</v>
      </c>
      <c r="H80">
        <v>1670</v>
      </c>
      <c r="I80" t="s">
        <v>21</v>
      </c>
      <c r="J80">
        <v>2.7</v>
      </c>
      <c r="K80" s="6">
        <f t="shared" si="6"/>
        <v>592.11626879999994</v>
      </c>
      <c r="L80">
        <f t="shared" si="7"/>
        <v>1</v>
      </c>
      <c r="M80" t="s">
        <v>22</v>
      </c>
      <c r="N80" t="s">
        <v>23</v>
      </c>
      <c r="O80" t="s">
        <v>24</v>
      </c>
    </row>
    <row r="81" spans="1:15" x14ac:dyDescent="0.2">
      <c r="A81" s="3">
        <v>44400.50886574074</v>
      </c>
      <c r="B81" s="4">
        <v>44400</v>
      </c>
      <c r="C81" s="5">
        <v>0.50886574074074076</v>
      </c>
      <c r="D81" t="s">
        <v>20</v>
      </c>
      <c r="E81">
        <v>1420</v>
      </c>
      <c r="F81">
        <v>8</v>
      </c>
      <c r="G81">
        <v>12</v>
      </c>
      <c r="H81">
        <v>1368</v>
      </c>
      <c r="I81" t="s">
        <v>21</v>
      </c>
      <c r="J81">
        <v>2.2000000000000002</v>
      </c>
      <c r="K81" s="6">
        <f t="shared" si="6"/>
        <v>485.03895551999994</v>
      </c>
      <c r="L81">
        <f t="shared" si="7"/>
        <v>1.5</v>
      </c>
      <c r="M81" t="s">
        <v>22</v>
      </c>
      <c r="N81" t="s">
        <v>23</v>
      </c>
      <c r="O81" t="s">
        <v>24</v>
      </c>
    </row>
    <row r="82" spans="1:15" x14ac:dyDescent="0.2">
      <c r="A82" s="3">
        <v>44400.508981481478</v>
      </c>
      <c r="B82" s="4">
        <v>44400</v>
      </c>
      <c r="C82" s="5">
        <v>0.50898148148148148</v>
      </c>
      <c r="D82" t="s">
        <v>20</v>
      </c>
      <c r="E82">
        <v>1421</v>
      </c>
      <c r="F82">
        <v>7</v>
      </c>
      <c r="G82">
        <v>9</v>
      </c>
      <c r="H82">
        <v>1155</v>
      </c>
      <c r="I82" t="s">
        <v>21</v>
      </c>
      <c r="J82">
        <v>1.6</v>
      </c>
      <c r="K82" s="6">
        <f t="shared" si="6"/>
        <v>409.51753919999999</v>
      </c>
      <c r="L82">
        <f t="shared" si="7"/>
        <v>2.1</v>
      </c>
      <c r="M82" t="s">
        <v>22</v>
      </c>
      <c r="N82" t="s">
        <v>23</v>
      </c>
      <c r="O82" t="s">
        <v>24</v>
      </c>
    </row>
    <row r="83" spans="1:15" x14ac:dyDescent="0.2">
      <c r="A83" s="3">
        <v>44400.509062500001</v>
      </c>
      <c r="B83" s="4">
        <v>44400</v>
      </c>
      <c r="C83" s="5">
        <v>0.50906249999999997</v>
      </c>
      <c r="D83" t="s">
        <v>20</v>
      </c>
      <c r="E83">
        <v>1422</v>
      </c>
      <c r="F83">
        <v>7</v>
      </c>
      <c r="G83">
        <v>9</v>
      </c>
      <c r="H83">
        <v>1059</v>
      </c>
      <c r="I83" t="s">
        <v>21</v>
      </c>
      <c r="J83">
        <v>0.9</v>
      </c>
      <c r="K83" s="6">
        <f t="shared" si="6"/>
        <v>375.47971775999997</v>
      </c>
      <c r="L83">
        <f t="shared" si="7"/>
        <v>2.8000000000000003</v>
      </c>
      <c r="M83" t="s">
        <v>22</v>
      </c>
      <c r="N83" t="s">
        <v>23</v>
      </c>
      <c r="O83" t="s">
        <v>24</v>
      </c>
    </row>
    <row r="84" spans="1:15" x14ac:dyDescent="0.2">
      <c r="A84" s="3">
        <v>44400.509131944447</v>
      </c>
      <c r="B84" s="4">
        <v>44400</v>
      </c>
      <c r="C84" s="5">
        <v>0.50913194444444443</v>
      </c>
      <c r="D84" t="s">
        <v>20</v>
      </c>
      <c r="E84">
        <v>1423</v>
      </c>
      <c r="F84">
        <v>6</v>
      </c>
      <c r="G84">
        <v>6</v>
      </c>
      <c r="H84">
        <v>965</v>
      </c>
      <c r="I84" t="s">
        <v>21</v>
      </c>
      <c r="J84">
        <v>0.4</v>
      </c>
      <c r="K84" s="6">
        <f t="shared" si="6"/>
        <v>342.15101759999993</v>
      </c>
      <c r="L84">
        <f t="shared" si="7"/>
        <v>3.3000000000000003</v>
      </c>
      <c r="M84" t="s">
        <v>22</v>
      </c>
      <c r="N84" t="s">
        <v>23</v>
      </c>
      <c r="O84" t="s">
        <v>24</v>
      </c>
    </row>
    <row r="85" spans="1:15" x14ac:dyDescent="0.2">
      <c r="A85" s="3">
        <v>44400.50922453704</v>
      </c>
      <c r="B85" s="4">
        <v>44400</v>
      </c>
      <c r="C85" s="5">
        <v>0.50922453703703707</v>
      </c>
      <c r="D85" t="s">
        <v>20</v>
      </c>
      <c r="E85">
        <v>1424</v>
      </c>
      <c r="F85">
        <v>5</v>
      </c>
      <c r="G85">
        <v>10</v>
      </c>
      <c r="H85">
        <v>900</v>
      </c>
      <c r="I85" t="s">
        <v>21</v>
      </c>
      <c r="J85">
        <v>0</v>
      </c>
      <c r="K85" s="6">
        <f t="shared" si="6"/>
        <v>319.10457599999995</v>
      </c>
      <c r="L85">
        <f t="shared" si="7"/>
        <v>3.7</v>
      </c>
      <c r="M85" t="s">
        <v>22</v>
      </c>
      <c r="N85" t="s">
        <v>23</v>
      </c>
      <c r="O85" t="s">
        <v>24</v>
      </c>
    </row>
    <row r="86" spans="1:15" x14ac:dyDescent="0.2">
      <c r="A86" s="3">
        <v>44400.509317129632</v>
      </c>
      <c r="B86" s="4">
        <v>44400</v>
      </c>
      <c r="C86" s="5">
        <v>0.50931712962962961</v>
      </c>
      <c r="D86" t="s">
        <v>20</v>
      </c>
      <c r="E86">
        <v>1425</v>
      </c>
      <c r="F86">
        <v>4</v>
      </c>
      <c r="G86">
        <v>5</v>
      </c>
      <c r="H86">
        <v>850</v>
      </c>
      <c r="I86" t="s">
        <v>21</v>
      </c>
      <c r="J86">
        <v>-0.5</v>
      </c>
      <c r="K86" s="6">
        <f t="shared" si="6"/>
        <v>301.37654399999997</v>
      </c>
      <c r="L86">
        <f t="shared" si="7"/>
        <v>4.2</v>
      </c>
      <c r="M86" t="s">
        <v>22</v>
      </c>
      <c r="N86" t="s">
        <v>23</v>
      </c>
      <c r="O86" t="s">
        <v>24</v>
      </c>
    </row>
    <row r="87" spans="1:15" x14ac:dyDescent="0.2">
      <c r="A87" s="3">
        <v>44400.509398148148</v>
      </c>
      <c r="B87" s="4">
        <v>44400</v>
      </c>
      <c r="C87" s="5">
        <v>0.5093981481481481</v>
      </c>
      <c r="D87" t="s">
        <v>20</v>
      </c>
      <c r="E87">
        <v>1426</v>
      </c>
      <c r="F87">
        <v>4</v>
      </c>
      <c r="G87">
        <v>4</v>
      </c>
      <c r="H87">
        <v>832</v>
      </c>
      <c r="I87" t="s">
        <v>21</v>
      </c>
      <c r="J87">
        <v>-0.6</v>
      </c>
      <c r="K87" s="6">
        <f t="shared" si="6"/>
        <v>294.99445247999995</v>
      </c>
      <c r="L87">
        <f t="shared" si="7"/>
        <v>4.3</v>
      </c>
      <c r="M87" t="s">
        <v>22</v>
      </c>
      <c r="N87" t="s">
        <v>23</v>
      </c>
      <c r="O87" t="s">
        <v>24</v>
      </c>
    </row>
    <row r="88" spans="1:15" x14ac:dyDescent="0.2">
      <c r="A88" s="3">
        <v>44400.509479166663</v>
      </c>
      <c r="B88" s="4">
        <v>44400</v>
      </c>
      <c r="C88" s="5">
        <v>0.50947916666666659</v>
      </c>
      <c r="D88" t="s">
        <v>20</v>
      </c>
      <c r="E88">
        <v>1427</v>
      </c>
      <c r="F88">
        <v>4</v>
      </c>
      <c r="G88">
        <v>7</v>
      </c>
      <c r="H88">
        <v>841</v>
      </c>
      <c r="I88" t="s">
        <v>21</v>
      </c>
      <c r="J88">
        <v>-0.2</v>
      </c>
      <c r="K88" s="6">
        <f t="shared" si="6"/>
        <v>298.18549824000002</v>
      </c>
      <c r="L88">
        <f t="shared" si="7"/>
        <v>3.9000000000000004</v>
      </c>
      <c r="M88" t="s">
        <v>22</v>
      </c>
      <c r="N88" t="s">
        <v>23</v>
      </c>
      <c r="O88" t="s">
        <v>24</v>
      </c>
    </row>
    <row r="89" spans="1:15" x14ac:dyDescent="0.2">
      <c r="A89" s="3">
        <v>44400.509548611109</v>
      </c>
      <c r="B89" s="4">
        <v>44400</v>
      </c>
      <c r="C89" s="5">
        <v>0.50954861111111105</v>
      </c>
      <c r="D89" t="s">
        <v>20</v>
      </c>
      <c r="E89">
        <v>1428</v>
      </c>
      <c r="F89">
        <v>6</v>
      </c>
      <c r="G89">
        <v>9</v>
      </c>
      <c r="H89">
        <v>906</v>
      </c>
      <c r="I89" t="s">
        <v>21</v>
      </c>
      <c r="J89">
        <v>0.6</v>
      </c>
      <c r="K89" s="6">
        <f t="shared" si="6"/>
        <v>321.23193984</v>
      </c>
      <c r="L89">
        <f t="shared" si="7"/>
        <v>3.1</v>
      </c>
      <c r="M89" t="s">
        <v>22</v>
      </c>
      <c r="N89" t="s">
        <v>23</v>
      </c>
      <c r="O89" t="s">
        <v>24</v>
      </c>
    </row>
    <row r="90" spans="1:15" x14ac:dyDescent="0.2">
      <c r="A90" s="3">
        <v>44400.509594907409</v>
      </c>
      <c r="B90" s="4">
        <v>44400</v>
      </c>
      <c r="C90" s="5">
        <v>0.50959490740740743</v>
      </c>
      <c r="D90" t="s">
        <v>20</v>
      </c>
      <c r="E90">
        <v>1429</v>
      </c>
      <c r="F90">
        <v>7</v>
      </c>
      <c r="G90">
        <v>12</v>
      </c>
      <c r="H90">
        <v>1033</v>
      </c>
      <c r="I90" t="s">
        <v>21</v>
      </c>
      <c r="J90">
        <v>1.2</v>
      </c>
      <c r="K90" s="6">
        <f t="shared" si="6"/>
        <v>366.26114111999999</v>
      </c>
      <c r="L90">
        <f t="shared" si="7"/>
        <v>2.5</v>
      </c>
      <c r="M90" t="s">
        <v>22</v>
      </c>
      <c r="N90" t="s">
        <v>23</v>
      </c>
      <c r="O90" t="s">
        <v>24</v>
      </c>
    </row>
    <row r="91" spans="1:15" x14ac:dyDescent="0.2">
      <c r="A91" s="3">
        <v>44400.509652777779</v>
      </c>
      <c r="B91" s="4">
        <v>44400</v>
      </c>
      <c r="C91" s="5">
        <v>0.50965277777777784</v>
      </c>
      <c r="D91" t="s">
        <v>20</v>
      </c>
      <c r="E91">
        <v>1430</v>
      </c>
      <c r="F91">
        <v>9</v>
      </c>
      <c r="G91">
        <v>15</v>
      </c>
      <c r="H91">
        <v>1193</v>
      </c>
      <c r="I91" t="s">
        <v>21</v>
      </c>
      <c r="J91">
        <v>1.7</v>
      </c>
      <c r="K91" s="6">
        <f t="shared" si="6"/>
        <v>422.99084351999994</v>
      </c>
      <c r="L91">
        <f t="shared" si="7"/>
        <v>2</v>
      </c>
      <c r="M91" t="s">
        <v>22</v>
      </c>
      <c r="N91" t="s">
        <v>23</v>
      </c>
      <c r="O91" t="s">
        <v>24</v>
      </c>
    </row>
    <row r="92" spans="1:15" x14ac:dyDescent="0.2">
      <c r="A92" s="3">
        <v>44400.509710648148</v>
      </c>
      <c r="B92" s="4">
        <v>44400</v>
      </c>
      <c r="C92" s="5">
        <v>0.50971064814814815</v>
      </c>
      <c r="D92" t="s">
        <v>20</v>
      </c>
      <c r="E92">
        <v>1431</v>
      </c>
      <c r="F92">
        <v>11</v>
      </c>
      <c r="G92">
        <v>13</v>
      </c>
      <c r="H92">
        <v>1349</v>
      </c>
      <c r="I92" t="s">
        <v>21</v>
      </c>
      <c r="J92">
        <v>2.6</v>
      </c>
      <c r="K92" s="6">
        <f t="shared" si="6"/>
        <v>478.30230336</v>
      </c>
      <c r="L92">
        <f t="shared" si="7"/>
        <v>1.1000000000000001</v>
      </c>
      <c r="M92" t="s">
        <v>22</v>
      </c>
      <c r="N92" t="s">
        <v>23</v>
      </c>
      <c r="O92" t="s">
        <v>24</v>
      </c>
    </row>
    <row r="93" spans="1:15" x14ac:dyDescent="0.2">
      <c r="A93" s="3">
        <v>44400.509756944448</v>
      </c>
      <c r="B93" s="4">
        <v>44400</v>
      </c>
      <c r="C93" s="5">
        <v>0.50975694444444442</v>
      </c>
      <c r="D93" t="s">
        <v>20</v>
      </c>
      <c r="E93">
        <v>1432</v>
      </c>
      <c r="F93">
        <v>6</v>
      </c>
      <c r="G93">
        <v>13</v>
      </c>
      <c r="H93">
        <v>1711</v>
      </c>
      <c r="I93" t="s">
        <v>21</v>
      </c>
      <c r="J93">
        <v>3.2</v>
      </c>
      <c r="K93" s="6">
        <f t="shared" si="6"/>
        <v>606.65325503999998</v>
      </c>
      <c r="L93">
        <f t="shared" si="7"/>
        <v>0.5</v>
      </c>
      <c r="M93" t="s">
        <v>22</v>
      </c>
      <c r="N93" t="s">
        <v>23</v>
      </c>
      <c r="O93" t="s">
        <v>24</v>
      </c>
    </row>
    <row r="94" spans="1:15" x14ac:dyDescent="0.2">
      <c r="A94" s="3">
        <v>44400.509826388887</v>
      </c>
      <c r="B94" s="4">
        <v>44400</v>
      </c>
      <c r="C94" s="5">
        <v>0.50982638888888887</v>
      </c>
      <c r="D94" t="s">
        <v>20</v>
      </c>
      <c r="E94">
        <v>1433</v>
      </c>
      <c r="F94">
        <v>12</v>
      </c>
      <c r="G94">
        <v>17</v>
      </c>
      <c r="H94">
        <v>2017</v>
      </c>
      <c r="I94" t="s">
        <v>21</v>
      </c>
      <c r="J94">
        <v>3.5</v>
      </c>
      <c r="K94" s="6">
        <f t="shared" si="6"/>
        <v>715.14881087999993</v>
      </c>
      <c r="L94">
        <f t="shared" si="7"/>
        <v>0.20000000000000018</v>
      </c>
      <c r="M94" t="s">
        <v>22</v>
      </c>
      <c r="N94" t="s">
        <v>23</v>
      </c>
      <c r="O94" t="s">
        <v>24</v>
      </c>
    </row>
    <row r="95" spans="1:15" x14ac:dyDescent="0.2">
      <c r="A95" s="3">
        <v>44400.509884259256</v>
      </c>
      <c r="B95" s="4">
        <v>44400</v>
      </c>
      <c r="C95" s="5">
        <v>0.50988425925925929</v>
      </c>
      <c r="D95" t="s">
        <v>20</v>
      </c>
      <c r="E95">
        <v>1434</v>
      </c>
      <c r="F95">
        <v>16</v>
      </c>
      <c r="G95">
        <v>17</v>
      </c>
      <c r="H95">
        <v>2141</v>
      </c>
      <c r="I95" t="s">
        <v>21</v>
      </c>
      <c r="J95">
        <v>3.5</v>
      </c>
      <c r="K95" s="6">
        <f t="shared" si="6"/>
        <v>759.11433023999996</v>
      </c>
      <c r="L95">
        <f t="shared" si="7"/>
        <v>0.20000000000000018</v>
      </c>
      <c r="M95" t="s">
        <v>22</v>
      </c>
      <c r="N95" t="s">
        <v>23</v>
      </c>
      <c r="O95" t="s">
        <v>24</v>
      </c>
    </row>
    <row r="96" spans="1:15" x14ac:dyDescent="0.2">
      <c r="A96" s="3">
        <v>44400.509942129633</v>
      </c>
      <c r="B96" s="4">
        <v>44400</v>
      </c>
      <c r="C96" s="5">
        <v>0.5099421296296297</v>
      </c>
      <c r="D96" t="s">
        <v>20</v>
      </c>
      <c r="E96">
        <v>1435</v>
      </c>
      <c r="F96">
        <v>12</v>
      </c>
      <c r="G96">
        <v>14</v>
      </c>
      <c r="H96">
        <v>2118</v>
      </c>
      <c r="I96" t="s">
        <v>21</v>
      </c>
      <c r="J96">
        <v>3.2</v>
      </c>
      <c r="K96" s="6">
        <f t="shared" si="6"/>
        <v>750.95943551999994</v>
      </c>
      <c r="L96">
        <f t="shared" si="7"/>
        <v>0.5</v>
      </c>
      <c r="M96" t="s">
        <v>22</v>
      </c>
      <c r="N96" t="s">
        <v>23</v>
      </c>
      <c r="O96" t="s">
        <v>24</v>
      </c>
    </row>
    <row r="97" spans="1:15" x14ac:dyDescent="0.2">
      <c r="A97" s="3">
        <v>44400.51</v>
      </c>
      <c r="B97" s="4">
        <v>44400</v>
      </c>
      <c r="C97" s="5">
        <v>0.51</v>
      </c>
      <c r="D97" t="s">
        <v>20</v>
      </c>
      <c r="E97">
        <v>1436</v>
      </c>
      <c r="F97">
        <v>13</v>
      </c>
      <c r="G97">
        <v>14</v>
      </c>
      <c r="H97">
        <v>2029</v>
      </c>
      <c r="I97" t="s">
        <v>21</v>
      </c>
      <c r="J97">
        <v>2.6</v>
      </c>
      <c r="K97" s="6">
        <f t="shared" si="6"/>
        <v>719.4035385599999</v>
      </c>
      <c r="L97">
        <f t="shared" si="7"/>
        <v>1.1000000000000001</v>
      </c>
      <c r="M97" t="s">
        <v>22</v>
      </c>
      <c r="N97" t="s">
        <v>23</v>
      </c>
      <c r="O97" t="s">
        <v>24</v>
      </c>
    </row>
    <row r="98" spans="1:15" x14ac:dyDescent="0.2">
      <c r="A98" s="3">
        <v>44400.510046296295</v>
      </c>
      <c r="B98" s="4">
        <v>44400</v>
      </c>
      <c r="C98" s="5">
        <v>0.51004629629629628</v>
      </c>
      <c r="D98" t="s">
        <v>20</v>
      </c>
      <c r="E98">
        <v>1437</v>
      </c>
      <c r="F98">
        <v>11</v>
      </c>
      <c r="G98">
        <v>14</v>
      </c>
      <c r="H98">
        <v>1873</v>
      </c>
      <c r="I98" t="s">
        <v>21</v>
      </c>
      <c r="J98">
        <v>2.2999999999999998</v>
      </c>
      <c r="K98" s="6">
        <f t="shared" si="6"/>
        <v>664.09207872000002</v>
      </c>
      <c r="L98">
        <f t="shared" si="7"/>
        <v>1.4000000000000004</v>
      </c>
      <c r="M98" t="s">
        <v>22</v>
      </c>
      <c r="N98" t="s">
        <v>23</v>
      </c>
      <c r="O98" t="s">
        <v>24</v>
      </c>
    </row>
    <row r="99" spans="1:15" x14ac:dyDescent="0.2">
      <c r="A99" s="3">
        <v>44400.510081018518</v>
      </c>
      <c r="B99" s="4">
        <v>44400</v>
      </c>
      <c r="C99" s="5">
        <v>0.5100810185185185</v>
      </c>
      <c r="D99" t="s">
        <v>20</v>
      </c>
      <c r="E99">
        <v>1438</v>
      </c>
      <c r="F99">
        <v>10</v>
      </c>
      <c r="G99">
        <v>12</v>
      </c>
      <c r="H99">
        <v>1764</v>
      </c>
      <c r="I99" t="s">
        <v>21</v>
      </c>
      <c r="J99">
        <v>2</v>
      </c>
      <c r="K99" s="6">
        <f t="shared" si="6"/>
        <v>625.44496895999998</v>
      </c>
      <c r="L99">
        <f t="shared" si="7"/>
        <v>1.7000000000000002</v>
      </c>
      <c r="M99" t="s">
        <v>22</v>
      </c>
      <c r="N99" t="s">
        <v>23</v>
      </c>
      <c r="O99" t="s">
        <v>24</v>
      </c>
    </row>
    <row r="100" spans="1:15" x14ac:dyDescent="0.2">
      <c r="A100" s="3">
        <v>44400.510150462964</v>
      </c>
      <c r="B100" s="4">
        <v>44400</v>
      </c>
      <c r="C100" s="5">
        <v>0.51015046296296296</v>
      </c>
      <c r="D100" t="s">
        <v>20</v>
      </c>
      <c r="E100">
        <v>1439</v>
      </c>
      <c r="F100">
        <v>8</v>
      </c>
      <c r="G100">
        <v>11</v>
      </c>
      <c r="H100">
        <v>1378</v>
      </c>
      <c r="I100" t="s">
        <v>21</v>
      </c>
      <c r="J100">
        <v>1.1000000000000001</v>
      </c>
      <c r="K100" s="6">
        <f t="shared" si="6"/>
        <v>488.58456191999994</v>
      </c>
      <c r="L100">
        <f t="shared" si="7"/>
        <v>2.6</v>
      </c>
      <c r="M100" t="s">
        <v>22</v>
      </c>
      <c r="N100" t="s">
        <v>23</v>
      </c>
      <c r="O100" t="s">
        <v>24</v>
      </c>
    </row>
    <row r="101" spans="1:15" x14ac:dyDescent="0.2">
      <c r="A101" s="3">
        <v>44400.510231481479</v>
      </c>
      <c r="B101" s="4">
        <v>44400</v>
      </c>
      <c r="C101" s="5">
        <v>0.51023148148148145</v>
      </c>
      <c r="D101" t="s">
        <v>20</v>
      </c>
      <c r="E101">
        <v>1440</v>
      </c>
      <c r="F101">
        <v>6</v>
      </c>
      <c r="G101">
        <v>6</v>
      </c>
      <c r="H101">
        <v>1156</v>
      </c>
      <c r="I101" t="s">
        <v>21</v>
      </c>
      <c r="J101">
        <v>0.3</v>
      </c>
      <c r="K101" s="6">
        <f t="shared" si="6"/>
        <v>409.87209983999998</v>
      </c>
      <c r="L101">
        <f t="shared" si="7"/>
        <v>3.4000000000000004</v>
      </c>
      <c r="M101" t="s">
        <v>22</v>
      </c>
      <c r="N101" t="s">
        <v>23</v>
      </c>
      <c r="O101" t="s">
        <v>24</v>
      </c>
    </row>
    <row r="102" spans="1:15" x14ac:dyDescent="0.2">
      <c r="A102" s="3">
        <v>44400.510312500002</v>
      </c>
      <c r="B102" s="4">
        <v>44400</v>
      </c>
      <c r="C102" s="5">
        <v>0.51031250000000006</v>
      </c>
      <c r="D102" t="s">
        <v>20</v>
      </c>
      <c r="E102">
        <v>1441</v>
      </c>
      <c r="F102">
        <v>5</v>
      </c>
      <c r="G102">
        <v>5</v>
      </c>
      <c r="H102">
        <v>943</v>
      </c>
      <c r="I102" t="s">
        <v>21</v>
      </c>
      <c r="J102">
        <v>-0.6</v>
      </c>
      <c r="K102" s="6">
        <f t="shared" si="6"/>
        <v>334.35068351999996</v>
      </c>
      <c r="L102">
        <f t="shared" si="7"/>
        <v>4.3</v>
      </c>
      <c r="M102" t="s">
        <v>22</v>
      </c>
      <c r="N102" t="s">
        <v>23</v>
      </c>
      <c r="O102" t="s">
        <v>24</v>
      </c>
    </row>
    <row r="103" spans="1:15" x14ac:dyDescent="0.2">
      <c r="A103" s="3">
        <v>44400.510393518518</v>
      </c>
      <c r="B103" s="4">
        <v>44400</v>
      </c>
      <c r="C103" s="5">
        <v>0.51039351851851855</v>
      </c>
      <c r="D103" t="s">
        <v>20</v>
      </c>
      <c r="E103">
        <v>1442</v>
      </c>
      <c r="F103">
        <v>93</v>
      </c>
      <c r="G103">
        <v>189</v>
      </c>
      <c r="H103">
        <v>836</v>
      </c>
      <c r="I103">
        <v>0.50800000000000001</v>
      </c>
      <c r="J103">
        <v>-1.1000000000000001</v>
      </c>
      <c r="K103" s="6">
        <f t="shared" si="6"/>
        <v>296.41269503999996</v>
      </c>
      <c r="L103">
        <f t="shared" si="7"/>
        <v>4.8000000000000007</v>
      </c>
      <c r="M103" t="s">
        <v>22</v>
      </c>
      <c r="N103" t="s">
        <v>23</v>
      </c>
      <c r="O103" t="s">
        <v>24</v>
      </c>
    </row>
    <row r="104" spans="1:15" x14ac:dyDescent="0.2">
      <c r="K104" s="6"/>
    </row>
    <row r="105" spans="1:15" x14ac:dyDescent="0.2">
      <c r="A105" s="3">
        <v>44400.536736111113</v>
      </c>
      <c r="B105" s="4">
        <v>44400</v>
      </c>
      <c r="C105" s="5">
        <v>0.53673611111111108</v>
      </c>
      <c r="D105" t="s">
        <v>20</v>
      </c>
      <c r="E105">
        <v>1564</v>
      </c>
      <c r="F105">
        <v>15</v>
      </c>
      <c r="G105">
        <v>17</v>
      </c>
      <c r="H105">
        <v>2096</v>
      </c>
      <c r="I105" t="s">
        <v>21</v>
      </c>
      <c r="J105">
        <v>3.7</v>
      </c>
      <c r="K105" s="6">
        <f t="shared" si="6"/>
        <v>743.15910143999997</v>
      </c>
      <c r="L105">
        <f t="shared" ref="L105:L135" si="8">(J105-3.7)*-1</f>
        <v>0</v>
      </c>
      <c r="M105" t="s">
        <v>22</v>
      </c>
      <c r="N105" t="s">
        <v>23</v>
      </c>
      <c r="O105" t="s">
        <v>30</v>
      </c>
    </row>
    <row r="106" spans="1:15" x14ac:dyDescent="0.2">
      <c r="A106" s="3">
        <v>44400.537037037036</v>
      </c>
      <c r="B106" s="4">
        <v>44400</v>
      </c>
      <c r="C106" s="5">
        <v>0.53703703703703709</v>
      </c>
      <c r="D106" t="s">
        <v>20</v>
      </c>
      <c r="E106">
        <v>1565</v>
      </c>
      <c r="F106">
        <v>12</v>
      </c>
      <c r="G106">
        <v>16</v>
      </c>
      <c r="H106">
        <v>1907</v>
      </c>
      <c r="I106" t="s">
        <v>21</v>
      </c>
      <c r="J106">
        <v>3.6</v>
      </c>
      <c r="K106" s="6">
        <f t="shared" si="6"/>
        <v>676.14714047999996</v>
      </c>
      <c r="L106">
        <f t="shared" si="8"/>
        <v>0.10000000000000009</v>
      </c>
      <c r="M106" t="s">
        <v>22</v>
      </c>
      <c r="N106" t="s">
        <v>23</v>
      </c>
      <c r="O106" t="s">
        <v>30</v>
      </c>
    </row>
    <row r="107" spans="1:15" x14ac:dyDescent="0.2">
      <c r="A107" s="3">
        <v>44400.537118055552</v>
      </c>
      <c r="B107" s="4">
        <v>44400</v>
      </c>
      <c r="C107" s="5">
        <v>0.53711805555555558</v>
      </c>
      <c r="D107" t="s">
        <v>20</v>
      </c>
      <c r="E107">
        <v>1566</v>
      </c>
      <c r="F107">
        <v>10</v>
      </c>
      <c r="G107">
        <v>8</v>
      </c>
      <c r="H107">
        <v>1773</v>
      </c>
      <c r="I107" t="s">
        <v>21</v>
      </c>
      <c r="J107">
        <v>2.8</v>
      </c>
      <c r="K107" s="6">
        <f t="shared" si="6"/>
        <v>628.63601471999993</v>
      </c>
      <c r="L107">
        <f t="shared" si="8"/>
        <v>0.90000000000000036</v>
      </c>
      <c r="M107" t="s">
        <v>22</v>
      </c>
      <c r="N107" t="s">
        <v>23</v>
      </c>
      <c r="O107" t="s">
        <v>30</v>
      </c>
    </row>
    <row r="108" spans="1:15" x14ac:dyDescent="0.2">
      <c r="A108" s="3">
        <v>44400.537187499998</v>
      </c>
      <c r="B108" s="4">
        <v>44400</v>
      </c>
      <c r="C108" s="5">
        <v>0.53718750000000004</v>
      </c>
      <c r="D108" t="s">
        <v>20</v>
      </c>
      <c r="E108">
        <v>1567</v>
      </c>
      <c r="F108">
        <v>5</v>
      </c>
      <c r="G108">
        <v>6</v>
      </c>
      <c r="H108">
        <v>1211</v>
      </c>
      <c r="I108" t="s">
        <v>21</v>
      </c>
      <c r="J108">
        <v>2</v>
      </c>
      <c r="K108" s="6">
        <f t="shared" si="6"/>
        <v>429.37293504000002</v>
      </c>
      <c r="L108">
        <f t="shared" si="8"/>
        <v>1.7000000000000002</v>
      </c>
      <c r="M108" t="s">
        <v>22</v>
      </c>
      <c r="N108" t="s">
        <v>23</v>
      </c>
      <c r="O108" t="s">
        <v>30</v>
      </c>
    </row>
    <row r="109" spans="1:15" x14ac:dyDescent="0.2">
      <c r="A109" s="3">
        <v>44400.537256944444</v>
      </c>
      <c r="B109" s="4">
        <v>44400</v>
      </c>
      <c r="C109" s="5">
        <v>0.5372569444444445</v>
      </c>
      <c r="D109" t="s">
        <v>20</v>
      </c>
      <c r="E109">
        <v>1568</v>
      </c>
      <c r="F109">
        <v>5</v>
      </c>
      <c r="G109">
        <v>4</v>
      </c>
      <c r="H109">
        <v>885</v>
      </c>
      <c r="I109" t="s">
        <v>21</v>
      </c>
      <c r="J109">
        <v>1.3</v>
      </c>
      <c r="K109" s="6">
        <f t="shared" si="6"/>
        <v>313.78616639999996</v>
      </c>
      <c r="L109">
        <f t="shared" si="8"/>
        <v>2.4000000000000004</v>
      </c>
      <c r="M109" t="s">
        <v>22</v>
      </c>
      <c r="N109" t="s">
        <v>23</v>
      </c>
      <c r="O109" t="s">
        <v>30</v>
      </c>
    </row>
    <row r="110" spans="1:15" x14ac:dyDescent="0.2">
      <c r="A110" s="3">
        <v>44400.537303240744</v>
      </c>
      <c r="B110" s="4">
        <v>44400</v>
      </c>
      <c r="C110" s="5">
        <v>0.53730324074074076</v>
      </c>
      <c r="D110" t="s">
        <v>20</v>
      </c>
      <c r="E110">
        <v>1569</v>
      </c>
      <c r="F110">
        <v>3</v>
      </c>
      <c r="G110">
        <v>4</v>
      </c>
      <c r="H110">
        <v>751</v>
      </c>
      <c r="I110" t="s">
        <v>21</v>
      </c>
      <c r="J110">
        <v>0.7</v>
      </c>
      <c r="K110" s="6">
        <f t="shared" si="6"/>
        <v>266.27504063999993</v>
      </c>
      <c r="L110">
        <f t="shared" si="8"/>
        <v>3</v>
      </c>
      <c r="M110" t="s">
        <v>22</v>
      </c>
      <c r="N110" t="s">
        <v>23</v>
      </c>
      <c r="O110" t="s">
        <v>30</v>
      </c>
    </row>
    <row r="111" spans="1:15" x14ac:dyDescent="0.2">
      <c r="A111" s="3">
        <v>44400.537361111114</v>
      </c>
      <c r="B111" s="4">
        <v>44400</v>
      </c>
      <c r="C111" s="5">
        <v>0.53736111111111107</v>
      </c>
      <c r="D111" t="s">
        <v>20</v>
      </c>
      <c r="E111">
        <v>1570</v>
      </c>
      <c r="F111">
        <v>2</v>
      </c>
      <c r="G111">
        <v>4</v>
      </c>
      <c r="H111">
        <v>622</v>
      </c>
      <c r="I111" t="s">
        <v>21</v>
      </c>
      <c r="J111">
        <v>0.1</v>
      </c>
      <c r="K111" s="6">
        <f t="shared" si="6"/>
        <v>220.53671807999999</v>
      </c>
      <c r="L111">
        <f t="shared" si="8"/>
        <v>3.6</v>
      </c>
      <c r="M111" t="s">
        <v>22</v>
      </c>
      <c r="N111" t="s">
        <v>23</v>
      </c>
      <c r="O111" t="s">
        <v>30</v>
      </c>
    </row>
    <row r="112" spans="1:15" x14ac:dyDescent="0.2">
      <c r="A112" s="3">
        <v>44400.537430555552</v>
      </c>
      <c r="B112" s="4">
        <v>44400</v>
      </c>
      <c r="C112" s="5">
        <v>0.53743055555555552</v>
      </c>
      <c r="D112" t="s">
        <v>20</v>
      </c>
      <c r="E112">
        <v>1571</v>
      </c>
      <c r="F112">
        <v>3</v>
      </c>
      <c r="G112">
        <v>3</v>
      </c>
      <c r="H112">
        <v>504</v>
      </c>
      <c r="I112" t="s">
        <v>21</v>
      </c>
      <c r="J112">
        <v>-0.9</v>
      </c>
      <c r="K112" s="6">
        <f t="shared" si="6"/>
        <v>178.69856256</v>
      </c>
      <c r="L112">
        <f t="shared" si="8"/>
        <v>4.6000000000000005</v>
      </c>
      <c r="M112" t="s">
        <v>22</v>
      </c>
      <c r="N112" t="s">
        <v>23</v>
      </c>
      <c r="O112" t="s">
        <v>30</v>
      </c>
    </row>
    <row r="113" spans="1:15" x14ac:dyDescent="0.2">
      <c r="A113" s="3">
        <v>44400.537476851852</v>
      </c>
      <c r="B113" s="4">
        <v>44400</v>
      </c>
      <c r="C113" s="5">
        <v>0.5374768518518519</v>
      </c>
      <c r="D113" t="s">
        <v>20</v>
      </c>
      <c r="E113">
        <v>1572</v>
      </c>
      <c r="F113">
        <v>2</v>
      </c>
      <c r="G113">
        <v>3</v>
      </c>
      <c r="H113">
        <v>437</v>
      </c>
      <c r="I113" t="s">
        <v>21</v>
      </c>
      <c r="J113">
        <v>-1.6</v>
      </c>
      <c r="K113" s="6">
        <f t="shared" si="6"/>
        <v>154.94299967999999</v>
      </c>
      <c r="L113">
        <f t="shared" si="8"/>
        <v>5.3000000000000007</v>
      </c>
      <c r="M113" t="s">
        <v>22</v>
      </c>
      <c r="N113" t="s">
        <v>23</v>
      </c>
      <c r="O113" t="s">
        <v>30</v>
      </c>
    </row>
    <row r="114" spans="1:15" x14ac:dyDescent="0.2">
      <c r="A114" s="3">
        <v>44400.537534722222</v>
      </c>
      <c r="B114" s="4">
        <v>44400</v>
      </c>
      <c r="C114" s="5">
        <v>0.53753472222222221</v>
      </c>
      <c r="D114" t="s">
        <v>20</v>
      </c>
      <c r="E114">
        <v>1573</v>
      </c>
      <c r="F114">
        <v>2</v>
      </c>
      <c r="G114">
        <v>2</v>
      </c>
      <c r="H114">
        <v>373</v>
      </c>
      <c r="I114" t="s">
        <v>21</v>
      </c>
      <c r="J114">
        <v>-2.2999999999999998</v>
      </c>
      <c r="K114" s="6">
        <f t="shared" si="6"/>
        <v>132.25111871999999</v>
      </c>
      <c r="L114">
        <f t="shared" si="8"/>
        <v>6</v>
      </c>
      <c r="M114" t="s">
        <v>22</v>
      </c>
      <c r="N114" t="s">
        <v>23</v>
      </c>
      <c r="O114" t="s">
        <v>30</v>
      </c>
    </row>
    <row r="115" spans="1:15" x14ac:dyDescent="0.2">
      <c r="A115" s="3">
        <v>44400.537592592591</v>
      </c>
      <c r="B115" s="4">
        <v>44400</v>
      </c>
      <c r="C115" s="5">
        <v>0.53759259259259262</v>
      </c>
      <c r="D115" t="s">
        <v>20</v>
      </c>
      <c r="E115">
        <v>1574</v>
      </c>
      <c r="F115">
        <v>1</v>
      </c>
      <c r="G115">
        <v>2</v>
      </c>
      <c r="H115">
        <v>322</v>
      </c>
      <c r="I115" t="s">
        <v>21</v>
      </c>
      <c r="J115">
        <v>-2.9</v>
      </c>
      <c r="K115" s="6">
        <f t="shared" si="6"/>
        <v>114.16852607999999</v>
      </c>
      <c r="L115">
        <f t="shared" si="8"/>
        <v>6.6</v>
      </c>
      <c r="M115" t="s">
        <v>22</v>
      </c>
      <c r="N115" t="s">
        <v>23</v>
      </c>
      <c r="O115" t="s">
        <v>30</v>
      </c>
    </row>
    <row r="116" spans="1:15" x14ac:dyDescent="0.2">
      <c r="A116" s="3">
        <v>44400.53765046296</v>
      </c>
      <c r="B116" s="4">
        <v>44400</v>
      </c>
      <c r="C116" s="5">
        <v>0.53765046296296293</v>
      </c>
      <c r="D116" t="s">
        <v>20</v>
      </c>
      <c r="E116">
        <v>1575</v>
      </c>
      <c r="F116">
        <v>1</v>
      </c>
      <c r="G116">
        <v>3</v>
      </c>
      <c r="H116">
        <v>276</v>
      </c>
      <c r="I116" t="s">
        <v>21</v>
      </c>
      <c r="J116">
        <v>-3.6</v>
      </c>
      <c r="K116" s="6">
        <f t="shared" si="6"/>
        <v>97.858736639999989</v>
      </c>
      <c r="L116">
        <f t="shared" si="8"/>
        <v>7.3000000000000007</v>
      </c>
      <c r="M116" t="s">
        <v>22</v>
      </c>
      <c r="N116" t="s">
        <v>23</v>
      </c>
      <c r="O116" t="s">
        <v>30</v>
      </c>
    </row>
    <row r="117" spans="1:15" x14ac:dyDescent="0.2">
      <c r="A117" s="3">
        <v>44400.537708333337</v>
      </c>
      <c r="B117" s="4">
        <v>44400</v>
      </c>
      <c r="C117" s="5">
        <v>0.53770833333333334</v>
      </c>
      <c r="D117" t="s">
        <v>20</v>
      </c>
      <c r="E117">
        <v>1576</v>
      </c>
      <c r="F117">
        <v>3</v>
      </c>
      <c r="G117">
        <v>4</v>
      </c>
      <c r="H117">
        <v>235</v>
      </c>
      <c r="I117" t="s">
        <v>21</v>
      </c>
      <c r="J117">
        <v>-4.0999999999999996</v>
      </c>
      <c r="K117" s="6">
        <f t="shared" si="6"/>
        <v>83.321750399999999</v>
      </c>
      <c r="L117">
        <f t="shared" si="8"/>
        <v>7.8</v>
      </c>
      <c r="M117" t="s">
        <v>22</v>
      </c>
      <c r="N117" t="s">
        <v>23</v>
      </c>
      <c r="O117" t="s">
        <v>30</v>
      </c>
    </row>
    <row r="118" spans="1:15" x14ac:dyDescent="0.2">
      <c r="A118" s="3">
        <v>44400.537766203706</v>
      </c>
      <c r="B118" s="4">
        <v>44400</v>
      </c>
      <c r="C118" s="5">
        <v>0.53776620370370376</v>
      </c>
      <c r="D118" t="s">
        <v>20</v>
      </c>
      <c r="E118">
        <v>1577</v>
      </c>
      <c r="F118">
        <v>2</v>
      </c>
      <c r="G118">
        <v>2</v>
      </c>
      <c r="H118">
        <v>218</v>
      </c>
      <c r="I118" t="s">
        <v>21</v>
      </c>
      <c r="J118">
        <v>-4.5</v>
      </c>
      <c r="K118" s="6">
        <f t="shared" si="6"/>
        <v>77.294219519999984</v>
      </c>
      <c r="L118">
        <f t="shared" si="8"/>
        <v>8.1999999999999993</v>
      </c>
      <c r="M118" t="s">
        <v>22</v>
      </c>
      <c r="N118" t="s">
        <v>23</v>
      </c>
      <c r="O118" t="s">
        <v>30</v>
      </c>
    </row>
    <row r="119" spans="1:15" x14ac:dyDescent="0.2">
      <c r="A119" s="3">
        <v>44400.537847222222</v>
      </c>
      <c r="B119" s="4">
        <v>44400</v>
      </c>
      <c r="C119" s="5">
        <v>0.53784722222222225</v>
      </c>
      <c r="D119" t="s">
        <v>20</v>
      </c>
      <c r="E119">
        <v>1578</v>
      </c>
      <c r="F119">
        <v>0</v>
      </c>
      <c r="G119">
        <v>1</v>
      </c>
      <c r="H119">
        <v>204</v>
      </c>
      <c r="I119" t="s">
        <v>21</v>
      </c>
      <c r="J119">
        <v>-5.2</v>
      </c>
      <c r="K119" s="6">
        <f t="shared" si="6"/>
        <v>72.330370559999992</v>
      </c>
      <c r="L119">
        <f t="shared" si="8"/>
        <v>8.9</v>
      </c>
      <c r="M119" t="s">
        <v>22</v>
      </c>
      <c r="N119" t="s">
        <v>23</v>
      </c>
      <c r="O119" t="s">
        <v>30</v>
      </c>
    </row>
    <row r="120" spans="1:15" x14ac:dyDescent="0.2">
      <c r="A120" s="3">
        <v>44400.537905092591</v>
      </c>
      <c r="B120" s="4">
        <v>44400</v>
      </c>
      <c r="C120" s="5">
        <v>0.53790509259259256</v>
      </c>
      <c r="D120" t="s">
        <v>20</v>
      </c>
      <c r="E120">
        <v>1579</v>
      </c>
      <c r="F120">
        <v>0</v>
      </c>
      <c r="G120">
        <v>1</v>
      </c>
      <c r="H120">
        <v>179</v>
      </c>
      <c r="I120" t="s">
        <v>21</v>
      </c>
      <c r="J120">
        <v>-6.2</v>
      </c>
      <c r="K120" s="6">
        <f t="shared" si="6"/>
        <v>63.466354559999992</v>
      </c>
      <c r="L120">
        <f t="shared" si="8"/>
        <v>9.9</v>
      </c>
      <c r="M120" t="s">
        <v>22</v>
      </c>
      <c r="N120" t="s">
        <v>23</v>
      </c>
      <c r="O120" t="s">
        <v>30</v>
      </c>
    </row>
    <row r="121" spans="1:15" x14ac:dyDescent="0.2">
      <c r="A121" s="3">
        <v>44400.537974537037</v>
      </c>
      <c r="B121" s="4">
        <v>44400</v>
      </c>
      <c r="C121" s="5">
        <v>0.53797453703703701</v>
      </c>
      <c r="D121" t="s">
        <v>20</v>
      </c>
      <c r="E121">
        <v>1580</v>
      </c>
      <c r="F121">
        <v>0</v>
      </c>
      <c r="G121">
        <v>1</v>
      </c>
      <c r="H121">
        <v>148</v>
      </c>
      <c r="I121" t="s">
        <v>21</v>
      </c>
      <c r="J121">
        <v>-7.5</v>
      </c>
      <c r="K121" s="6">
        <f t="shared" si="6"/>
        <v>52.474974719999992</v>
      </c>
      <c r="L121">
        <f t="shared" si="8"/>
        <v>11.2</v>
      </c>
      <c r="M121" t="s">
        <v>22</v>
      </c>
      <c r="N121" t="s">
        <v>23</v>
      </c>
      <c r="O121" t="s">
        <v>30</v>
      </c>
    </row>
    <row r="122" spans="1:15" x14ac:dyDescent="0.2">
      <c r="A122" s="3">
        <v>44400.538032407407</v>
      </c>
      <c r="B122" s="4">
        <v>44400</v>
      </c>
      <c r="C122" s="5">
        <v>0.53803240740740743</v>
      </c>
      <c r="D122" t="s">
        <v>20</v>
      </c>
      <c r="E122">
        <v>1581</v>
      </c>
      <c r="F122">
        <v>0</v>
      </c>
      <c r="G122">
        <v>0</v>
      </c>
      <c r="H122">
        <v>120</v>
      </c>
      <c r="I122" t="s">
        <v>21</v>
      </c>
      <c r="J122">
        <v>-8.5</v>
      </c>
      <c r="K122" s="6">
        <f t="shared" si="6"/>
        <v>42.547276799999999</v>
      </c>
      <c r="L122">
        <f t="shared" si="8"/>
        <v>12.2</v>
      </c>
      <c r="M122" t="s">
        <v>22</v>
      </c>
      <c r="N122" t="s">
        <v>23</v>
      </c>
      <c r="O122" t="s">
        <v>30</v>
      </c>
    </row>
    <row r="123" spans="1:15" x14ac:dyDescent="0.2">
      <c r="A123" s="3">
        <v>44400.538090277776</v>
      </c>
      <c r="B123" s="4">
        <v>44400</v>
      </c>
      <c r="C123" s="5">
        <v>0.53809027777777774</v>
      </c>
      <c r="D123" t="s">
        <v>20</v>
      </c>
      <c r="E123">
        <v>1582</v>
      </c>
      <c r="F123">
        <v>0</v>
      </c>
      <c r="G123">
        <v>0</v>
      </c>
      <c r="H123">
        <v>96</v>
      </c>
      <c r="I123" t="s">
        <v>21</v>
      </c>
      <c r="J123">
        <v>-9.4</v>
      </c>
      <c r="K123" s="6">
        <f t="shared" si="6"/>
        <v>34.037821440000002</v>
      </c>
      <c r="L123">
        <f t="shared" si="8"/>
        <v>13.100000000000001</v>
      </c>
      <c r="M123" t="s">
        <v>22</v>
      </c>
      <c r="N123" t="s">
        <v>23</v>
      </c>
      <c r="O123" t="s">
        <v>30</v>
      </c>
    </row>
    <row r="124" spans="1:15" x14ac:dyDescent="0.2">
      <c r="A124" s="3">
        <v>44400.538148148145</v>
      </c>
      <c r="B124" s="4">
        <v>44400</v>
      </c>
      <c r="C124" s="5">
        <v>0.53814814814814815</v>
      </c>
      <c r="D124" t="s">
        <v>20</v>
      </c>
      <c r="E124">
        <v>1583</v>
      </c>
      <c r="F124">
        <v>0</v>
      </c>
      <c r="G124">
        <v>0</v>
      </c>
      <c r="H124">
        <v>82</v>
      </c>
      <c r="I124" t="s">
        <v>21</v>
      </c>
      <c r="J124">
        <v>-10</v>
      </c>
      <c r="K124" s="6">
        <f t="shared" si="6"/>
        <v>29.073972479999995</v>
      </c>
      <c r="L124">
        <f t="shared" si="8"/>
        <v>13.7</v>
      </c>
      <c r="M124" t="s">
        <v>22</v>
      </c>
      <c r="N124" t="s">
        <v>23</v>
      </c>
      <c r="O124" t="s">
        <v>30</v>
      </c>
    </row>
    <row r="125" spans="1:15" x14ac:dyDescent="0.2">
      <c r="A125" s="3">
        <v>44400.538217592592</v>
      </c>
      <c r="B125" s="4">
        <v>44400</v>
      </c>
      <c r="C125" s="5">
        <v>0.53821759259259261</v>
      </c>
      <c r="D125" t="s">
        <v>20</v>
      </c>
      <c r="E125">
        <v>1584</v>
      </c>
      <c r="F125">
        <v>1</v>
      </c>
      <c r="G125">
        <v>2</v>
      </c>
      <c r="H125">
        <v>70</v>
      </c>
      <c r="I125" t="s">
        <v>21</v>
      </c>
      <c r="J125">
        <v>-10.4</v>
      </c>
      <c r="K125" s="6">
        <f t="shared" si="6"/>
        <v>24.819244799999996</v>
      </c>
      <c r="L125">
        <f t="shared" si="8"/>
        <v>14.100000000000001</v>
      </c>
      <c r="M125" t="s">
        <v>22</v>
      </c>
      <c r="N125" t="s">
        <v>23</v>
      </c>
      <c r="O125" t="s">
        <v>30</v>
      </c>
    </row>
    <row r="126" spans="1:15" x14ac:dyDescent="0.2">
      <c r="A126" s="3">
        <v>44400.538738425923</v>
      </c>
      <c r="B126" s="4">
        <v>44400</v>
      </c>
      <c r="C126" s="5">
        <v>0.53873842592592591</v>
      </c>
      <c r="D126" t="s">
        <v>20</v>
      </c>
      <c r="E126">
        <v>1585</v>
      </c>
      <c r="F126">
        <v>0</v>
      </c>
      <c r="G126">
        <v>2</v>
      </c>
      <c r="H126">
        <v>66</v>
      </c>
      <c r="I126" t="s">
        <v>21</v>
      </c>
      <c r="J126">
        <v>-10.3</v>
      </c>
      <c r="K126" s="6">
        <f t="shared" si="6"/>
        <v>23.40100224</v>
      </c>
      <c r="L126">
        <f t="shared" si="8"/>
        <v>14</v>
      </c>
      <c r="M126" t="s">
        <v>22</v>
      </c>
      <c r="N126" t="s">
        <v>23</v>
      </c>
      <c r="O126" t="s">
        <v>30</v>
      </c>
    </row>
    <row r="127" spans="1:15" x14ac:dyDescent="0.2">
      <c r="A127" s="3">
        <v>44400.538807870369</v>
      </c>
      <c r="B127" s="4">
        <v>44400</v>
      </c>
      <c r="C127" s="5">
        <v>0.53880787037037037</v>
      </c>
      <c r="D127" t="s">
        <v>20</v>
      </c>
      <c r="E127">
        <v>1586</v>
      </c>
      <c r="F127">
        <v>0</v>
      </c>
      <c r="G127">
        <v>0</v>
      </c>
      <c r="H127">
        <v>64</v>
      </c>
      <c r="I127" t="s">
        <v>21</v>
      </c>
      <c r="J127">
        <v>-11</v>
      </c>
      <c r="K127" s="6">
        <f t="shared" si="6"/>
        <v>22.691880959999999</v>
      </c>
      <c r="L127">
        <f t="shared" si="8"/>
        <v>14.7</v>
      </c>
      <c r="M127" t="s">
        <v>22</v>
      </c>
      <c r="N127" t="s">
        <v>23</v>
      </c>
      <c r="O127" t="s">
        <v>30</v>
      </c>
    </row>
    <row r="128" spans="1:15" x14ac:dyDescent="0.2">
      <c r="A128" s="3">
        <v>44400.538877314815</v>
      </c>
      <c r="B128" s="4">
        <v>44400</v>
      </c>
      <c r="C128" s="5">
        <v>0.53887731481481482</v>
      </c>
      <c r="D128" t="s">
        <v>20</v>
      </c>
      <c r="E128">
        <v>1587</v>
      </c>
      <c r="F128">
        <v>0</v>
      </c>
      <c r="G128">
        <v>1</v>
      </c>
      <c r="H128">
        <v>60</v>
      </c>
      <c r="I128" t="s">
        <v>21</v>
      </c>
      <c r="J128">
        <v>-11.7</v>
      </c>
      <c r="K128" s="6">
        <f t="shared" si="6"/>
        <v>21.273638399999999</v>
      </c>
      <c r="L128">
        <f t="shared" si="8"/>
        <v>15.399999999999999</v>
      </c>
      <c r="M128" t="s">
        <v>22</v>
      </c>
      <c r="N128" t="s">
        <v>23</v>
      </c>
      <c r="O128" t="s">
        <v>30</v>
      </c>
    </row>
    <row r="129" spans="1:15" x14ac:dyDescent="0.2">
      <c r="A129" s="3">
        <v>44400.538935185185</v>
      </c>
      <c r="B129" s="4">
        <v>44400</v>
      </c>
      <c r="C129" s="5">
        <v>0.53893518518518524</v>
      </c>
      <c r="D129" t="s">
        <v>20</v>
      </c>
      <c r="E129">
        <v>1588</v>
      </c>
      <c r="F129">
        <v>0</v>
      </c>
      <c r="G129">
        <v>0</v>
      </c>
      <c r="H129">
        <v>54</v>
      </c>
      <c r="I129" t="s">
        <v>21</v>
      </c>
      <c r="J129">
        <v>-12.6</v>
      </c>
      <c r="K129" s="6">
        <f t="shared" si="6"/>
        <v>19.146274559999998</v>
      </c>
      <c r="L129">
        <f t="shared" si="8"/>
        <v>16.3</v>
      </c>
      <c r="M129" t="s">
        <v>22</v>
      </c>
      <c r="N129" t="s">
        <v>23</v>
      </c>
      <c r="O129" t="s">
        <v>30</v>
      </c>
    </row>
    <row r="130" spans="1:15" x14ac:dyDescent="0.2">
      <c r="A130" s="3">
        <v>44400.538981481484</v>
      </c>
      <c r="B130" s="4">
        <v>44400</v>
      </c>
      <c r="C130" s="5">
        <v>0.53898148148148151</v>
      </c>
      <c r="D130" t="s">
        <v>20</v>
      </c>
      <c r="E130">
        <v>1589</v>
      </c>
      <c r="F130">
        <v>0</v>
      </c>
      <c r="G130">
        <v>1</v>
      </c>
      <c r="H130">
        <v>48</v>
      </c>
      <c r="I130" t="s">
        <v>21</v>
      </c>
      <c r="J130">
        <v>-13.4</v>
      </c>
      <c r="K130" s="6">
        <f t="shared" si="6"/>
        <v>17.018910720000001</v>
      </c>
      <c r="L130">
        <f t="shared" si="8"/>
        <v>17.100000000000001</v>
      </c>
      <c r="M130" t="s">
        <v>22</v>
      </c>
      <c r="N130" t="s">
        <v>23</v>
      </c>
      <c r="O130" t="s">
        <v>30</v>
      </c>
    </row>
    <row r="131" spans="1:15" x14ac:dyDescent="0.2">
      <c r="A131" s="3">
        <v>44400.539027777777</v>
      </c>
      <c r="B131" s="4">
        <v>44400</v>
      </c>
      <c r="C131" s="5">
        <v>0.53902777777777777</v>
      </c>
      <c r="D131" t="s">
        <v>20</v>
      </c>
      <c r="E131">
        <v>1590</v>
      </c>
      <c r="F131">
        <v>0</v>
      </c>
      <c r="G131">
        <v>0</v>
      </c>
      <c r="H131">
        <v>43</v>
      </c>
      <c r="I131" t="s">
        <v>21</v>
      </c>
      <c r="J131">
        <v>-14.2</v>
      </c>
      <c r="K131" s="6">
        <f t="shared" si="6"/>
        <v>15.246107519999999</v>
      </c>
      <c r="L131">
        <f t="shared" si="8"/>
        <v>17.899999999999999</v>
      </c>
      <c r="M131" t="s">
        <v>22</v>
      </c>
      <c r="N131" t="s">
        <v>23</v>
      </c>
      <c r="O131" t="s">
        <v>30</v>
      </c>
    </row>
    <row r="132" spans="1:15" x14ac:dyDescent="0.2">
      <c r="A132" s="3">
        <v>44400.5390625</v>
      </c>
      <c r="B132" s="4">
        <v>44400</v>
      </c>
      <c r="C132" s="5">
        <v>0.5390625</v>
      </c>
      <c r="D132" t="s">
        <v>20</v>
      </c>
      <c r="E132">
        <v>1591</v>
      </c>
      <c r="F132">
        <v>0</v>
      </c>
      <c r="G132">
        <v>0</v>
      </c>
      <c r="H132">
        <v>38</v>
      </c>
      <c r="I132" t="s">
        <v>21</v>
      </c>
      <c r="J132">
        <v>-14.8</v>
      </c>
      <c r="K132" s="6">
        <f t="shared" si="6"/>
        <v>13.473304319999997</v>
      </c>
      <c r="L132">
        <f t="shared" si="8"/>
        <v>18.5</v>
      </c>
      <c r="M132" t="s">
        <v>22</v>
      </c>
      <c r="N132" t="s">
        <v>23</v>
      </c>
      <c r="O132" t="s">
        <v>30</v>
      </c>
    </row>
    <row r="133" spans="1:15" x14ac:dyDescent="0.2">
      <c r="A133" s="3">
        <v>44400.539097222223</v>
      </c>
      <c r="B133" s="4">
        <v>44400</v>
      </c>
      <c r="C133" s="5">
        <v>0.53909722222222223</v>
      </c>
      <c r="D133" t="s">
        <v>20</v>
      </c>
      <c r="E133">
        <v>1592</v>
      </c>
      <c r="F133">
        <v>0</v>
      </c>
      <c r="G133">
        <v>0</v>
      </c>
      <c r="H133">
        <v>35</v>
      </c>
      <c r="I133" t="s">
        <v>21</v>
      </c>
      <c r="J133">
        <v>-15.4</v>
      </c>
      <c r="K133" s="6">
        <f t="shared" si="6"/>
        <v>12.409622399999998</v>
      </c>
      <c r="L133">
        <f t="shared" si="8"/>
        <v>19.100000000000001</v>
      </c>
      <c r="M133" t="s">
        <v>22</v>
      </c>
      <c r="N133" t="s">
        <v>23</v>
      </c>
      <c r="O133" t="s">
        <v>30</v>
      </c>
    </row>
    <row r="134" spans="1:15" x14ac:dyDescent="0.2">
      <c r="A134" s="3">
        <v>44400.539155092592</v>
      </c>
      <c r="B134" s="4">
        <v>44400</v>
      </c>
      <c r="C134" s="5">
        <v>0.53915509259259264</v>
      </c>
      <c r="D134" t="s">
        <v>20</v>
      </c>
      <c r="E134">
        <v>1593</v>
      </c>
      <c r="F134">
        <v>1</v>
      </c>
      <c r="G134">
        <v>0</v>
      </c>
      <c r="H134">
        <v>31</v>
      </c>
      <c r="I134" t="s">
        <v>21</v>
      </c>
      <c r="J134">
        <v>-16.100000000000001</v>
      </c>
      <c r="K134" s="6">
        <f t="shared" si="6"/>
        <v>10.991379839999999</v>
      </c>
      <c r="L134">
        <f t="shared" si="8"/>
        <v>19.8</v>
      </c>
      <c r="M134" t="s">
        <v>22</v>
      </c>
      <c r="N134" t="s">
        <v>23</v>
      </c>
      <c r="O134" t="s">
        <v>30</v>
      </c>
    </row>
    <row r="135" spans="1:15" x14ac:dyDescent="0.2">
      <c r="A135" s="3">
        <v>44400.539201388892</v>
      </c>
      <c r="B135" s="4">
        <v>44400</v>
      </c>
      <c r="C135" s="5">
        <v>0.53920138888888891</v>
      </c>
      <c r="D135" t="s">
        <v>20</v>
      </c>
      <c r="E135">
        <v>1594</v>
      </c>
      <c r="F135">
        <v>6</v>
      </c>
      <c r="G135">
        <v>46</v>
      </c>
      <c r="H135">
        <v>29</v>
      </c>
      <c r="I135" t="s">
        <v>21</v>
      </c>
      <c r="J135">
        <v>-16.3</v>
      </c>
      <c r="K135" s="6">
        <f t="shared" si="6"/>
        <v>10.282258559999999</v>
      </c>
      <c r="L135">
        <f t="shared" si="8"/>
        <v>20</v>
      </c>
      <c r="M135" t="s">
        <v>22</v>
      </c>
      <c r="N135" t="s">
        <v>23</v>
      </c>
      <c r="O135" t="s">
        <v>30</v>
      </c>
    </row>
  </sheetData>
  <autoFilter ref="A1:O75" xr:uid="{F09464D1-5B07-EA42-8CF5-473262FC9EEB}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2021-10-24T23:58:45Z</dcterms:created>
  <dcterms:modified xsi:type="dcterms:W3CDTF">2021-10-25T00:01:54Z</dcterms:modified>
</cp:coreProperties>
</file>