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AM/"/>
    </mc:Choice>
  </mc:AlternateContent>
  <xr:revisionPtr revIDLastSave="0" documentId="13_ncr:1_{1FCE85FA-E59E-DF47-911A-3B48C81FDF79}" xr6:coauthVersionLast="47" xr6:coauthVersionMax="47" xr10:uidLastSave="{00000000-0000-0000-0000-000000000000}"/>
  <bookViews>
    <workbookView xWindow="980" yWindow="500" windowWidth="27820" windowHeight="17500" xr2:uid="{00000000-000D-0000-FFFF-FFFF00000000}"/>
  </bookViews>
  <sheets>
    <sheet name="FvFm_Stacey" sheetId="1" r:id="rId1"/>
    <sheet name="Photos. Param." sheetId="2" r:id="rId2"/>
  </sheets>
  <calcPr calcId="191029"/>
  <pivotCaches>
    <pivotCache cacheId="21" r:id="rId3"/>
    <pivotCache cacheId="2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5" i="1" l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AR5" i="1"/>
  <c r="AS5" i="1"/>
  <c r="AQ7" i="1"/>
  <c r="AS7" i="1" s="1"/>
  <c r="AQ6" i="1"/>
  <c r="AS6" i="1" s="1"/>
  <c r="AQ5" i="1"/>
  <c r="AO8" i="1"/>
  <c r="AO5" i="1"/>
  <c r="G7" i="2" l="1"/>
  <c r="G8" i="2" s="1"/>
  <c r="F7" i="2"/>
  <c r="F8" i="2" s="1"/>
  <c r="E7" i="2"/>
  <c r="E8" i="2" s="1"/>
  <c r="D7" i="2"/>
  <c r="D8" i="2" s="1"/>
  <c r="C7" i="2"/>
  <c r="C8" i="2" s="1"/>
  <c r="B7" i="2"/>
  <c r="B8" i="2" s="1"/>
  <c r="G6" i="2"/>
  <c r="F6" i="2"/>
  <c r="E6" i="2"/>
  <c r="D6" i="2"/>
  <c r="C6" i="2"/>
  <c r="B6" i="2"/>
  <c r="AO7" i="1"/>
  <c r="AO6" i="1"/>
  <c r="AR7" i="1" l="1"/>
  <c r="AR6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4" i="1"/>
</calcChain>
</file>

<file path=xl/sharedStrings.xml><?xml version="1.0" encoding="utf-8"?>
<sst xmlns="http://schemas.openxmlformats.org/spreadsheetml/2006/main" count="708" uniqueCount="64">
  <si>
    <t>Datetime</t>
  </si>
  <si>
    <t>Date</t>
  </si>
  <si>
    <t>Time</t>
  </si>
  <si>
    <t>Type</t>
  </si>
  <si>
    <t>No.</t>
  </si>
  <si>
    <t>1:F</t>
  </si>
  <si>
    <t>1:Fm'</t>
  </si>
  <si>
    <t>1:PAR</t>
  </si>
  <si>
    <t>1:Temp</t>
  </si>
  <si>
    <t>1:Y (II)</t>
  </si>
  <si>
    <t>1:Depth</t>
  </si>
  <si>
    <t>C</t>
  </si>
  <si>
    <t>F</t>
  </si>
  <si>
    <t xml:space="preserve">MI=3;SI=10;SW=0.8;AI=1;AW=0:30;AF=1.00;G=2;D=1;EF=0.84;FO=6;CW=1:00;CI=1;LW=0:10;LI=3;ID=0:45;IW=0:20;DO0.0;DG1.00;LO=0;LG=1.12 </t>
  </si>
  <si>
    <t xml:space="preserve">MI=3;SI=10;SW=0.8;AI=1;AW=0:30;AF=1.00;G=2;D=1;EF=0.84;FO=8;CW=1:00;CI=1;LW=0:10;LI=3;ID=0:45;IW=0:20;DO0.0;DG1.00;LO=0;LG=1.12 </t>
  </si>
  <si>
    <t>-</t>
  </si>
  <si>
    <t xml:space="preserve">MI=3;SI=10;SW=0.8;AI=1;AW=0:30;AF=1.00;G=2;D=1;EF=0.84;FO=3;CW=1:00;CI=1;LW=0:10;LI=3;ID=0:45;IW=0:20;DO0.0;DG1.00;LO=0;LG=1.12 </t>
  </si>
  <si>
    <t>Table</t>
  </si>
  <si>
    <t>Variable</t>
  </si>
  <si>
    <t>ΔF/Fm'</t>
  </si>
  <si>
    <t>Condition</t>
  </si>
  <si>
    <t>Coral ID</t>
  </si>
  <si>
    <t>Fv/Fm</t>
  </si>
  <si>
    <t>Surf</t>
  </si>
  <si>
    <t>(blank)</t>
  </si>
  <si>
    <t>Row Labels</t>
  </si>
  <si>
    <t>Average of 1:Y (II)</t>
  </si>
  <si>
    <t>Values</t>
  </si>
  <si>
    <t>PAR noon</t>
  </si>
  <si>
    <t>Qm</t>
  </si>
  <si>
    <t>Average of Qm</t>
  </si>
  <si>
    <t>StdDev of Qm</t>
  </si>
  <si>
    <t>PAR (% surf)</t>
  </si>
  <si>
    <t>Average of Fv/Fm</t>
  </si>
  <si>
    <t>StdDev of Fv/Fm2</t>
  </si>
  <si>
    <t>Average of ΔF/Fm'</t>
  </si>
  <si>
    <t>StdDev of ΔF/Fm'2</t>
  </si>
  <si>
    <t>Estimated Depth (m)</t>
  </si>
  <si>
    <t>&lt;Surface PAR</t>
  </si>
  <si>
    <t>Avg PAR noon</t>
  </si>
  <si>
    <t>Kd (Md Lna)</t>
  </si>
  <si>
    <t>Alpha</t>
  </si>
  <si>
    <t>Pmax</t>
  </si>
  <si>
    <t>Rd (eq)</t>
  </si>
  <si>
    <t>Rd (emp)</t>
  </si>
  <si>
    <t>Ec</t>
  </si>
  <si>
    <t>Ek</t>
  </si>
  <si>
    <t>AVG</t>
  </si>
  <si>
    <t>SD</t>
  </si>
  <si>
    <t>SE</t>
  </si>
  <si>
    <t>Photosynthetic parameters Corals Tank 4</t>
  </si>
  <si>
    <t>Coral #</t>
  </si>
  <si>
    <t>PAR crrx</t>
  </si>
  <si>
    <t>Average of PAR crrx</t>
  </si>
  <si>
    <t>Estimated field</t>
  </si>
  <si>
    <t>Shaded tent</t>
  </si>
  <si>
    <t>Photosynthetic efficiency</t>
  </si>
  <si>
    <t>Maximum photosynthesis</t>
  </si>
  <si>
    <t>Rd</t>
  </si>
  <si>
    <t>Respiration rates</t>
  </si>
  <si>
    <t>Compensation point</t>
  </si>
  <si>
    <t>Saturation point</t>
  </si>
  <si>
    <t>Light acclimated (noon)</t>
  </si>
  <si>
    <t>Dark acclimated (dawn)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</si>
</sst>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/>
    <xf numFmtId="0" fontId="0" fillId="0" borderId="10" xfId="0" applyBorder="1"/>
    <xf numFmtId="0" fontId="0" fillId="0" borderId="0" xfId="0" applyFill="1" applyBorder="1"/>
    <xf numFmtId="0" fontId="14" fillId="0" borderId="0" xfId="0" applyNumberFormat="1" applyFont="1"/>
    <xf numFmtId="0" fontId="16" fillId="33" borderId="0" xfId="0" applyFont="1" applyFill="1"/>
    <xf numFmtId="164" fontId="0" fillId="0" borderId="0" xfId="0" applyNumberFormat="1"/>
    <xf numFmtId="2" fontId="0" fillId="0" borderId="0" xfId="0" applyNumberFormat="1"/>
    <xf numFmtId="0" fontId="0" fillId="34" borderId="0" xfId="0" applyFill="1"/>
    <xf numFmtId="2" fontId="0" fillId="35" borderId="0" xfId="0" applyNumberFormat="1" applyFill="1"/>
    <xf numFmtId="0" fontId="16" fillId="35" borderId="0" xfId="0" applyFont="1" applyFill="1"/>
    <xf numFmtId="2" fontId="16" fillId="35" borderId="0" xfId="0" applyNumberFormat="1" applyFont="1" applyFill="1"/>
    <xf numFmtId="164" fontId="0" fillId="0" borderId="10" xfId="0" applyNumberFormat="1" applyBorder="1"/>
    <xf numFmtId="2" fontId="0" fillId="0" borderId="10" xfId="0" applyNumberFormat="1" applyBorder="1"/>
    <xf numFmtId="164" fontId="16" fillId="0" borderId="0" xfId="0" applyNumberFormat="1" applyFont="1"/>
    <xf numFmtId="2" fontId="16" fillId="0" borderId="0" xfId="0" applyNumberFormat="1" applyFont="1"/>
    <xf numFmtId="2" fontId="16" fillId="36" borderId="0" xfId="0" applyNumberFormat="1" applyFont="1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Fv/Fm at dusk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FvFm_Stacey!$AJ$5:$AJ$7</c:f>
                <c:numCache>
                  <c:formatCode>General</c:formatCode>
                  <c:ptCount val="3"/>
                  <c:pt idx="0">
                    <c:v>9.5867269353691859E-2</c:v>
                  </c:pt>
                  <c:pt idx="1">
                    <c:v>1.1456978903330958E-2</c:v>
                  </c:pt>
                  <c:pt idx="2">
                    <c:v>1.2096695799307359E-2</c:v>
                  </c:pt>
                </c:numCache>
              </c:numRef>
            </c:plus>
            <c:minus>
              <c:numRef>
                <c:f>FvFm_Stacey!$AJ$5:$AJ$7</c:f>
                <c:numCache>
                  <c:formatCode>General</c:formatCode>
                  <c:ptCount val="3"/>
                  <c:pt idx="0">
                    <c:v>9.5867269353691859E-2</c:v>
                  </c:pt>
                  <c:pt idx="1">
                    <c:v>1.1456978903330958E-2</c:v>
                  </c:pt>
                  <c:pt idx="2">
                    <c:v>1.2096695799307359E-2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FvFm_Stacey!$AH$5:$AH$7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FvFm_Stacey!$AI$5:$AI$7</c:f>
              <c:numCache>
                <c:formatCode>General</c:formatCode>
                <c:ptCount val="3"/>
                <c:pt idx="0">
                  <c:v>0.59366666666666668</c:v>
                </c:pt>
                <c:pt idx="1">
                  <c:v>0.65606451612903238</c:v>
                </c:pt>
                <c:pt idx="2">
                  <c:v>0.70248275862068965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5-9644-9F0D-AB1ABA26B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119999"/>
        <c:axId val="1294499103"/>
      </c:barChart>
      <c:catAx>
        <c:axId val="133511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99103"/>
        <c:crosses val="autoZero"/>
        <c:auto val="1"/>
        <c:lblAlgn val="ctr"/>
        <c:lblOffset val="100"/>
        <c:noMultiLvlLbl val="0"/>
      </c:catAx>
      <c:valAx>
        <c:axId val="1294499103"/>
        <c:scaling>
          <c:orientation val="minMax"/>
          <c:max val="0.7500000000000001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1999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FvFm_Stacey!$AF$4:$AF$86</c:f>
              <c:numCache>
                <c:formatCode>General</c:formatCode>
                <c:ptCount val="83"/>
                <c:pt idx="0">
                  <c:v>0.5534290271132376</c:v>
                </c:pt>
                <c:pt idx="1">
                  <c:v>0.64098613251155623</c:v>
                </c:pt>
                <c:pt idx="2">
                  <c:v>0.14519906323185017</c:v>
                </c:pt>
                <c:pt idx="3">
                  <c:v>0.47575757575757582</c:v>
                </c:pt>
                <c:pt idx="4">
                  <c:v>0.47368421052631582</c:v>
                </c:pt>
                <c:pt idx="5">
                  <c:v>0.48051948051948046</c:v>
                </c:pt>
                <c:pt idx="6">
                  <c:v>0.40901771336553949</c:v>
                </c:pt>
                <c:pt idx="7">
                  <c:v>0.45645161290322578</c:v>
                </c:pt>
                <c:pt idx="8">
                  <c:v>0.41871165644171782</c:v>
                </c:pt>
                <c:pt idx="9">
                  <c:v>0.39052287581699341</c:v>
                </c:pt>
                <c:pt idx="10">
                  <c:v>0.48765432098765427</c:v>
                </c:pt>
                <c:pt idx="11">
                  <c:v>0.56784660766961659</c:v>
                </c:pt>
                <c:pt idx="12">
                  <c:v>0.25673249551166977</c:v>
                </c:pt>
                <c:pt idx="13">
                  <c:v>0.51666666666666661</c:v>
                </c:pt>
                <c:pt idx="14">
                  <c:v>0.51388888888888884</c:v>
                </c:pt>
                <c:pt idx="15">
                  <c:v>0.34348561759729268</c:v>
                </c:pt>
                <c:pt idx="16">
                  <c:v>0.52810650887573973</c:v>
                </c:pt>
                <c:pt idx="17">
                  <c:v>0.54675118858954042</c:v>
                </c:pt>
                <c:pt idx="18">
                  <c:v>0.53473344103392573</c:v>
                </c:pt>
                <c:pt idx="19">
                  <c:v>0.50177935943060503</c:v>
                </c:pt>
                <c:pt idx="20">
                  <c:v>0.60200668896321075</c:v>
                </c:pt>
                <c:pt idx="22">
                  <c:v>0.15022761760242787</c:v>
                </c:pt>
                <c:pt idx="23">
                  <c:v>0.13312202852614896</c:v>
                </c:pt>
                <c:pt idx="24">
                  <c:v>0.13509544787077843</c:v>
                </c:pt>
                <c:pt idx="25">
                  <c:v>0.15137614678899081</c:v>
                </c:pt>
                <c:pt idx="26">
                  <c:v>0.19019316493313521</c:v>
                </c:pt>
                <c:pt idx="27">
                  <c:v>0.22900763358778631</c:v>
                </c:pt>
                <c:pt idx="28">
                  <c:v>0.22324159021406731</c:v>
                </c:pt>
                <c:pt idx="29">
                  <c:v>0.19938650306748462</c:v>
                </c:pt>
                <c:pt idx="30">
                  <c:v>0.26093514328808454</c:v>
                </c:pt>
                <c:pt idx="31">
                  <c:v>0.25308641975308643</c:v>
                </c:pt>
                <c:pt idx="32">
                  <c:v>0.23241590214067276</c:v>
                </c:pt>
                <c:pt idx="33">
                  <c:v>0.27105666156202146</c:v>
                </c:pt>
                <c:pt idx="34">
                  <c:v>0.22374429223744297</c:v>
                </c:pt>
                <c:pt idx="35">
                  <c:v>0.25574272588055136</c:v>
                </c:pt>
                <c:pt idx="36">
                  <c:v>0.23273273273273276</c:v>
                </c:pt>
                <c:pt idx="37">
                  <c:v>0.2411674347158218</c:v>
                </c:pt>
                <c:pt idx="38">
                  <c:v>0.28636363636363649</c:v>
                </c:pt>
                <c:pt idx="39">
                  <c:v>0.2288401253918495</c:v>
                </c:pt>
                <c:pt idx="40">
                  <c:v>0.25304878048780488</c:v>
                </c:pt>
                <c:pt idx="41">
                  <c:v>0.25114155251141557</c:v>
                </c:pt>
                <c:pt idx="42">
                  <c:v>0.19607843137254899</c:v>
                </c:pt>
                <c:pt idx="43">
                  <c:v>0.19393939393939397</c:v>
                </c:pt>
                <c:pt idx="44">
                  <c:v>0.35015290519877684</c:v>
                </c:pt>
                <c:pt idx="45">
                  <c:v>0.24887556221889062</c:v>
                </c:pt>
                <c:pt idx="46">
                  <c:v>0.31192660550458717</c:v>
                </c:pt>
                <c:pt idx="47">
                  <c:v>0.15495207667731625</c:v>
                </c:pt>
                <c:pt idx="48">
                  <c:v>0.22155688622754488</c:v>
                </c:pt>
                <c:pt idx="49">
                  <c:v>0.11196319018404921</c:v>
                </c:pt>
                <c:pt idx="50">
                  <c:v>0.22571001494768317</c:v>
                </c:pt>
                <c:pt idx="51">
                  <c:v>9.0342679127725978E-2</c:v>
                </c:pt>
                <c:pt idx="52">
                  <c:v>0.19760479041916168</c:v>
                </c:pt>
                <c:pt idx="53">
                  <c:v>9.1038406827880447E-2</c:v>
                </c:pt>
                <c:pt idx="54">
                  <c:v>0.10096818810511754</c:v>
                </c:pt>
                <c:pt idx="55">
                  <c:v>6.222222222222229E-2</c:v>
                </c:pt>
                <c:pt idx="56">
                  <c:v>8.8483146067415697E-2</c:v>
                </c:pt>
                <c:pt idx="57">
                  <c:v>7.9825834542815555E-2</c:v>
                </c:pt>
                <c:pt idx="58">
                  <c:v>8.4302325581395277E-2</c:v>
                </c:pt>
                <c:pt idx="59">
                  <c:v>0.16524216524216528</c:v>
                </c:pt>
                <c:pt idx="60">
                  <c:v>0.10511363636363635</c:v>
                </c:pt>
                <c:pt idx="61">
                  <c:v>0.10769230769230764</c:v>
                </c:pt>
                <c:pt idx="62">
                  <c:v>0.12017167381974247</c:v>
                </c:pt>
                <c:pt idx="63">
                  <c:v>9.6728307254623003E-2</c:v>
                </c:pt>
                <c:pt idx="64">
                  <c:v>0.16078984485190406</c:v>
                </c:pt>
                <c:pt idx="65">
                  <c:v>0.11647727272727271</c:v>
                </c:pt>
                <c:pt idx="66">
                  <c:v>6.1946902654867353E-2</c:v>
                </c:pt>
                <c:pt idx="67">
                  <c:v>0.12336719883889691</c:v>
                </c:pt>
                <c:pt idx="68">
                  <c:v>0.12889518413597734</c:v>
                </c:pt>
                <c:pt idx="69">
                  <c:v>0.10638297872340419</c:v>
                </c:pt>
                <c:pt idx="70">
                  <c:v>8.5227272727272596E-2</c:v>
                </c:pt>
                <c:pt idx="71">
                  <c:v>8.9743589743589647E-2</c:v>
                </c:pt>
                <c:pt idx="72">
                  <c:v>0.10608203677510597</c:v>
                </c:pt>
                <c:pt idx="73">
                  <c:v>0.11205673758865242</c:v>
                </c:pt>
                <c:pt idx="74">
                  <c:v>0.14735336194563664</c:v>
                </c:pt>
                <c:pt idx="75">
                  <c:v>9.1937765205091893E-2</c:v>
                </c:pt>
                <c:pt idx="76">
                  <c:v>8.18965517241379E-2</c:v>
                </c:pt>
                <c:pt idx="77">
                  <c:v>4.1726618705035801E-2</c:v>
                </c:pt>
                <c:pt idx="78">
                  <c:v>0.12121212121212122</c:v>
                </c:pt>
                <c:pt idx="79">
                  <c:v>0.12586445366528354</c:v>
                </c:pt>
                <c:pt idx="80">
                  <c:v>6.811594202898541E-2</c:v>
                </c:pt>
                <c:pt idx="81">
                  <c:v>0.12464985994397759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F-9041-B4E8-C4FCCDBF6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332927"/>
        <c:axId val="1258891727"/>
      </c:barChart>
      <c:catAx>
        <c:axId val="135533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91727"/>
        <c:crosses val="autoZero"/>
        <c:auto val="1"/>
        <c:lblAlgn val="ctr"/>
        <c:lblOffset val="100"/>
        <c:noMultiLvlLbl val="0"/>
      </c:catAx>
      <c:valAx>
        <c:axId val="12588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3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dF/Fm' at noon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FvFm_Stacey!$AL$5:$AL$7</c:f>
                <c:numCache>
                  <c:formatCode>General</c:formatCode>
                  <c:ptCount val="3"/>
                  <c:pt idx="0">
                    <c:v>6.4233428472511955E-2</c:v>
                  </c:pt>
                  <c:pt idx="1">
                    <c:v>3.74503542340811E-2</c:v>
                  </c:pt>
                  <c:pt idx="2">
                    <c:v>1.7502357335951787E-2</c:v>
                  </c:pt>
                </c:numCache>
              </c:numRef>
            </c:plus>
            <c:minus>
              <c:numRef>
                <c:f>FvFm_Stacey!$AL$5:$AL$7</c:f>
                <c:numCache>
                  <c:formatCode>General</c:formatCode>
                  <c:ptCount val="3"/>
                  <c:pt idx="0">
                    <c:v>6.4233428472511955E-2</c:v>
                  </c:pt>
                  <c:pt idx="1">
                    <c:v>3.74503542340811E-2</c:v>
                  </c:pt>
                  <c:pt idx="2">
                    <c:v>1.7502357335951787E-2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FvFm_Stacey!$AH$5:$AH$7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FvFm_Stacey!$AK$5:$AK$7</c:f>
              <c:numCache>
                <c:formatCode>General</c:formatCode>
                <c:ptCount val="3"/>
                <c:pt idx="0">
                  <c:v>0.31133333333333335</c:v>
                </c:pt>
                <c:pt idx="1">
                  <c:v>0.51406451612903215</c:v>
                </c:pt>
                <c:pt idx="2">
                  <c:v>0.62975862068965527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3-A34F-9E32-693E0FDB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119999"/>
        <c:axId val="1294499103"/>
      </c:barChart>
      <c:catAx>
        <c:axId val="133511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99103"/>
        <c:crosses val="autoZero"/>
        <c:auto val="1"/>
        <c:lblAlgn val="ctr"/>
        <c:lblOffset val="100"/>
        <c:noMultiLvlLbl val="0"/>
      </c:catAx>
      <c:valAx>
        <c:axId val="129449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1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Qm Max excitation pressure over PSII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FvFm_Stacey!$AN$5:$AN$7</c:f>
                <c:numCache>
                  <c:formatCode>General</c:formatCode>
                  <c:ptCount val="3"/>
                  <c:pt idx="0">
                    <c:v>0.11446366721317612</c:v>
                  </c:pt>
                  <c:pt idx="1">
                    <c:v>5.7739708698011712E-2</c:v>
                  </c:pt>
                  <c:pt idx="2">
                    <c:v>2.8570564888065478E-2</c:v>
                  </c:pt>
                </c:numCache>
              </c:numRef>
            </c:plus>
            <c:minus>
              <c:numRef>
                <c:f>FvFm_Stacey!$AN$5:$AN$7</c:f>
                <c:numCache>
                  <c:formatCode>General</c:formatCode>
                  <c:ptCount val="3"/>
                  <c:pt idx="0">
                    <c:v>0.11446366721317612</c:v>
                  </c:pt>
                  <c:pt idx="1">
                    <c:v>5.7739708698011712E-2</c:v>
                  </c:pt>
                  <c:pt idx="2">
                    <c:v>2.8570564888065478E-2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FvFm_Stacey!$AH$5:$AH$7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FvFm_Stacey!$AM$5:$AM$7</c:f>
              <c:numCache>
                <c:formatCode>General</c:formatCode>
                <c:ptCount val="3"/>
                <c:pt idx="0">
                  <c:v>0.46875862535249063</c:v>
                </c:pt>
                <c:pt idx="1">
                  <c:v>0.21629122824108452</c:v>
                </c:pt>
                <c:pt idx="2">
                  <c:v>0.10329358299712187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7-D94C-A4F8-F2BCF9AC8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119999"/>
        <c:axId val="1294499103"/>
      </c:barChart>
      <c:catAx>
        <c:axId val="133511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99103"/>
        <c:crosses val="autoZero"/>
        <c:auto val="1"/>
        <c:lblAlgn val="ctr"/>
        <c:lblOffset val="100"/>
        <c:noMultiLvlLbl val="0"/>
      </c:catAx>
      <c:valAx>
        <c:axId val="129449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11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dF/Fm'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FvFm_Stacey!$AD$4:$AD$86</c:f>
              <c:numCache>
                <c:formatCode>General</c:formatCode>
                <c:ptCount val="83"/>
                <c:pt idx="0">
                  <c:v>0.28000000000000003</c:v>
                </c:pt>
                <c:pt idx="1">
                  <c:v>0.23300000000000001</c:v>
                </c:pt>
                <c:pt idx="2">
                  <c:v>0.36499999999999999</c:v>
                </c:pt>
                <c:pt idx="3">
                  <c:v>0.34599999999999997</c:v>
                </c:pt>
                <c:pt idx="4">
                  <c:v>0.13</c:v>
                </c:pt>
                <c:pt idx="5">
                  <c:v>0.32</c:v>
                </c:pt>
                <c:pt idx="6">
                  <c:v>0.36699999999999999</c:v>
                </c:pt>
                <c:pt idx="7">
                  <c:v>0.33700000000000002</c:v>
                </c:pt>
                <c:pt idx="8">
                  <c:v>0.379</c:v>
                </c:pt>
                <c:pt idx="9">
                  <c:v>0.373</c:v>
                </c:pt>
                <c:pt idx="10">
                  <c:v>0.33200000000000002</c:v>
                </c:pt>
                <c:pt idx="11">
                  <c:v>0.29299999999999998</c:v>
                </c:pt>
                <c:pt idx="12">
                  <c:v>0.41399999999999998</c:v>
                </c:pt>
                <c:pt idx="13">
                  <c:v>0.28999999999999998</c:v>
                </c:pt>
                <c:pt idx="14">
                  <c:v>0.28000000000000003</c:v>
                </c:pt>
                <c:pt idx="15">
                  <c:v>0.38800000000000001</c:v>
                </c:pt>
                <c:pt idx="16">
                  <c:v>0.31900000000000001</c:v>
                </c:pt>
                <c:pt idx="17">
                  <c:v>0.28599999999999998</c:v>
                </c:pt>
                <c:pt idx="18">
                  <c:v>0.28799999999999998</c:v>
                </c:pt>
                <c:pt idx="19">
                  <c:v>0.28000000000000003</c:v>
                </c:pt>
                <c:pt idx="20">
                  <c:v>0.23799999999999999</c:v>
                </c:pt>
                <c:pt idx="22">
                  <c:v>0.56000000000000005</c:v>
                </c:pt>
                <c:pt idx="23">
                  <c:v>0.54700000000000004</c:v>
                </c:pt>
                <c:pt idx="24">
                  <c:v>0.58899999999999997</c:v>
                </c:pt>
                <c:pt idx="25">
                  <c:v>0.55500000000000005</c:v>
                </c:pt>
                <c:pt idx="26">
                  <c:v>0.54500000000000004</c:v>
                </c:pt>
                <c:pt idx="27">
                  <c:v>0.505</c:v>
                </c:pt>
                <c:pt idx="28">
                  <c:v>0.50800000000000001</c:v>
                </c:pt>
                <c:pt idx="29">
                  <c:v>0.52200000000000002</c:v>
                </c:pt>
                <c:pt idx="30">
                  <c:v>0.49</c:v>
                </c:pt>
                <c:pt idx="31">
                  <c:v>0.48399999999999999</c:v>
                </c:pt>
                <c:pt idx="32">
                  <c:v>0.502</c:v>
                </c:pt>
                <c:pt idx="33">
                  <c:v>0.47599999999999998</c:v>
                </c:pt>
                <c:pt idx="34">
                  <c:v>0.51</c:v>
                </c:pt>
                <c:pt idx="35">
                  <c:v>0.48599999999999999</c:v>
                </c:pt>
                <c:pt idx="36">
                  <c:v>0.51100000000000001</c:v>
                </c:pt>
                <c:pt idx="37">
                  <c:v>0.49399999999999999</c:v>
                </c:pt>
                <c:pt idx="38">
                  <c:v>0.47099999999999997</c:v>
                </c:pt>
                <c:pt idx="39">
                  <c:v>0.49199999999999999</c:v>
                </c:pt>
                <c:pt idx="40">
                  <c:v>0.49</c:v>
                </c:pt>
                <c:pt idx="41">
                  <c:v>0.49199999999999999</c:v>
                </c:pt>
                <c:pt idx="42">
                  <c:v>0.53300000000000003</c:v>
                </c:pt>
                <c:pt idx="43">
                  <c:v>0.53200000000000003</c:v>
                </c:pt>
                <c:pt idx="44">
                  <c:v>0.42499999999999999</c:v>
                </c:pt>
                <c:pt idx="45">
                  <c:v>0.501</c:v>
                </c:pt>
                <c:pt idx="46">
                  <c:v>0.45</c:v>
                </c:pt>
                <c:pt idx="47">
                  <c:v>0.52900000000000003</c:v>
                </c:pt>
                <c:pt idx="48">
                  <c:v>0.52</c:v>
                </c:pt>
                <c:pt idx="49">
                  <c:v>0.57899999999999996</c:v>
                </c:pt>
                <c:pt idx="50">
                  <c:v>0.51800000000000002</c:v>
                </c:pt>
                <c:pt idx="51">
                  <c:v>0.58399999999999996</c:v>
                </c:pt>
                <c:pt idx="52">
                  <c:v>0.53600000000000003</c:v>
                </c:pt>
                <c:pt idx="53">
                  <c:v>0.63900000000000001</c:v>
                </c:pt>
                <c:pt idx="54">
                  <c:v>0.65</c:v>
                </c:pt>
                <c:pt idx="55">
                  <c:v>0.63300000000000001</c:v>
                </c:pt>
                <c:pt idx="56">
                  <c:v>0.64900000000000002</c:v>
                </c:pt>
                <c:pt idx="57">
                  <c:v>0.63400000000000001</c:v>
                </c:pt>
                <c:pt idx="58">
                  <c:v>0.63</c:v>
                </c:pt>
                <c:pt idx="59">
                  <c:v>0.58599999999999997</c:v>
                </c:pt>
                <c:pt idx="60">
                  <c:v>0.63</c:v>
                </c:pt>
                <c:pt idx="61">
                  <c:v>0.63800000000000001</c:v>
                </c:pt>
                <c:pt idx="62">
                  <c:v>0.61499999999999999</c:v>
                </c:pt>
                <c:pt idx="63">
                  <c:v>0.63500000000000001</c:v>
                </c:pt>
                <c:pt idx="64">
                  <c:v>0.59499999999999997</c:v>
                </c:pt>
                <c:pt idx="65">
                  <c:v>0.622</c:v>
                </c:pt>
                <c:pt idx="66">
                  <c:v>0.63600000000000001</c:v>
                </c:pt>
                <c:pt idx="67">
                  <c:v>0.60399999999999998</c:v>
                </c:pt>
                <c:pt idx="68">
                  <c:v>0.61499999999999999</c:v>
                </c:pt>
                <c:pt idx="69">
                  <c:v>0.63</c:v>
                </c:pt>
                <c:pt idx="70">
                  <c:v>0.64400000000000002</c:v>
                </c:pt>
                <c:pt idx="71">
                  <c:v>0.63900000000000001</c:v>
                </c:pt>
                <c:pt idx="72">
                  <c:v>0.63200000000000001</c:v>
                </c:pt>
                <c:pt idx="73">
                  <c:v>0.626</c:v>
                </c:pt>
                <c:pt idx="74">
                  <c:v>0.59599999999999997</c:v>
                </c:pt>
                <c:pt idx="75">
                  <c:v>0.64200000000000002</c:v>
                </c:pt>
                <c:pt idx="76">
                  <c:v>0.63900000000000001</c:v>
                </c:pt>
                <c:pt idx="77">
                  <c:v>0.66600000000000004</c:v>
                </c:pt>
                <c:pt idx="78">
                  <c:v>0.63800000000000001</c:v>
                </c:pt>
                <c:pt idx="79">
                  <c:v>0.63200000000000001</c:v>
                </c:pt>
                <c:pt idx="80">
                  <c:v>0.64300000000000002</c:v>
                </c:pt>
                <c:pt idx="81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A-EF4B-90C8-9503EB24B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332927"/>
        <c:axId val="1258891727"/>
      </c:barChart>
      <c:catAx>
        <c:axId val="135533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91727"/>
        <c:crosses val="autoZero"/>
        <c:auto val="1"/>
        <c:lblAlgn val="ctr"/>
        <c:lblOffset val="100"/>
        <c:noMultiLvlLbl val="0"/>
      </c:catAx>
      <c:valAx>
        <c:axId val="125889172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3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Fv/Fm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FvFm_Stacey!$AC$4:$AC$86</c:f>
              <c:numCache>
                <c:formatCode>General</c:formatCode>
                <c:ptCount val="83"/>
                <c:pt idx="0">
                  <c:v>0.627</c:v>
                </c:pt>
                <c:pt idx="1">
                  <c:v>0.64900000000000002</c:v>
                </c:pt>
                <c:pt idx="2">
                  <c:v>0.42699999999999999</c:v>
                </c:pt>
                <c:pt idx="3">
                  <c:v>0.66</c:v>
                </c:pt>
                <c:pt idx="4">
                  <c:v>0.247</c:v>
                </c:pt>
                <c:pt idx="5">
                  <c:v>0.61599999999999999</c:v>
                </c:pt>
                <c:pt idx="6">
                  <c:v>0.621</c:v>
                </c:pt>
                <c:pt idx="7">
                  <c:v>0.62</c:v>
                </c:pt>
                <c:pt idx="8">
                  <c:v>0.65200000000000002</c:v>
                </c:pt>
                <c:pt idx="9">
                  <c:v>0.61199999999999999</c:v>
                </c:pt>
                <c:pt idx="10">
                  <c:v>0.64800000000000002</c:v>
                </c:pt>
                <c:pt idx="11">
                  <c:v>0.67800000000000005</c:v>
                </c:pt>
                <c:pt idx="12">
                  <c:v>0.55700000000000005</c:v>
                </c:pt>
                <c:pt idx="13">
                  <c:v>0.6</c:v>
                </c:pt>
                <c:pt idx="14">
                  <c:v>0.57599999999999996</c:v>
                </c:pt>
                <c:pt idx="15">
                  <c:v>0.59099999999999997</c:v>
                </c:pt>
                <c:pt idx="16">
                  <c:v>0.67600000000000005</c:v>
                </c:pt>
                <c:pt idx="17">
                  <c:v>0.63100000000000001</c:v>
                </c:pt>
                <c:pt idx="18">
                  <c:v>0.61899999999999999</c:v>
                </c:pt>
                <c:pt idx="19">
                  <c:v>0.56200000000000006</c:v>
                </c:pt>
                <c:pt idx="20">
                  <c:v>0.59799999999999998</c:v>
                </c:pt>
                <c:pt idx="22">
                  <c:v>0.65900000000000003</c:v>
                </c:pt>
                <c:pt idx="23">
                  <c:v>0.63100000000000001</c:v>
                </c:pt>
                <c:pt idx="24">
                  <c:v>0.68100000000000005</c:v>
                </c:pt>
                <c:pt idx="25">
                  <c:v>0.65400000000000003</c:v>
                </c:pt>
                <c:pt idx="26">
                  <c:v>0.67300000000000004</c:v>
                </c:pt>
                <c:pt idx="27">
                  <c:v>0.65500000000000003</c:v>
                </c:pt>
                <c:pt idx="28">
                  <c:v>0.65400000000000003</c:v>
                </c:pt>
                <c:pt idx="29">
                  <c:v>0.65200000000000002</c:v>
                </c:pt>
                <c:pt idx="30">
                  <c:v>0.66300000000000003</c:v>
                </c:pt>
                <c:pt idx="31">
                  <c:v>0.64800000000000002</c:v>
                </c:pt>
                <c:pt idx="32">
                  <c:v>0.65400000000000003</c:v>
                </c:pt>
                <c:pt idx="33">
                  <c:v>0.65300000000000002</c:v>
                </c:pt>
                <c:pt idx="34">
                  <c:v>0.65700000000000003</c:v>
                </c:pt>
                <c:pt idx="35">
                  <c:v>0.65300000000000002</c:v>
                </c:pt>
                <c:pt idx="36">
                  <c:v>0.66600000000000004</c:v>
                </c:pt>
                <c:pt idx="37">
                  <c:v>0.65100000000000002</c:v>
                </c:pt>
                <c:pt idx="38">
                  <c:v>0.66</c:v>
                </c:pt>
                <c:pt idx="39">
                  <c:v>0.63800000000000001</c:v>
                </c:pt>
                <c:pt idx="40">
                  <c:v>0.65600000000000003</c:v>
                </c:pt>
                <c:pt idx="41">
                  <c:v>0.65700000000000003</c:v>
                </c:pt>
                <c:pt idx="42">
                  <c:v>0.66300000000000003</c:v>
                </c:pt>
                <c:pt idx="43">
                  <c:v>0.66</c:v>
                </c:pt>
                <c:pt idx="44">
                  <c:v>0.65400000000000003</c:v>
                </c:pt>
                <c:pt idx="45">
                  <c:v>0.66700000000000004</c:v>
                </c:pt>
                <c:pt idx="46">
                  <c:v>0.65400000000000003</c:v>
                </c:pt>
                <c:pt idx="47">
                  <c:v>0.626</c:v>
                </c:pt>
                <c:pt idx="48">
                  <c:v>0.66800000000000004</c:v>
                </c:pt>
                <c:pt idx="49">
                  <c:v>0.65200000000000002</c:v>
                </c:pt>
                <c:pt idx="50">
                  <c:v>0.66900000000000004</c:v>
                </c:pt>
                <c:pt idx="51">
                  <c:v>0.64200000000000002</c:v>
                </c:pt>
                <c:pt idx="52">
                  <c:v>0.66800000000000004</c:v>
                </c:pt>
                <c:pt idx="53">
                  <c:v>0.70299999999999996</c:v>
                </c:pt>
                <c:pt idx="54">
                  <c:v>0.72299999999999998</c:v>
                </c:pt>
                <c:pt idx="55">
                  <c:v>0.67500000000000004</c:v>
                </c:pt>
                <c:pt idx="56">
                  <c:v>0.71199999999999997</c:v>
                </c:pt>
                <c:pt idx="57">
                  <c:v>0.68899999999999995</c:v>
                </c:pt>
                <c:pt idx="58">
                  <c:v>0.68799999999999994</c:v>
                </c:pt>
                <c:pt idx="59">
                  <c:v>0.70199999999999996</c:v>
                </c:pt>
                <c:pt idx="60">
                  <c:v>0.70399999999999996</c:v>
                </c:pt>
                <c:pt idx="61">
                  <c:v>0.71499999999999997</c:v>
                </c:pt>
                <c:pt idx="62">
                  <c:v>0.69899999999999995</c:v>
                </c:pt>
                <c:pt idx="63">
                  <c:v>0.70299999999999996</c:v>
                </c:pt>
                <c:pt idx="64">
                  <c:v>0.70899999999999996</c:v>
                </c:pt>
                <c:pt idx="65">
                  <c:v>0.70399999999999996</c:v>
                </c:pt>
                <c:pt idx="66">
                  <c:v>0.67800000000000005</c:v>
                </c:pt>
                <c:pt idx="67">
                  <c:v>0.68899999999999995</c:v>
                </c:pt>
                <c:pt idx="68">
                  <c:v>0.70599999999999996</c:v>
                </c:pt>
                <c:pt idx="69">
                  <c:v>0.70499999999999996</c:v>
                </c:pt>
                <c:pt idx="70">
                  <c:v>0.70399999999999996</c:v>
                </c:pt>
                <c:pt idx="71">
                  <c:v>0.70199999999999996</c:v>
                </c:pt>
                <c:pt idx="72">
                  <c:v>0.70699999999999996</c:v>
                </c:pt>
                <c:pt idx="73">
                  <c:v>0.70499999999999996</c:v>
                </c:pt>
                <c:pt idx="74">
                  <c:v>0.69899999999999995</c:v>
                </c:pt>
                <c:pt idx="75">
                  <c:v>0.70699999999999996</c:v>
                </c:pt>
                <c:pt idx="76">
                  <c:v>0.69599999999999995</c:v>
                </c:pt>
                <c:pt idx="77">
                  <c:v>0.69499999999999995</c:v>
                </c:pt>
                <c:pt idx="78">
                  <c:v>0.72599999999999998</c:v>
                </c:pt>
                <c:pt idx="79">
                  <c:v>0.72299999999999998</c:v>
                </c:pt>
                <c:pt idx="80">
                  <c:v>0.69</c:v>
                </c:pt>
                <c:pt idx="81">
                  <c:v>0.71399999999999997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1-2342-A8B3-6EF5E5BD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332927"/>
        <c:axId val="1258891727"/>
      </c:barChart>
      <c:catAx>
        <c:axId val="1355332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91727"/>
        <c:crosses val="autoZero"/>
        <c:auto val="1"/>
        <c:lblAlgn val="ctr"/>
        <c:lblOffset val="100"/>
        <c:noMultiLvlLbl val="0"/>
      </c:catAx>
      <c:valAx>
        <c:axId val="12588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33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12700</xdr:colOff>
      <xdr:row>10</xdr:row>
      <xdr:rowOff>12700</xdr:rowOff>
    </xdr:from>
    <xdr:to>
      <xdr:col>37</xdr:col>
      <xdr:colOff>749300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91756-2A79-4A4D-A0E0-E98CD8787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755650</xdr:colOff>
      <xdr:row>38</xdr:row>
      <xdr:rowOff>0</xdr:rowOff>
    </xdr:from>
    <xdr:to>
      <xdr:col>43</xdr:col>
      <xdr:colOff>615950</xdr:colOff>
      <xdr:row>51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36E706-AA23-8D42-A859-566A034F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24</xdr:row>
      <xdr:rowOff>0</xdr:rowOff>
    </xdr:from>
    <xdr:to>
      <xdr:col>37</xdr:col>
      <xdr:colOff>736600</xdr:colOff>
      <xdr:row>37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305D8D-1C00-044C-862F-131378854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37</xdr:col>
      <xdr:colOff>736600</xdr:colOff>
      <xdr:row>51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25019D-F247-C142-A24F-897A9EEBA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749300</xdr:colOff>
      <xdr:row>24</xdr:row>
      <xdr:rowOff>0</xdr:rowOff>
    </xdr:from>
    <xdr:to>
      <xdr:col>43</xdr:col>
      <xdr:colOff>609600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32DFE6-F736-E140-985C-B66F0345B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774700</xdr:colOff>
      <xdr:row>10</xdr:row>
      <xdr:rowOff>0</xdr:rowOff>
    </xdr:from>
    <xdr:to>
      <xdr:col>43</xdr:col>
      <xdr:colOff>635000</xdr:colOff>
      <xdr:row>23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0E632F-D011-3F47-AE07-102DE0D7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11.586675694445" createdVersion="7" refreshedVersion="7" minRefreshableVersion="3" recordCount="83" xr:uid="{00000000-000A-0000-FFFF-FFFF12000000}">
  <cacheSource type="worksheet">
    <worksheetSource ref="AA3:AF86" sheet="FvFm_Stacey"/>
  </cacheSource>
  <cacheFields count="6">
    <cacheField name="Table" numFmtId="0">
      <sharedItems containsSemiMixedTypes="0" containsString="0" containsNumber="1" containsInteger="1" minValue="1" maxValue="6" count="3">
        <n v="1"/>
        <n v="4"/>
        <n v="6"/>
      </sharedItems>
    </cacheField>
    <cacheField name="Coral ID" numFmtId="0">
      <sharedItems containsMixedTypes="1" containsNumber="1" containsInteger="1" minValue="1" maxValue="31"/>
    </cacheField>
    <cacheField name="Fv/Fm" numFmtId="0">
      <sharedItems containsString="0" containsBlank="1" containsNumber="1" minValue="0.247" maxValue="0.72599999999999998" count="58">
        <n v="0.627"/>
        <n v="0.64900000000000002"/>
        <n v="0.42699999999999999"/>
        <n v="0.66"/>
        <n v="0.247"/>
        <n v="0.61599999999999999"/>
        <n v="0.621"/>
        <n v="0.62"/>
        <n v="0.65200000000000002"/>
        <n v="0.61199999999999999"/>
        <n v="0.64800000000000002"/>
        <n v="0.67800000000000005"/>
        <n v="0.55700000000000005"/>
        <n v="0.6"/>
        <n v="0.57599999999999996"/>
        <n v="0.59099999999999997"/>
        <n v="0.67600000000000005"/>
        <n v="0.63100000000000001"/>
        <n v="0.61899999999999999"/>
        <n v="0.56200000000000006"/>
        <n v="0.59799999999999998"/>
        <m/>
        <n v="0.65900000000000003"/>
        <n v="0.68100000000000005"/>
        <n v="0.65400000000000003"/>
        <n v="0.67300000000000004"/>
        <n v="0.65500000000000003"/>
        <n v="0.66300000000000003"/>
        <n v="0.65300000000000002"/>
        <n v="0.65700000000000003"/>
        <n v="0.66600000000000004"/>
        <n v="0.65100000000000002"/>
        <n v="0.63800000000000001"/>
        <n v="0.65600000000000003"/>
        <n v="0.66700000000000004"/>
        <n v="0.626"/>
        <n v="0.66800000000000004"/>
        <n v="0.66900000000000004"/>
        <n v="0.64200000000000002"/>
        <n v="0.70299999999999996"/>
        <n v="0.72299999999999998"/>
        <n v="0.67500000000000004"/>
        <n v="0.71199999999999997"/>
        <n v="0.68899999999999995"/>
        <n v="0.68799999999999994"/>
        <n v="0.70199999999999996"/>
        <n v="0.70399999999999996"/>
        <n v="0.71499999999999997"/>
        <n v="0.69899999999999995"/>
        <n v="0.70899999999999996"/>
        <n v="0.70599999999999996"/>
        <n v="0.70499999999999996"/>
        <n v="0.70699999999999996"/>
        <n v="0.69599999999999995"/>
        <n v="0.69499999999999995"/>
        <n v="0.72599999999999998"/>
        <n v="0.69"/>
        <n v="0.71399999999999997"/>
      </sharedItems>
    </cacheField>
    <cacheField name="ΔF/Fm'" numFmtId="0">
      <sharedItems containsString="0" containsBlank="1" containsNumber="1" minValue="0.13" maxValue="0.66600000000000004" count="71">
        <n v="0.28000000000000003"/>
        <n v="0.23300000000000001"/>
        <n v="0.36499999999999999"/>
        <n v="0.34599999999999997"/>
        <n v="0.13"/>
        <n v="0.32"/>
        <n v="0.36699999999999999"/>
        <n v="0.33700000000000002"/>
        <n v="0.379"/>
        <n v="0.373"/>
        <n v="0.33200000000000002"/>
        <n v="0.29299999999999998"/>
        <n v="0.41399999999999998"/>
        <n v="0.28999999999999998"/>
        <n v="0.38800000000000001"/>
        <n v="0.31900000000000001"/>
        <n v="0.28599999999999998"/>
        <n v="0.28799999999999998"/>
        <n v="0.23799999999999999"/>
        <m/>
        <n v="0.56000000000000005"/>
        <n v="0.54700000000000004"/>
        <n v="0.58899999999999997"/>
        <n v="0.55500000000000005"/>
        <n v="0.54500000000000004"/>
        <n v="0.505"/>
        <n v="0.50800000000000001"/>
        <n v="0.52200000000000002"/>
        <n v="0.49"/>
        <n v="0.48399999999999999"/>
        <n v="0.502"/>
        <n v="0.47599999999999998"/>
        <n v="0.51"/>
        <n v="0.48599999999999999"/>
        <n v="0.51100000000000001"/>
        <n v="0.49399999999999999"/>
        <n v="0.47099999999999997"/>
        <n v="0.49199999999999999"/>
        <n v="0.53300000000000003"/>
        <n v="0.53200000000000003"/>
        <n v="0.42499999999999999"/>
        <n v="0.501"/>
        <n v="0.45"/>
        <n v="0.52900000000000003"/>
        <n v="0.52"/>
        <n v="0.57899999999999996"/>
        <n v="0.51800000000000002"/>
        <n v="0.58399999999999996"/>
        <n v="0.53600000000000003"/>
        <n v="0.63900000000000001"/>
        <n v="0.65"/>
        <n v="0.63300000000000001"/>
        <n v="0.64900000000000002"/>
        <n v="0.63400000000000001"/>
        <n v="0.63"/>
        <n v="0.58599999999999997"/>
        <n v="0.63800000000000001"/>
        <n v="0.61499999999999999"/>
        <n v="0.63500000000000001"/>
        <n v="0.59499999999999997"/>
        <n v="0.622"/>
        <n v="0.63600000000000001"/>
        <n v="0.60399999999999998"/>
        <n v="0.64400000000000002"/>
        <n v="0.63200000000000001"/>
        <n v="0.626"/>
        <n v="0.59599999999999997"/>
        <n v="0.64200000000000002"/>
        <n v="0.66600000000000004"/>
        <n v="0.64300000000000002"/>
        <n v="0.625"/>
      </sharedItems>
    </cacheField>
    <cacheField name="PAR noon" numFmtId="0">
      <sharedItems containsSemiMixedTypes="0" containsString="0" containsNumber="1" containsInteger="1" minValue="87" maxValue="737"/>
    </cacheField>
    <cacheField name="Qm" numFmtId="0">
      <sharedItems containsString="0" containsBlank="1" containsNumber="1" minValue="4.1726618705035801E-2" maxValue="0.64098613251155623" count="82">
        <n v="0.5534290271132376"/>
        <n v="0.64098613251155623"/>
        <n v="0.14519906323185017"/>
        <n v="0.47575757575757582"/>
        <n v="0.47368421052631582"/>
        <n v="0.48051948051948046"/>
        <n v="0.40901771336553949"/>
        <n v="0.45645161290322578"/>
        <n v="0.41871165644171782"/>
        <n v="0.39052287581699341"/>
        <n v="0.48765432098765427"/>
        <n v="0.56784660766961659"/>
        <n v="0.25673249551166977"/>
        <n v="0.51666666666666661"/>
        <n v="0.51388888888888884"/>
        <n v="0.34348561759729268"/>
        <n v="0.52810650887573973"/>
        <n v="0.54675118858954042"/>
        <n v="0.53473344103392573"/>
        <n v="0.50177935943060503"/>
        <n v="0.60200668896321075"/>
        <m/>
        <n v="0.15022761760242787"/>
        <n v="0.13312202852614896"/>
        <n v="0.13509544787077843"/>
        <n v="0.15137614678899081"/>
        <n v="0.19019316493313521"/>
        <n v="0.22900763358778631"/>
        <n v="0.22324159021406731"/>
        <n v="0.19938650306748462"/>
        <n v="0.26093514328808454"/>
        <n v="0.25308641975308643"/>
        <n v="0.23241590214067276"/>
        <n v="0.27105666156202146"/>
        <n v="0.22374429223744297"/>
        <n v="0.25574272588055136"/>
        <n v="0.23273273273273276"/>
        <n v="0.2411674347158218"/>
        <n v="0.28636363636363649"/>
        <n v="0.2288401253918495"/>
        <n v="0.25304878048780488"/>
        <n v="0.25114155251141557"/>
        <n v="0.19607843137254899"/>
        <n v="0.19393939393939397"/>
        <n v="0.35015290519877684"/>
        <n v="0.24887556221889062"/>
        <n v="0.31192660550458717"/>
        <n v="0.15495207667731625"/>
        <n v="0.22155688622754488"/>
        <n v="0.11196319018404921"/>
        <n v="0.22571001494768317"/>
        <n v="9.0342679127725978E-2"/>
        <n v="0.19760479041916168"/>
        <n v="9.1038406827880447E-2"/>
        <n v="0.10096818810511754"/>
        <n v="6.222222222222229E-2"/>
        <n v="8.8483146067415697E-2"/>
        <n v="7.9825834542815555E-2"/>
        <n v="8.4302325581395277E-2"/>
        <n v="0.16524216524216528"/>
        <n v="0.10511363636363635"/>
        <n v="0.10769230769230764"/>
        <n v="0.12017167381974247"/>
        <n v="9.6728307254623003E-2"/>
        <n v="0.16078984485190406"/>
        <n v="0.11647727272727271"/>
        <n v="6.1946902654867353E-2"/>
        <n v="0.12336719883889691"/>
        <n v="0.12889518413597734"/>
        <n v="0.10638297872340419"/>
        <n v="8.5227272727272596E-2"/>
        <n v="8.9743589743589647E-2"/>
        <n v="0.10608203677510597"/>
        <n v="0.11205673758865242"/>
        <n v="0.14735336194563664"/>
        <n v="9.1937765205091893E-2"/>
        <n v="8.18965517241379E-2"/>
        <n v="4.1726618705035801E-2"/>
        <n v="0.12121212121212122"/>
        <n v="0.12586445366528354"/>
        <n v="6.811594202898541E-2"/>
        <n v="0.124649859943977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22.884286342596" createdVersion="7" refreshedVersion="7" minRefreshableVersion="3" recordCount="205" xr:uid="{00000000-000A-0000-FFFF-FFFF0A000000}">
  <cacheSource type="worksheet">
    <worksheetSource ref="A1:P206" sheet="FvFm_Stacey"/>
  </cacheSource>
  <cacheFields count="16">
    <cacheField name="Datetime" numFmtId="0">
      <sharedItems containsNonDate="0" containsDate="1" containsString="0" containsBlank="1" minDate="2021-08-02T12:56:04" maxDate="2021-08-02T19:27:18"/>
    </cacheField>
    <cacheField name="Date" numFmtId="0">
      <sharedItems containsNonDate="0" containsDate="1" containsString="0" containsBlank="1" minDate="2021-08-02T00:00:00" maxDate="2021-08-03T00:00:00"/>
    </cacheField>
    <cacheField name="Time" numFmtId="0">
      <sharedItems containsNonDate="0" containsDate="1" containsString="0" containsBlank="1" minDate="1899-12-30T12:56:04" maxDate="1899-12-30T19:27:18"/>
    </cacheField>
    <cacheField name="Type" numFmtId="0">
      <sharedItems containsBlank="1"/>
    </cacheField>
    <cacheField name="No." numFmtId="0">
      <sharedItems containsString="0" containsBlank="1" containsNumber="1" containsInteger="1" minValue="110" maxValue="1206"/>
    </cacheField>
    <cacheField name="1:F" numFmtId="0">
      <sharedItems containsBlank="1" containsMixedTypes="1" containsNumber="1" containsInteger="1" minValue="3" maxValue="1206"/>
    </cacheField>
    <cacheField name="1:Fm'" numFmtId="0">
      <sharedItems containsString="0" containsBlank="1" containsNumber="1" containsInteger="1" minValue="4" maxValue="1824"/>
    </cacheField>
    <cacheField name="1:PAR" numFmtId="0">
      <sharedItems containsString="0" containsBlank="1" containsNumber="1" containsInteger="1" minValue="2" maxValue="740"/>
    </cacheField>
    <cacheField name="1:Temp" numFmtId="0">
      <sharedItems containsString="0" containsBlank="1" containsNumber="1" containsInteger="1" minValue="26" maxValue="31"/>
    </cacheField>
    <cacheField name="1:Y (II)" numFmtId="0">
      <sharedItems containsBlank="1" containsMixedTypes="1" containsNumber="1" minValue="0.13" maxValue="0.72599999999999998"/>
    </cacheField>
    <cacheField name="1:Depth" numFmtId="0">
      <sharedItems containsString="0" containsBlank="1" containsNumber="1" minValue="3.3" maxValue="3.9"/>
    </cacheField>
    <cacheField name="PAR crrx" numFmtId="0">
      <sharedItems containsString="0" containsBlank="1" containsNumber="1" minValue="2.6320000000000001" maxValue="973.84"/>
    </cacheField>
    <cacheField name="Table" numFmtId="0">
      <sharedItems containsString="0" containsBlank="1" containsNumber="1" containsInteger="1" minValue="1" maxValue="7" count="5">
        <n v="4"/>
        <m/>
        <n v="6"/>
        <n v="7"/>
        <n v="1"/>
      </sharedItems>
    </cacheField>
    <cacheField name="Coral ID" numFmtId="0">
      <sharedItems containsBlank="1" containsMixedTypes="1" containsNumber="1" containsInteger="1" minValue="1" maxValue="31" count="3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  <s v="Surf"/>
      </sharedItems>
    </cacheField>
    <cacheField name="Variable" numFmtId="0">
      <sharedItems containsBlank="1" count="3">
        <s v="ΔF/Fm'"/>
        <m/>
        <s v="Fv/Fm"/>
      </sharedItems>
    </cacheField>
    <cacheField name="Cond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n v="1"/>
    <x v="0"/>
    <x v="0"/>
    <n v="547"/>
    <x v="0"/>
  </r>
  <r>
    <x v="0"/>
    <n v="2"/>
    <x v="1"/>
    <x v="1"/>
    <n v="544"/>
    <x v="1"/>
  </r>
  <r>
    <x v="0"/>
    <n v="3"/>
    <x v="2"/>
    <x v="2"/>
    <n v="550"/>
    <x v="2"/>
  </r>
  <r>
    <x v="0"/>
    <n v="4"/>
    <x v="3"/>
    <x v="3"/>
    <n v="547"/>
    <x v="3"/>
  </r>
  <r>
    <x v="0"/>
    <n v="5"/>
    <x v="4"/>
    <x v="4"/>
    <n v="550"/>
    <x v="4"/>
  </r>
  <r>
    <x v="0"/>
    <n v="6"/>
    <x v="5"/>
    <x v="5"/>
    <n v="533"/>
    <x v="5"/>
  </r>
  <r>
    <x v="0"/>
    <n v="7"/>
    <x v="6"/>
    <x v="6"/>
    <n v="481"/>
    <x v="6"/>
  </r>
  <r>
    <x v="0"/>
    <n v="8"/>
    <x v="7"/>
    <x v="7"/>
    <n v="464"/>
    <x v="7"/>
  </r>
  <r>
    <x v="0"/>
    <n v="9"/>
    <x v="8"/>
    <x v="8"/>
    <n v="502"/>
    <x v="8"/>
  </r>
  <r>
    <x v="0"/>
    <n v="10"/>
    <x v="9"/>
    <x v="9"/>
    <n v="532"/>
    <x v="9"/>
  </r>
  <r>
    <x v="0"/>
    <n v="11"/>
    <x v="10"/>
    <x v="10"/>
    <n v="511"/>
    <x v="10"/>
  </r>
  <r>
    <x v="0"/>
    <n v="12"/>
    <x v="11"/>
    <x v="11"/>
    <n v="474"/>
    <x v="11"/>
  </r>
  <r>
    <x v="0"/>
    <n v="13"/>
    <x v="12"/>
    <x v="12"/>
    <n v="470"/>
    <x v="12"/>
  </r>
  <r>
    <x v="0"/>
    <n v="14"/>
    <x v="13"/>
    <x v="13"/>
    <n v="463"/>
    <x v="13"/>
  </r>
  <r>
    <x v="0"/>
    <n v="15"/>
    <x v="14"/>
    <x v="0"/>
    <n v="490"/>
    <x v="14"/>
  </r>
  <r>
    <x v="0"/>
    <n v="16"/>
    <x v="15"/>
    <x v="14"/>
    <n v="526"/>
    <x v="15"/>
  </r>
  <r>
    <x v="0"/>
    <n v="17"/>
    <x v="16"/>
    <x v="15"/>
    <n v="510"/>
    <x v="16"/>
  </r>
  <r>
    <x v="0"/>
    <n v="18"/>
    <x v="17"/>
    <x v="16"/>
    <n v="479"/>
    <x v="17"/>
  </r>
  <r>
    <x v="0"/>
    <n v="19"/>
    <x v="18"/>
    <x v="17"/>
    <n v="502"/>
    <x v="18"/>
  </r>
  <r>
    <x v="0"/>
    <n v="20"/>
    <x v="19"/>
    <x v="0"/>
    <n v="504"/>
    <x v="19"/>
  </r>
  <r>
    <x v="0"/>
    <n v="21"/>
    <x v="20"/>
    <x v="18"/>
    <n v="521"/>
    <x v="20"/>
  </r>
  <r>
    <x v="0"/>
    <s v="Surf"/>
    <x v="21"/>
    <x v="19"/>
    <n v="737"/>
    <x v="21"/>
  </r>
  <r>
    <x v="1"/>
    <n v="1"/>
    <x v="22"/>
    <x v="20"/>
    <n v="164"/>
    <x v="22"/>
  </r>
  <r>
    <x v="1"/>
    <n v="2"/>
    <x v="17"/>
    <x v="21"/>
    <n v="171"/>
    <x v="23"/>
  </r>
  <r>
    <x v="1"/>
    <n v="3"/>
    <x v="23"/>
    <x v="22"/>
    <n v="173"/>
    <x v="24"/>
  </r>
  <r>
    <x v="1"/>
    <n v="4"/>
    <x v="24"/>
    <x v="23"/>
    <n v="178"/>
    <x v="25"/>
  </r>
  <r>
    <x v="1"/>
    <n v="5"/>
    <x v="25"/>
    <x v="24"/>
    <n v="185"/>
    <x v="26"/>
  </r>
  <r>
    <x v="1"/>
    <n v="6"/>
    <x v="26"/>
    <x v="25"/>
    <n v="184"/>
    <x v="27"/>
  </r>
  <r>
    <x v="1"/>
    <n v="7"/>
    <x v="24"/>
    <x v="26"/>
    <n v="177"/>
    <x v="28"/>
  </r>
  <r>
    <x v="1"/>
    <n v="8"/>
    <x v="8"/>
    <x v="27"/>
    <n v="168"/>
    <x v="29"/>
  </r>
  <r>
    <x v="1"/>
    <n v="9"/>
    <x v="27"/>
    <x v="28"/>
    <n v="163"/>
    <x v="30"/>
  </r>
  <r>
    <x v="1"/>
    <n v="10"/>
    <x v="10"/>
    <x v="29"/>
    <n v="162"/>
    <x v="31"/>
  </r>
  <r>
    <x v="1"/>
    <n v="11"/>
    <x v="24"/>
    <x v="30"/>
    <n v="165"/>
    <x v="32"/>
  </r>
  <r>
    <x v="1"/>
    <n v="12"/>
    <x v="28"/>
    <x v="31"/>
    <n v="184"/>
    <x v="33"/>
  </r>
  <r>
    <x v="1"/>
    <n v="13"/>
    <x v="29"/>
    <x v="32"/>
    <n v="178"/>
    <x v="34"/>
  </r>
  <r>
    <x v="1"/>
    <n v="14"/>
    <x v="28"/>
    <x v="33"/>
    <n v="158"/>
    <x v="35"/>
  </r>
  <r>
    <x v="1"/>
    <n v="15"/>
    <x v="30"/>
    <x v="34"/>
    <n v="161"/>
    <x v="36"/>
  </r>
  <r>
    <x v="1"/>
    <n v="16"/>
    <x v="31"/>
    <x v="35"/>
    <n v="171"/>
    <x v="37"/>
  </r>
  <r>
    <x v="1"/>
    <n v="17"/>
    <x v="3"/>
    <x v="36"/>
    <n v="157"/>
    <x v="38"/>
  </r>
  <r>
    <x v="1"/>
    <n v="18"/>
    <x v="32"/>
    <x v="37"/>
    <n v="172"/>
    <x v="39"/>
  </r>
  <r>
    <x v="1"/>
    <n v="19"/>
    <x v="33"/>
    <x v="28"/>
    <n v="191"/>
    <x v="40"/>
  </r>
  <r>
    <x v="1"/>
    <n v="20"/>
    <x v="29"/>
    <x v="37"/>
    <n v="192"/>
    <x v="41"/>
  </r>
  <r>
    <x v="1"/>
    <n v="21"/>
    <x v="27"/>
    <x v="38"/>
    <n v="186"/>
    <x v="42"/>
  </r>
  <r>
    <x v="1"/>
    <n v="22"/>
    <x v="3"/>
    <x v="39"/>
    <n v="197"/>
    <x v="43"/>
  </r>
  <r>
    <x v="1"/>
    <n v="23"/>
    <x v="24"/>
    <x v="40"/>
    <n v="195"/>
    <x v="44"/>
  </r>
  <r>
    <x v="1"/>
    <n v="24"/>
    <x v="34"/>
    <x v="41"/>
    <n v="186"/>
    <x v="45"/>
  </r>
  <r>
    <x v="1"/>
    <n v="25"/>
    <x v="24"/>
    <x v="42"/>
    <n v="247"/>
    <x v="46"/>
  </r>
  <r>
    <x v="1"/>
    <n v="26"/>
    <x v="35"/>
    <x v="43"/>
    <n v="238"/>
    <x v="47"/>
  </r>
  <r>
    <x v="1"/>
    <n v="27"/>
    <x v="36"/>
    <x v="44"/>
    <n v="207"/>
    <x v="48"/>
  </r>
  <r>
    <x v="1"/>
    <n v="28"/>
    <x v="8"/>
    <x v="45"/>
    <n v="188"/>
    <x v="49"/>
  </r>
  <r>
    <x v="1"/>
    <n v="29"/>
    <x v="37"/>
    <x v="46"/>
    <n v="178"/>
    <x v="50"/>
  </r>
  <r>
    <x v="1"/>
    <n v="30"/>
    <x v="38"/>
    <x v="47"/>
    <n v="173"/>
    <x v="51"/>
  </r>
  <r>
    <x v="1"/>
    <n v="31"/>
    <x v="36"/>
    <x v="48"/>
    <n v="170"/>
    <x v="52"/>
  </r>
  <r>
    <x v="2"/>
    <n v="1"/>
    <x v="39"/>
    <x v="49"/>
    <n v="104"/>
    <x v="53"/>
  </r>
  <r>
    <x v="2"/>
    <n v="2"/>
    <x v="40"/>
    <x v="50"/>
    <n v="98"/>
    <x v="54"/>
  </r>
  <r>
    <x v="2"/>
    <n v="3"/>
    <x v="41"/>
    <x v="51"/>
    <n v="98"/>
    <x v="55"/>
  </r>
  <r>
    <x v="2"/>
    <n v="4"/>
    <x v="42"/>
    <x v="52"/>
    <n v="105"/>
    <x v="56"/>
  </r>
  <r>
    <x v="2"/>
    <n v="5"/>
    <x v="43"/>
    <x v="53"/>
    <n v="110"/>
    <x v="57"/>
  </r>
  <r>
    <x v="2"/>
    <n v="6"/>
    <x v="44"/>
    <x v="54"/>
    <n v="113"/>
    <x v="58"/>
  </r>
  <r>
    <x v="2"/>
    <n v="7"/>
    <x v="45"/>
    <x v="55"/>
    <n v="100"/>
    <x v="59"/>
  </r>
  <r>
    <x v="2"/>
    <n v="8"/>
    <x v="46"/>
    <x v="54"/>
    <n v="101"/>
    <x v="60"/>
  </r>
  <r>
    <x v="2"/>
    <n v="9"/>
    <x v="47"/>
    <x v="56"/>
    <n v="101"/>
    <x v="61"/>
  </r>
  <r>
    <x v="2"/>
    <n v="10"/>
    <x v="48"/>
    <x v="57"/>
    <n v="91"/>
    <x v="62"/>
  </r>
  <r>
    <x v="2"/>
    <n v="11"/>
    <x v="39"/>
    <x v="58"/>
    <n v="94"/>
    <x v="63"/>
  </r>
  <r>
    <x v="2"/>
    <n v="12"/>
    <x v="49"/>
    <x v="59"/>
    <n v="88"/>
    <x v="64"/>
  </r>
  <r>
    <x v="2"/>
    <n v="13"/>
    <x v="46"/>
    <x v="60"/>
    <n v="100"/>
    <x v="65"/>
  </r>
  <r>
    <x v="2"/>
    <n v="14"/>
    <x v="11"/>
    <x v="61"/>
    <n v="98"/>
    <x v="66"/>
  </r>
  <r>
    <x v="2"/>
    <n v="15"/>
    <x v="43"/>
    <x v="62"/>
    <n v="95"/>
    <x v="67"/>
  </r>
  <r>
    <x v="2"/>
    <n v="16"/>
    <x v="50"/>
    <x v="57"/>
    <n v="97"/>
    <x v="68"/>
  </r>
  <r>
    <x v="2"/>
    <n v="17"/>
    <x v="51"/>
    <x v="54"/>
    <n v="91"/>
    <x v="69"/>
  </r>
  <r>
    <x v="2"/>
    <n v="18"/>
    <x v="46"/>
    <x v="63"/>
    <n v="90"/>
    <x v="70"/>
  </r>
  <r>
    <x v="2"/>
    <n v="19"/>
    <x v="45"/>
    <x v="49"/>
    <n v="91"/>
    <x v="71"/>
  </r>
  <r>
    <x v="2"/>
    <n v="20"/>
    <x v="52"/>
    <x v="64"/>
    <n v="92"/>
    <x v="72"/>
  </r>
  <r>
    <x v="2"/>
    <n v="21"/>
    <x v="51"/>
    <x v="65"/>
    <n v="90"/>
    <x v="73"/>
  </r>
  <r>
    <x v="2"/>
    <n v="22"/>
    <x v="48"/>
    <x v="66"/>
    <n v="87"/>
    <x v="74"/>
  </r>
  <r>
    <x v="2"/>
    <n v="23"/>
    <x v="52"/>
    <x v="67"/>
    <n v="92"/>
    <x v="75"/>
  </r>
  <r>
    <x v="2"/>
    <n v="24"/>
    <x v="53"/>
    <x v="49"/>
    <n v="101"/>
    <x v="76"/>
  </r>
  <r>
    <x v="2"/>
    <n v="25"/>
    <x v="54"/>
    <x v="68"/>
    <n v="97"/>
    <x v="77"/>
  </r>
  <r>
    <x v="2"/>
    <n v="26"/>
    <x v="55"/>
    <x v="56"/>
    <n v="89"/>
    <x v="78"/>
  </r>
  <r>
    <x v="2"/>
    <n v="27"/>
    <x v="40"/>
    <x v="64"/>
    <n v="91"/>
    <x v="79"/>
  </r>
  <r>
    <x v="2"/>
    <n v="28"/>
    <x v="56"/>
    <x v="69"/>
    <n v="101"/>
    <x v="80"/>
  </r>
  <r>
    <x v="2"/>
    <n v="29"/>
    <x v="57"/>
    <x v="70"/>
    <n v="102"/>
    <x v="81"/>
  </r>
  <r>
    <x v="2"/>
    <s v="Surf"/>
    <x v="21"/>
    <x v="19"/>
    <n v="543"/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d v="2021-08-02T12:56:04"/>
    <d v="2021-08-02T00:00:00"/>
    <d v="1899-12-30T12:56:04"/>
    <s v="F"/>
    <n v="1086"/>
    <n v="304"/>
    <n v="691"/>
    <n v="164"/>
    <n v="31"/>
    <n v="0.56000000000000005"/>
    <n v="3.3"/>
    <n v="215.82400000000001"/>
    <x v="0"/>
    <x v="0"/>
    <x v="0"/>
    <s v="Light acclimated"/>
  </r>
  <r>
    <d v="2021-08-02T12:56:15"/>
    <d v="2021-08-02T00:00:00"/>
    <d v="1899-12-30T12:56:15"/>
    <s v="F"/>
    <n v="1087"/>
    <n v="295"/>
    <n v="651"/>
    <n v="171"/>
    <n v="31"/>
    <n v="0.54700000000000004"/>
    <n v="3.3"/>
    <n v="225.036"/>
    <x v="0"/>
    <x v="1"/>
    <x v="0"/>
    <s v="Light acclimated"/>
  </r>
  <r>
    <d v="2021-08-02T12:56:22"/>
    <d v="2021-08-02T00:00:00"/>
    <d v="1899-12-30T12:56:22"/>
    <s v="F"/>
    <n v="1088"/>
    <n v="306"/>
    <n v="744"/>
    <n v="173"/>
    <n v="31"/>
    <n v="0.58899999999999997"/>
    <n v="3.3"/>
    <n v="227.66800000000001"/>
    <x v="0"/>
    <x v="2"/>
    <x v="0"/>
    <s v="Light acclimated"/>
  </r>
  <r>
    <d v="2021-08-02T12:56:28"/>
    <d v="2021-08-02T00:00:00"/>
    <d v="1899-12-30T12:56:28"/>
    <s v="F"/>
    <n v="1089"/>
    <n v="321"/>
    <n v="722"/>
    <n v="178"/>
    <n v="30"/>
    <n v="0.55500000000000005"/>
    <n v="3.3"/>
    <n v="234.24800000000002"/>
    <x v="0"/>
    <x v="3"/>
    <x v="0"/>
    <s v="Light acclimated"/>
  </r>
  <r>
    <d v="2021-08-02T12:56:34"/>
    <d v="2021-08-02T00:00:00"/>
    <d v="1899-12-30T12:56:34"/>
    <s v="F"/>
    <n v="1090"/>
    <n v="292"/>
    <n v="642"/>
    <n v="185"/>
    <n v="31"/>
    <n v="0.54500000000000004"/>
    <n v="3.3"/>
    <n v="243.46"/>
    <x v="0"/>
    <x v="4"/>
    <x v="0"/>
    <s v="Light acclimated"/>
  </r>
  <r>
    <d v="2021-08-02T12:56:39"/>
    <d v="2021-08-02T00:00:00"/>
    <d v="1899-12-30T12:56:39"/>
    <s v="F"/>
    <n v="1091"/>
    <n v="299"/>
    <n v="604"/>
    <n v="184"/>
    <n v="30"/>
    <n v="0.505"/>
    <n v="3.3"/>
    <n v="242.14400000000001"/>
    <x v="0"/>
    <x v="5"/>
    <x v="0"/>
    <s v="Light acclimated"/>
  </r>
  <r>
    <d v="2021-08-02T12:56:46"/>
    <d v="2021-08-02T00:00:00"/>
    <d v="1899-12-30T12:56:46"/>
    <s v="F"/>
    <n v="1092"/>
    <n v="287"/>
    <n v="583"/>
    <n v="177"/>
    <n v="30"/>
    <n v="0.50800000000000001"/>
    <n v="3.3"/>
    <n v="232.93200000000002"/>
    <x v="0"/>
    <x v="6"/>
    <x v="0"/>
    <s v="Light acclimated"/>
  </r>
  <r>
    <d v="2021-08-02T12:56:53"/>
    <d v="2021-08-02T00:00:00"/>
    <d v="1899-12-30T12:56:53"/>
    <s v="F"/>
    <n v="1093"/>
    <n v="318"/>
    <n v="665"/>
    <n v="168"/>
    <n v="30"/>
    <n v="0.52200000000000002"/>
    <n v="3.3"/>
    <n v="221.08800000000002"/>
    <x v="0"/>
    <x v="7"/>
    <x v="0"/>
    <s v="Light acclimated"/>
  </r>
  <r>
    <d v="2021-08-02T12:56:59"/>
    <d v="2021-08-02T00:00:00"/>
    <d v="1899-12-30T12:56:59"/>
    <s v="F"/>
    <n v="1094"/>
    <n v="233"/>
    <n v="457"/>
    <n v="163"/>
    <n v="31"/>
    <n v="0.49"/>
    <n v="3.3"/>
    <n v="214.50800000000001"/>
    <x v="0"/>
    <x v="8"/>
    <x v="0"/>
    <s v="Light acclimated"/>
  </r>
  <r>
    <d v="2021-08-02T12:57:05"/>
    <d v="2021-08-02T00:00:00"/>
    <d v="1899-12-30T12:57:05"/>
    <s v="F"/>
    <n v="1095"/>
    <n v="252"/>
    <n v="488"/>
    <n v="162"/>
    <n v="31"/>
    <n v="0.48399999999999999"/>
    <n v="3.3"/>
    <n v="213.19200000000001"/>
    <x v="0"/>
    <x v="9"/>
    <x v="0"/>
    <s v="Light acclimated"/>
  </r>
  <r>
    <d v="2021-08-02T12:57:12"/>
    <d v="2021-08-02T00:00:00"/>
    <d v="1899-12-30T12:57:12"/>
    <s v="F"/>
    <n v="1096"/>
    <n v="296"/>
    <n v="594"/>
    <n v="165"/>
    <n v="31"/>
    <n v="0.502"/>
    <n v="3.4"/>
    <n v="217.14000000000001"/>
    <x v="0"/>
    <x v="10"/>
    <x v="0"/>
    <s v="Light acclimated"/>
  </r>
  <r>
    <d v="2021-08-02T12:57:19"/>
    <d v="2021-08-02T00:00:00"/>
    <d v="1899-12-30T12:57:19"/>
    <s v="F"/>
    <n v="1097"/>
    <n v="239"/>
    <n v="456"/>
    <n v="184"/>
    <n v="31"/>
    <n v="0.47599999999999998"/>
    <n v="3.4"/>
    <n v="242.14400000000001"/>
    <x v="0"/>
    <x v="11"/>
    <x v="0"/>
    <s v="Light acclimated"/>
  </r>
  <r>
    <d v="2021-08-02T12:57:24"/>
    <d v="2021-08-02T00:00:00"/>
    <d v="1899-12-30T12:57:24"/>
    <s v="F"/>
    <n v="1098"/>
    <n v="260"/>
    <n v="531"/>
    <n v="178"/>
    <n v="31"/>
    <n v="0.51"/>
    <n v="3.4"/>
    <n v="234.24800000000002"/>
    <x v="0"/>
    <x v="12"/>
    <x v="0"/>
    <s v="Light acclimated"/>
  </r>
  <r>
    <d v="2021-08-02T12:57:31"/>
    <d v="2021-08-02T00:00:00"/>
    <d v="1899-12-30T12:57:31"/>
    <s v="F"/>
    <n v="1099"/>
    <n v="233"/>
    <n v="453"/>
    <n v="158"/>
    <n v="31"/>
    <n v="0.48599999999999999"/>
    <n v="3.4"/>
    <n v="207.928"/>
    <x v="0"/>
    <x v="13"/>
    <x v="0"/>
    <s v="Light acclimated"/>
  </r>
  <r>
    <d v="2021-08-02T12:57:40"/>
    <d v="2021-08-02T00:00:00"/>
    <d v="1899-12-30T12:57:40"/>
    <s v="F"/>
    <n v="1100"/>
    <n v="295"/>
    <n v="603"/>
    <n v="161"/>
    <n v="31"/>
    <n v="0.51100000000000001"/>
    <n v="3.4"/>
    <n v="211.876"/>
    <x v="0"/>
    <x v="14"/>
    <x v="0"/>
    <s v="Light acclimated"/>
  </r>
  <r>
    <d v="2021-08-02T12:57:47"/>
    <d v="2021-08-02T00:00:00"/>
    <d v="1899-12-30T12:57:47"/>
    <s v="F"/>
    <n v="1101"/>
    <n v="249"/>
    <n v="492"/>
    <n v="171"/>
    <n v="30"/>
    <n v="0.49399999999999999"/>
    <n v="3.4"/>
    <n v="225.036"/>
    <x v="0"/>
    <x v="15"/>
    <x v="0"/>
    <s v="Light acclimated"/>
  </r>
  <r>
    <d v="2021-08-02T12:58:10"/>
    <d v="2021-08-02T00:00:00"/>
    <d v="1899-12-30T12:58:10"/>
    <s v="F"/>
    <n v="1102"/>
    <n v="222"/>
    <n v="420"/>
    <n v="157"/>
    <n v="31"/>
    <n v="0.47099999999999997"/>
    <n v="3.4"/>
    <n v="206.61200000000002"/>
    <x v="0"/>
    <x v="16"/>
    <x v="0"/>
    <s v="Light acclimated"/>
  </r>
  <r>
    <d v="2021-08-02T12:58:16"/>
    <d v="2021-08-02T00:00:00"/>
    <d v="1899-12-30T12:58:16"/>
    <s v="F"/>
    <n v="1103"/>
    <n v="273"/>
    <n v="537"/>
    <n v="172"/>
    <n v="31"/>
    <n v="0.49199999999999999"/>
    <n v="3.4"/>
    <n v="226.352"/>
    <x v="0"/>
    <x v="17"/>
    <x v="0"/>
    <s v="Light acclimated"/>
  </r>
  <r>
    <d v="2021-08-02T12:58:22"/>
    <d v="2021-08-02T00:00:00"/>
    <d v="1899-12-30T12:58:22"/>
    <s v="F"/>
    <n v="1104"/>
    <n v="225"/>
    <n v="441"/>
    <n v="191"/>
    <n v="31"/>
    <n v="0.49"/>
    <n v="3.4"/>
    <n v="251.35600000000002"/>
    <x v="0"/>
    <x v="18"/>
    <x v="0"/>
    <s v="Light acclimated"/>
  </r>
  <r>
    <d v="2021-08-02T12:58:29"/>
    <d v="2021-08-02T00:00:00"/>
    <d v="1899-12-30T12:58:29"/>
    <s v="F"/>
    <n v="1105"/>
    <n v="255"/>
    <n v="502"/>
    <n v="192"/>
    <n v="30"/>
    <n v="0.49199999999999999"/>
    <n v="3.4"/>
    <n v="252.67200000000003"/>
    <x v="0"/>
    <x v="19"/>
    <x v="0"/>
    <s v="Light acclimated"/>
  </r>
  <r>
    <d v="2021-08-02T12:58:35"/>
    <d v="2021-08-02T00:00:00"/>
    <d v="1899-12-30T12:58:35"/>
    <s v="F"/>
    <n v="1106"/>
    <n v="258"/>
    <n v="553"/>
    <n v="186"/>
    <n v="31"/>
    <n v="0.53300000000000003"/>
    <n v="3.4"/>
    <n v="244.77600000000001"/>
    <x v="0"/>
    <x v="20"/>
    <x v="0"/>
    <s v="Light acclimated"/>
  </r>
  <r>
    <d v="2021-08-02T12:58:41"/>
    <d v="2021-08-02T00:00:00"/>
    <d v="1899-12-30T12:58:41"/>
    <s v="F"/>
    <n v="1107"/>
    <n v="279"/>
    <n v="596"/>
    <n v="197"/>
    <n v="31"/>
    <n v="0.53200000000000003"/>
    <n v="3.4"/>
    <n v="259.25200000000001"/>
    <x v="0"/>
    <x v="21"/>
    <x v="0"/>
    <s v="Light acclimated"/>
  </r>
  <r>
    <d v="2021-08-02T12:58:47"/>
    <d v="2021-08-02T00:00:00"/>
    <d v="1899-12-30T12:58:47"/>
    <s v="F"/>
    <n v="1108"/>
    <n v="215"/>
    <n v="374"/>
    <n v="195"/>
    <n v="31"/>
    <n v="0.42499999999999999"/>
    <n v="3.4"/>
    <n v="256.62"/>
    <x v="0"/>
    <x v="22"/>
    <x v="0"/>
    <s v="Light acclimated"/>
  </r>
  <r>
    <d v="2021-08-02T12:58:52"/>
    <d v="2021-08-02T00:00:00"/>
    <d v="1899-12-30T12:58:52"/>
    <s v="F"/>
    <n v="1109"/>
    <n v="212"/>
    <n v="425"/>
    <n v="186"/>
    <n v="30"/>
    <n v="0.501"/>
    <n v="3.4"/>
    <n v="244.77600000000001"/>
    <x v="0"/>
    <x v="23"/>
    <x v="0"/>
    <s v="Light acclimated"/>
  </r>
  <r>
    <d v="2021-08-02T12:59:05"/>
    <d v="2021-08-02T00:00:00"/>
    <d v="1899-12-30T12:59:05"/>
    <s v="F"/>
    <n v="1110"/>
    <n v="193"/>
    <n v="351"/>
    <n v="247"/>
    <n v="31"/>
    <n v="0.45"/>
    <n v="3.4"/>
    <n v="325.05200000000002"/>
    <x v="0"/>
    <x v="24"/>
    <x v="0"/>
    <s v="Light acclimated"/>
  </r>
  <r>
    <d v="2021-08-02T12:59:11"/>
    <d v="2021-08-02T00:00:00"/>
    <d v="1899-12-30T12:59:11"/>
    <s v="F"/>
    <n v="1111"/>
    <n v="221"/>
    <n v="469"/>
    <n v="238"/>
    <n v="31"/>
    <n v="0.52900000000000003"/>
    <n v="3.4"/>
    <n v="313.20800000000003"/>
    <x v="0"/>
    <x v="25"/>
    <x v="0"/>
    <s v="Light acclimated"/>
  </r>
  <r>
    <d v="2021-08-02T12:59:17"/>
    <d v="2021-08-02T00:00:00"/>
    <d v="1899-12-30T12:59:17"/>
    <s v="F"/>
    <n v="1112"/>
    <n v="229"/>
    <n v="477"/>
    <n v="207"/>
    <n v="31"/>
    <n v="0.52"/>
    <n v="3.4"/>
    <n v="272.41200000000003"/>
    <x v="0"/>
    <x v="26"/>
    <x v="0"/>
    <s v="Light acclimated"/>
  </r>
  <r>
    <d v="2021-08-02T12:59:22"/>
    <d v="2021-08-02T00:00:00"/>
    <d v="1899-12-30T12:59:22"/>
    <s v="F"/>
    <n v="1113"/>
    <n v="344"/>
    <n v="817"/>
    <n v="188"/>
    <n v="31"/>
    <n v="0.57899999999999996"/>
    <n v="3.4"/>
    <n v="247.40800000000002"/>
    <x v="0"/>
    <x v="27"/>
    <x v="0"/>
    <s v="Light acclimated"/>
  </r>
  <r>
    <d v="2021-08-02T12:59:28"/>
    <d v="2021-08-02T00:00:00"/>
    <d v="1899-12-30T12:59:28"/>
    <s v="F"/>
    <n v="1114"/>
    <n v="244"/>
    <n v="506"/>
    <n v="178"/>
    <n v="30"/>
    <n v="0.51800000000000002"/>
    <n v="3.4"/>
    <n v="234.24800000000002"/>
    <x v="0"/>
    <x v="28"/>
    <x v="0"/>
    <s v="Light acclimated"/>
  </r>
  <r>
    <d v="2021-08-02T12:59:34"/>
    <d v="2021-08-02T00:00:00"/>
    <d v="1899-12-30T12:59:34"/>
    <s v="F"/>
    <n v="1115"/>
    <n v="327"/>
    <n v="786"/>
    <n v="173"/>
    <n v="31"/>
    <n v="0.58399999999999996"/>
    <n v="3.4"/>
    <n v="227.66800000000001"/>
    <x v="0"/>
    <x v="29"/>
    <x v="0"/>
    <s v="Light acclimated"/>
  </r>
  <r>
    <d v="2021-08-02T12:59:40"/>
    <d v="2021-08-02T00:00:00"/>
    <d v="1899-12-30T12:59:40"/>
    <s v="F"/>
    <n v="1116"/>
    <n v="217"/>
    <n v="468"/>
    <n v="170"/>
    <n v="31"/>
    <n v="0.53600000000000003"/>
    <n v="3.4"/>
    <n v="223.72"/>
    <x v="0"/>
    <x v="30"/>
    <x v="0"/>
    <s v="Light acclimated"/>
  </r>
  <r>
    <d v="2021-08-02T13:03:17"/>
    <d v="2021-08-02T00:00:00"/>
    <d v="1899-12-30T13:03:16"/>
    <s v="C"/>
    <m/>
    <s v="MI=3;SI=10;SW=0.8;AI=1;AW=0:30;AF=1.00;G=2;D=1;EF=0.84;FO=6;CW=1:00;CI=1;LW=0:10;LI=3;ID=0:45;IW=0:20;DO0.0;DG1.00;LO=0;LG=1.12 "/>
    <m/>
    <m/>
    <m/>
    <m/>
    <m/>
    <m/>
    <x v="1"/>
    <x v="31"/>
    <x v="1"/>
    <m/>
  </r>
  <r>
    <d v="2021-08-02T13:03:17"/>
    <d v="2021-08-02T00:00:00"/>
    <d v="1899-12-30T13:03:17"/>
    <s v="F"/>
    <n v="1118"/>
    <n v="245"/>
    <n v="678"/>
    <n v="104"/>
    <n v="31"/>
    <n v="0.63900000000000001"/>
    <n v="3.4"/>
    <n v="136.864"/>
    <x v="2"/>
    <x v="0"/>
    <x v="0"/>
    <s v="Light acclimated"/>
  </r>
  <r>
    <d v="2021-08-02T13:03:48"/>
    <d v="2021-08-02T00:00:00"/>
    <d v="1899-12-30T13:03:48"/>
    <s v="F"/>
    <n v="1119"/>
    <n v="233"/>
    <n v="666"/>
    <n v="98"/>
    <n v="30"/>
    <n v="0.65"/>
    <n v="3.4"/>
    <n v="128.96800000000002"/>
    <x v="2"/>
    <x v="1"/>
    <x v="0"/>
    <s v="Light acclimated"/>
  </r>
  <r>
    <d v="2021-08-02T13:03:55"/>
    <d v="2021-08-02T00:00:00"/>
    <d v="1899-12-30T13:03:55"/>
    <s v="F"/>
    <n v="1120"/>
    <n v="262"/>
    <n v="714"/>
    <n v="98"/>
    <n v="30"/>
    <n v="0.63300000000000001"/>
    <n v="3.4"/>
    <n v="128.96800000000002"/>
    <x v="2"/>
    <x v="2"/>
    <x v="0"/>
    <s v="Light acclimated"/>
  </r>
  <r>
    <d v="2021-08-02T13:04:01"/>
    <d v="2021-08-02T00:00:00"/>
    <d v="1899-12-30T13:04:01"/>
    <s v="F"/>
    <n v="1121"/>
    <n v="231"/>
    <n v="658"/>
    <n v="105"/>
    <n v="31"/>
    <n v="0.64900000000000002"/>
    <n v="3.4"/>
    <n v="138.18"/>
    <x v="2"/>
    <x v="3"/>
    <x v="0"/>
    <s v="Light acclimated"/>
  </r>
  <r>
    <d v="2021-08-02T13:04:09"/>
    <d v="2021-08-02T00:00:00"/>
    <d v="1899-12-30T13:04:09"/>
    <s v="F"/>
    <n v="1122"/>
    <n v="240"/>
    <n v="656"/>
    <n v="110"/>
    <n v="30"/>
    <n v="0.63400000000000001"/>
    <n v="3.4"/>
    <n v="144.76000000000002"/>
    <x v="2"/>
    <x v="4"/>
    <x v="0"/>
    <s v="Light acclimated"/>
  </r>
  <r>
    <d v="2021-08-02T13:04:18"/>
    <d v="2021-08-02T00:00:00"/>
    <d v="1899-12-30T13:04:18"/>
    <s v="F"/>
    <n v="1123"/>
    <n v="280"/>
    <n v="757"/>
    <n v="113"/>
    <n v="31"/>
    <n v="0.63"/>
    <n v="3.4"/>
    <n v="148.708"/>
    <x v="2"/>
    <x v="5"/>
    <x v="0"/>
    <s v="Light acclimated"/>
  </r>
  <r>
    <d v="2021-08-02T13:04:27"/>
    <d v="2021-08-02T00:00:00"/>
    <d v="1899-12-30T13:04:27"/>
    <s v="F"/>
    <n v="1124"/>
    <n v="196"/>
    <n v="473"/>
    <n v="100"/>
    <n v="31"/>
    <n v="0.58599999999999997"/>
    <n v="3.4"/>
    <n v="131.6"/>
    <x v="2"/>
    <x v="6"/>
    <x v="0"/>
    <s v="Light acclimated"/>
  </r>
  <r>
    <d v="2021-08-02T13:04:37"/>
    <d v="2021-08-02T00:00:00"/>
    <d v="1899-12-30T13:04:37"/>
    <s v="F"/>
    <n v="1125"/>
    <n v="251"/>
    <n v="679"/>
    <n v="101"/>
    <n v="30"/>
    <n v="0.63"/>
    <n v="3.5"/>
    <n v="132.916"/>
    <x v="2"/>
    <x v="7"/>
    <x v="0"/>
    <s v="Light acclimated"/>
  </r>
  <r>
    <d v="2021-08-02T13:04:45"/>
    <d v="2021-08-02T00:00:00"/>
    <d v="1899-12-30T13:04:45"/>
    <s v="F"/>
    <n v="1126"/>
    <n v="246"/>
    <n v="680"/>
    <n v="101"/>
    <n v="31"/>
    <n v="0.63800000000000001"/>
    <n v="3.5"/>
    <n v="132.916"/>
    <x v="2"/>
    <x v="8"/>
    <x v="0"/>
    <s v="Light acclimated"/>
  </r>
  <r>
    <d v="2021-08-02T13:04:54"/>
    <d v="2021-08-02T00:00:00"/>
    <d v="1899-12-30T13:04:54"/>
    <s v="F"/>
    <n v="1127"/>
    <n v="244"/>
    <n v="634"/>
    <n v="91"/>
    <n v="30"/>
    <n v="0.61499999999999999"/>
    <n v="3.5"/>
    <n v="119.756"/>
    <x v="2"/>
    <x v="9"/>
    <x v="0"/>
    <s v="Light acclimated"/>
  </r>
  <r>
    <d v="2021-08-02T13:05:04"/>
    <d v="2021-08-02T00:00:00"/>
    <d v="1899-12-30T13:05:04"/>
    <s v="F"/>
    <n v="1128"/>
    <n v="251"/>
    <n v="687"/>
    <n v="94"/>
    <n v="31"/>
    <n v="0.63500000000000001"/>
    <n v="3.5"/>
    <n v="123.70400000000001"/>
    <x v="2"/>
    <x v="10"/>
    <x v="0"/>
    <s v="Light acclimated"/>
  </r>
  <r>
    <d v="2021-08-02T13:05:14"/>
    <d v="2021-08-02T00:00:00"/>
    <d v="1899-12-30T13:05:14"/>
    <s v="F"/>
    <n v="1129"/>
    <n v="246"/>
    <n v="608"/>
    <n v="88"/>
    <n v="31"/>
    <n v="0.59499999999999997"/>
    <n v="3.5"/>
    <n v="115.80800000000001"/>
    <x v="2"/>
    <x v="11"/>
    <x v="0"/>
    <s v="Light acclimated"/>
  </r>
  <r>
    <d v="2021-08-02T13:05:23"/>
    <d v="2021-08-02T00:00:00"/>
    <d v="1899-12-30T13:05:23"/>
    <s v="F"/>
    <n v="1130"/>
    <n v="222"/>
    <n v="587"/>
    <n v="100"/>
    <n v="30"/>
    <n v="0.622"/>
    <n v="3.5"/>
    <n v="131.6"/>
    <x v="2"/>
    <x v="12"/>
    <x v="0"/>
    <s v="Light acclimated"/>
  </r>
  <r>
    <d v="2021-08-02T13:05:34"/>
    <d v="2021-08-02T00:00:00"/>
    <d v="1899-12-30T13:05:34"/>
    <s v="F"/>
    <n v="1131"/>
    <n v="244"/>
    <n v="670"/>
    <n v="98"/>
    <n v="31"/>
    <n v="0.63600000000000001"/>
    <n v="3.5"/>
    <n v="128.96800000000002"/>
    <x v="2"/>
    <x v="13"/>
    <x v="0"/>
    <s v="Light acclimated"/>
  </r>
  <r>
    <d v="2021-08-02T13:05:45"/>
    <d v="2021-08-02T00:00:00"/>
    <d v="1899-12-30T13:05:45"/>
    <s v="F"/>
    <n v="1132"/>
    <n v="308"/>
    <n v="778"/>
    <n v="95"/>
    <n v="31"/>
    <n v="0.60399999999999998"/>
    <n v="3.5"/>
    <n v="125.02000000000001"/>
    <x v="2"/>
    <x v="14"/>
    <x v="0"/>
    <s v="Light acclimated"/>
  </r>
  <r>
    <d v="2021-08-02T13:05:52"/>
    <d v="2021-08-02T00:00:00"/>
    <d v="1899-12-30T13:05:52"/>
    <s v="F"/>
    <n v="1133"/>
    <n v="242"/>
    <n v="628"/>
    <n v="97"/>
    <n v="31"/>
    <n v="0.61499999999999999"/>
    <n v="3.5"/>
    <n v="127.652"/>
    <x v="2"/>
    <x v="15"/>
    <x v="0"/>
    <s v="Light acclimated"/>
  </r>
  <r>
    <d v="2021-08-02T13:06:01"/>
    <d v="2021-08-02T00:00:00"/>
    <d v="1899-12-30T13:06:01"/>
    <s v="F"/>
    <n v="1134"/>
    <n v="245"/>
    <n v="662"/>
    <n v="91"/>
    <n v="31"/>
    <n v="0.63"/>
    <n v="3.5"/>
    <n v="119.756"/>
    <x v="2"/>
    <x v="16"/>
    <x v="0"/>
    <s v="Light acclimated"/>
  </r>
  <r>
    <d v="2021-08-02T13:06:09"/>
    <d v="2021-08-02T00:00:00"/>
    <d v="1899-12-30T13:06:09"/>
    <s v="F"/>
    <n v="1135"/>
    <n v="243"/>
    <n v="683"/>
    <n v="90"/>
    <n v="31"/>
    <n v="0.64400000000000002"/>
    <n v="3.5"/>
    <n v="118.44000000000001"/>
    <x v="2"/>
    <x v="17"/>
    <x v="0"/>
    <s v="Light acclimated"/>
  </r>
  <r>
    <d v="2021-08-02T13:06:17"/>
    <d v="2021-08-02T00:00:00"/>
    <d v="1899-12-30T13:06:17"/>
    <s v="F"/>
    <n v="1136"/>
    <n v="233"/>
    <n v="645"/>
    <n v="91"/>
    <n v="31"/>
    <n v="0.63900000000000001"/>
    <n v="3.5"/>
    <n v="119.756"/>
    <x v="2"/>
    <x v="18"/>
    <x v="0"/>
    <s v="Light acclimated"/>
  </r>
  <r>
    <d v="2021-08-02T13:06:27"/>
    <d v="2021-08-02T00:00:00"/>
    <d v="1899-12-30T13:06:27"/>
    <s v="F"/>
    <n v="1137"/>
    <n v="236"/>
    <n v="642"/>
    <n v="92"/>
    <n v="30"/>
    <n v="0.63200000000000001"/>
    <n v="3.5"/>
    <n v="121.072"/>
    <x v="2"/>
    <x v="19"/>
    <x v="0"/>
    <s v="Light acclimated"/>
  </r>
  <r>
    <d v="2021-08-02T13:06:36"/>
    <d v="2021-08-02T00:00:00"/>
    <d v="1899-12-30T13:06:36"/>
    <s v="F"/>
    <n v="1138"/>
    <n v="252"/>
    <n v="673"/>
    <n v="90"/>
    <n v="30"/>
    <n v="0.626"/>
    <n v="3.5"/>
    <n v="118.44000000000001"/>
    <x v="2"/>
    <x v="20"/>
    <x v="0"/>
    <s v="Light acclimated"/>
  </r>
  <r>
    <d v="2021-08-02T13:06:44"/>
    <d v="2021-08-02T00:00:00"/>
    <d v="1899-12-30T13:06:44"/>
    <s v="F"/>
    <n v="1139"/>
    <n v="180"/>
    <n v="445"/>
    <n v="87"/>
    <n v="30"/>
    <n v="0.59599999999999997"/>
    <n v="3.5"/>
    <n v="114.492"/>
    <x v="2"/>
    <x v="21"/>
    <x v="0"/>
    <s v="Light acclimated"/>
  </r>
  <r>
    <d v="2021-08-02T13:06:52"/>
    <d v="2021-08-02T00:00:00"/>
    <d v="1899-12-30T13:06:52"/>
    <s v="F"/>
    <n v="1140"/>
    <n v="230"/>
    <n v="642"/>
    <n v="92"/>
    <n v="30"/>
    <n v="0.64200000000000002"/>
    <n v="3.5"/>
    <n v="121.072"/>
    <x v="2"/>
    <x v="22"/>
    <x v="0"/>
    <s v="Light acclimated"/>
  </r>
  <r>
    <d v="2021-08-02T13:07:00"/>
    <d v="2021-08-02T00:00:00"/>
    <d v="1899-12-30T13:07:00"/>
    <s v="F"/>
    <n v="1141"/>
    <n v="237"/>
    <n v="656"/>
    <n v="101"/>
    <n v="30"/>
    <n v="0.63900000000000001"/>
    <n v="3.5"/>
    <n v="132.916"/>
    <x v="2"/>
    <x v="23"/>
    <x v="0"/>
    <s v="Light acclimated"/>
  </r>
  <r>
    <d v="2021-08-02T13:07:08"/>
    <d v="2021-08-02T00:00:00"/>
    <d v="1899-12-30T13:07:08"/>
    <s v="F"/>
    <n v="1142"/>
    <n v="228"/>
    <n v="682"/>
    <n v="97"/>
    <n v="31"/>
    <n v="0.66600000000000004"/>
    <n v="3.5"/>
    <n v="127.652"/>
    <x v="2"/>
    <x v="24"/>
    <x v="0"/>
    <s v="Light acclimated"/>
  </r>
  <r>
    <d v="2021-08-02T13:07:15"/>
    <d v="2021-08-02T00:00:00"/>
    <d v="1899-12-30T13:07:15"/>
    <s v="F"/>
    <n v="1143"/>
    <n v="208"/>
    <n v="574"/>
    <n v="89"/>
    <n v="31"/>
    <n v="0.63800000000000001"/>
    <n v="3.5"/>
    <n v="117.12400000000001"/>
    <x v="2"/>
    <x v="25"/>
    <x v="0"/>
    <s v="Light acclimated"/>
  </r>
  <r>
    <d v="2021-08-02T13:07:27"/>
    <d v="2021-08-02T00:00:00"/>
    <d v="1899-12-30T13:07:27"/>
    <s v="F"/>
    <n v="1144"/>
    <n v="252"/>
    <n v="684"/>
    <n v="91"/>
    <n v="30"/>
    <n v="0.63200000000000001"/>
    <n v="3.5"/>
    <n v="119.756"/>
    <x v="2"/>
    <x v="26"/>
    <x v="0"/>
    <s v="Light acclimated"/>
  </r>
  <r>
    <d v="2021-08-02T13:07:35"/>
    <d v="2021-08-02T00:00:00"/>
    <d v="1899-12-30T13:07:35"/>
    <s v="F"/>
    <n v="1145"/>
    <n v="238"/>
    <n v="667"/>
    <n v="101"/>
    <n v="31"/>
    <n v="0.64300000000000002"/>
    <n v="3.5"/>
    <n v="132.916"/>
    <x v="2"/>
    <x v="27"/>
    <x v="0"/>
    <s v="Light acclimated"/>
  </r>
  <r>
    <d v="2021-08-02T13:07:42"/>
    <d v="2021-08-02T00:00:00"/>
    <d v="1899-12-30T13:07:42"/>
    <s v="F"/>
    <n v="1146"/>
    <n v="245"/>
    <n v="654"/>
    <n v="102"/>
    <n v="31"/>
    <n v="0.625"/>
    <n v="3.5"/>
    <n v="134.232"/>
    <x v="2"/>
    <x v="28"/>
    <x v="0"/>
    <s v="Light acclimated"/>
  </r>
  <r>
    <d v="2021-08-02T13:08:15"/>
    <d v="2021-08-02T00:00:00"/>
    <d v="1899-12-30T13:08:15"/>
    <s v="F"/>
    <n v="1147"/>
    <n v="3"/>
    <n v="4"/>
    <n v="524"/>
    <n v="30"/>
    <s v="-"/>
    <n v="3.6"/>
    <n v="689.58400000000006"/>
    <x v="2"/>
    <x v="32"/>
    <x v="0"/>
    <s v="Light acclimated"/>
  </r>
  <r>
    <d v="2021-08-02T13:08:25"/>
    <d v="2021-08-02T00:00:00"/>
    <d v="1899-12-30T13:08:25"/>
    <s v="F"/>
    <n v="1148"/>
    <n v="4"/>
    <n v="5"/>
    <n v="562"/>
    <n v="30"/>
    <s v="-"/>
    <n v="3.7"/>
    <n v="739.59199999999998"/>
    <x v="2"/>
    <x v="32"/>
    <x v="0"/>
    <s v="Light acclimated"/>
  </r>
  <r>
    <d v="2021-08-02T13:10:16"/>
    <d v="2021-08-02T00:00:00"/>
    <d v="1899-12-30T13:10:15"/>
    <s v="C"/>
    <m/>
    <s v="MI=3;SI=10;SW=0.8;AI=1;AW=0:30;AF=1.00;G=2;D=1;EF=0.84;FO=3;CW=1:00;CI=1;LW=0:10;LI=3;ID=0:45;IW=0:20;DO0.0;DG1.00;LO=0;LG=1.12 "/>
    <m/>
    <m/>
    <m/>
    <m/>
    <m/>
    <m/>
    <x v="1"/>
    <x v="31"/>
    <x v="1"/>
    <m/>
  </r>
  <r>
    <d v="2021-08-02T13:10:16"/>
    <d v="2021-08-02T00:00:00"/>
    <d v="1899-12-30T13:10:16"/>
    <s v="F"/>
    <n v="1150"/>
    <n v="181"/>
    <n v="483"/>
    <n v="132"/>
    <n v="31"/>
    <n v="0.625"/>
    <n v="3.6"/>
    <n v="173.71200000000002"/>
    <x v="3"/>
    <x v="0"/>
    <x v="0"/>
    <s v="Light acclimated"/>
  </r>
  <r>
    <d v="2021-08-02T13:10:32"/>
    <d v="2021-08-02T00:00:00"/>
    <d v="1899-12-30T13:10:32"/>
    <s v="F"/>
    <n v="1151"/>
    <n v="186"/>
    <n v="478"/>
    <n v="155"/>
    <n v="31"/>
    <n v="0.61099999999999999"/>
    <n v="3.5"/>
    <n v="203.98000000000002"/>
    <x v="3"/>
    <x v="1"/>
    <x v="0"/>
    <s v="Light acclimated"/>
  </r>
  <r>
    <d v="2021-08-02T13:10:43"/>
    <d v="2021-08-02T00:00:00"/>
    <d v="1899-12-30T13:10:43"/>
    <s v="F"/>
    <n v="1152"/>
    <n v="204"/>
    <n v="557"/>
    <n v="138"/>
    <n v="31"/>
    <n v="0.63400000000000001"/>
    <n v="3.6"/>
    <n v="181.608"/>
    <x v="3"/>
    <x v="2"/>
    <x v="0"/>
    <s v="Light acclimated"/>
  </r>
  <r>
    <d v="2021-08-02T13:10:50"/>
    <d v="2021-08-02T00:00:00"/>
    <d v="1899-12-30T13:10:50"/>
    <s v="F"/>
    <n v="1153"/>
    <n v="186"/>
    <n v="487"/>
    <n v="143"/>
    <n v="31"/>
    <n v="0.61799999999999999"/>
    <n v="3.6"/>
    <n v="188.18800000000002"/>
    <x v="3"/>
    <x v="3"/>
    <x v="0"/>
    <s v="Light acclimated"/>
  </r>
  <r>
    <d v="2021-08-02T13:10:57"/>
    <d v="2021-08-02T00:00:00"/>
    <d v="1899-12-30T13:10:57"/>
    <s v="F"/>
    <n v="1154"/>
    <n v="187"/>
    <n v="480"/>
    <n v="140"/>
    <n v="31"/>
    <n v="0.61"/>
    <n v="3.6"/>
    <n v="184.24"/>
    <x v="3"/>
    <x v="4"/>
    <x v="0"/>
    <s v="Light acclimated"/>
  </r>
  <r>
    <d v="2021-08-02T13:11:05"/>
    <d v="2021-08-02T00:00:00"/>
    <d v="1899-12-30T13:11:05"/>
    <s v="F"/>
    <n v="1155"/>
    <n v="189"/>
    <n v="476"/>
    <n v="146"/>
    <n v="31"/>
    <n v="0.60299999999999998"/>
    <n v="3.6"/>
    <n v="192.136"/>
    <x v="3"/>
    <x v="5"/>
    <x v="0"/>
    <s v="Light acclimated"/>
  </r>
  <r>
    <d v="2021-08-02T13:11:11"/>
    <d v="2021-08-02T00:00:00"/>
    <d v="1899-12-30T13:11:11"/>
    <s v="F"/>
    <n v="1156"/>
    <n v="191"/>
    <n v="486"/>
    <n v="156"/>
    <n v="31"/>
    <n v="0.60699999999999998"/>
    <n v="3.6"/>
    <n v="205.29600000000002"/>
    <x v="3"/>
    <x v="6"/>
    <x v="0"/>
    <s v="Light acclimated"/>
  </r>
  <r>
    <d v="2021-08-02T13:11:16"/>
    <d v="2021-08-02T00:00:00"/>
    <d v="1899-12-30T13:11:16"/>
    <s v="F"/>
    <n v="1157"/>
    <n v="202"/>
    <n v="527"/>
    <n v="157"/>
    <n v="31"/>
    <n v="0.61699999999999999"/>
    <n v="3.6"/>
    <n v="206.61200000000002"/>
    <x v="3"/>
    <x v="7"/>
    <x v="0"/>
    <s v="Light acclimated"/>
  </r>
  <r>
    <d v="2021-08-02T13:11:22"/>
    <d v="2021-08-02T00:00:00"/>
    <d v="1899-12-30T13:11:22"/>
    <s v="F"/>
    <n v="1158"/>
    <n v="188"/>
    <n v="492"/>
    <n v="155"/>
    <n v="31"/>
    <n v="0.61799999999999999"/>
    <n v="3.6"/>
    <n v="203.98000000000002"/>
    <x v="3"/>
    <x v="8"/>
    <x v="0"/>
    <s v="Light acclimated"/>
  </r>
  <r>
    <d v="2021-08-02T13:11:28"/>
    <d v="2021-08-02T00:00:00"/>
    <d v="1899-12-30T13:11:28"/>
    <s v="F"/>
    <n v="1159"/>
    <n v="190"/>
    <n v="499"/>
    <n v="151"/>
    <n v="31"/>
    <n v="0.61899999999999999"/>
    <n v="3.6"/>
    <n v="198.71600000000001"/>
    <x v="3"/>
    <x v="9"/>
    <x v="0"/>
    <s v="Light acclimated"/>
  </r>
  <r>
    <d v="2021-08-02T13:11:36"/>
    <d v="2021-08-02T00:00:00"/>
    <d v="1899-12-30T13:11:36"/>
    <s v="F"/>
    <n v="1160"/>
    <n v="179"/>
    <n v="451"/>
    <n v="152"/>
    <n v="31"/>
    <n v="0.60299999999999998"/>
    <n v="3.6"/>
    <n v="200.03200000000001"/>
    <x v="3"/>
    <x v="10"/>
    <x v="0"/>
    <s v="Light acclimated"/>
  </r>
  <r>
    <d v="2021-08-02T13:11:45"/>
    <d v="2021-08-02T00:00:00"/>
    <d v="1899-12-30T13:11:45"/>
    <s v="F"/>
    <n v="1161"/>
    <n v="185"/>
    <n v="484"/>
    <n v="146"/>
    <n v="31"/>
    <n v="0.61799999999999999"/>
    <n v="3.6"/>
    <n v="192.136"/>
    <x v="3"/>
    <x v="11"/>
    <x v="0"/>
    <s v="Light acclimated"/>
  </r>
  <r>
    <d v="2021-08-02T13:11:51"/>
    <d v="2021-08-02T00:00:00"/>
    <d v="1899-12-30T13:11:51"/>
    <s v="F"/>
    <n v="1162"/>
    <n v="182"/>
    <n v="467"/>
    <n v="152"/>
    <n v="31"/>
    <n v="0.61"/>
    <n v="3.6"/>
    <n v="200.03200000000001"/>
    <x v="3"/>
    <x v="12"/>
    <x v="0"/>
    <s v="Light acclimated"/>
  </r>
  <r>
    <d v="2021-08-02T13:11:58"/>
    <d v="2021-08-02T00:00:00"/>
    <d v="1899-12-30T13:11:58"/>
    <s v="F"/>
    <n v="1163"/>
    <n v="182"/>
    <n v="479"/>
    <n v="156"/>
    <n v="31"/>
    <n v="0.62"/>
    <n v="3.6"/>
    <n v="205.29600000000002"/>
    <x v="3"/>
    <x v="13"/>
    <x v="0"/>
    <s v="Light acclimated"/>
  </r>
  <r>
    <d v="2021-08-02T13:12:04"/>
    <d v="2021-08-02T00:00:00"/>
    <d v="1899-12-30T13:12:04"/>
    <s v="F"/>
    <n v="1164"/>
    <n v="182"/>
    <n v="465"/>
    <n v="150"/>
    <n v="31"/>
    <n v="0.60899999999999999"/>
    <n v="3.6"/>
    <n v="197.4"/>
    <x v="3"/>
    <x v="14"/>
    <x v="0"/>
    <s v="Light acclimated"/>
  </r>
  <r>
    <d v="2021-08-02T13:12:11"/>
    <d v="2021-08-02T00:00:00"/>
    <d v="1899-12-30T13:12:11"/>
    <s v="F"/>
    <n v="1165"/>
    <n v="178"/>
    <n v="445"/>
    <n v="151"/>
    <n v="31"/>
    <n v="0.6"/>
    <n v="3.6"/>
    <n v="198.71600000000001"/>
    <x v="3"/>
    <x v="15"/>
    <x v="0"/>
    <s v="Light acclimated"/>
  </r>
  <r>
    <d v="2021-08-02T13:12:17"/>
    <d v="2021-08-02T00:00:00"/>
    <d v="1899-12-30T13:12:17"/>
    <s v="F"/>
    <n v="1166"/>
    <n v="167"/>
    <n v="427"/>
    <n v="155"/>
    <n v="31"/>
    <n v="0.60899999999999999"/>
    <n v="3.6"/>
    <n v="203.98000000000002"/>
    <x v="3"/>
    <x v="16"/>
    <x v="0"/>
    <s v="Light acclimated"/>
  </r>
  <r>
    <d v="2021-08-02T13:12:24"/>
    <d v="2021-08-02T00:00:00"/>
    <d v="1899-12-30T13:12:24"/>
    <s v="F"/>
    <n v="1167"/>
    <n v="153"/>
    <n v="387"/>
    <n v="148"/>
    <n v="31"/>
    <n v="0.60499999999999998"/>
    <n v="3.6"/>
    <n v="194.768"/>
    <x v="3"/>
    <x v="17"/>
    <x v="0"/>
    <s v="Light acclimated"/>
  </r>
  <r>
    <d v="2021-08-02T13:12:30"/>
    <d v="2021-08-02T00:00:00"/>
    <d v="1899-12-30T13:12:30"/>
    <s v="F"/>
    <n v="1168"/>
    <n v="132"/>
    <n v="330"/>
    <n v="143"/>
    <n v="31"/>
    <n v="0.6"/>
    <n v="3.6"/>
    <n v="188.18800000000002"/>
    <x v="3"/>
    <x v="18"/>
    <x v="0"/>
    <s v="Light acclimated"/>
  </r>
  <r>
    <d v="2021-08-02T13:12:36"/>
    <d v="2021-08-02T00:00:00"/>
    <d v="1899-12-30T13:12:36"/>
    <s v="F"/>
    <n v="1169"/>
    <n v="137"/>
    <n v="347"/>
    <n v="145"/>
    <n v="31"/>
    <n v="0.60499999999999998"/>
    <n v="3.6"/>
    <n v="190.82000000000002"/>
    <x v="3"/>
    <x v="19"/>
    <x v="0"/>
    <s v="Light acclimated"/>
  </r>
  <r>
    <d v="2021-08-02T13:12:43"/>
    <d v="2021-08-02T00:00:00"/>
    <d v="1899-12-30T13:12:43"/>
    <s v="F"/>
    <n v="1170"/>
    <n v="169"/>
    <n v="436"/>
    <n v="155"/>
    <n v="31"/>
    <n v="0.61199999999999999"/>
    <n v="3.6"/>
    <n v="203.98000000000002"/>
    <x v="3"/>
    <x v="20"/>
    <x v="0"/>
    <s v="Light acclimated"/>
  </r>
  <r>
    <d v="2021-08-02T13:12:49"/>
    <d v="2021-08-02T00:00:00"/>
    <d v="1899-12-30T13:12:49"/>
    <s v="F"/>
    <n v="1171"/>
    <n v="155"/>
    <n v="380"/>
    <n v="163"/>
    <n v="31"/>
    <n v="0.59199999999999997"/>
    <n v="3.6"/>
    <n v="214.50800000000001"/>
    <x v="3"/>
    <x v="21"/>
    <x v="0"/>
    <s v="Light acclimated"/>
  </r>
  <r>
    <d v="2021-08-02T13:12:55"/>
    <d v="2021-08-02T00:00:00"/>
    <d v="1899-12-30T13:12:55"/>
    <s v="F"/>
    <n v="1172"/>
    <n v="136"/>
    <n v="341"/>
    <n v="157"/>
    <n v="31"/>
    <n v="0.60099999999999998"/>
    <n v="3.6"/>
    <n v="206.61200000000002"/>
    <x v="3"/>
    <x v="22"/>
    <x v="0"/>
    <s v="Light acclimated"/>
  </r>
  <r>
    <d v="2021-08-02T13:13:03"/>
    <d v="2021-08-02T00:00:00"/>
    <d v="1899-12-30T13:13:03"/>
    <s v="F"/>
    <n v="1173"/>
    <n v="168"/>
    <n v="412"/>
    <n v="152"/>
    <n v="31"/>
    <n v="0.59199999999999997"/>
    <n v="3.6"/>
    <n v="200.03200000000001"/>
    <x v="3"/>
    <x v="23"/>
    <x v="0"/>
    <s v="Light acclimated"/>
  </r>
  <r>
    <d v="2021-08-02T13:13:11"/>
    <d v="2021-08-02T00:00:00"/>
    <d v="1899-12-30T13:13:11"/>
    <s v="F"/>
    <n v="1174"/>
    <n v="167"/>
    <n v="428"/>
    <n v="149"/>
    <n v="31"/>
    <n v="0.61"/>
    <n v="3.6"/>
    <n v="196.084"/>
    <x v="3"/>
    <x v="24"/>
    <x v="0"/>
    <s v="Light acclimated"/>
  </r>
  <r>
    <d v="2021-08-02T13:13:19"/>
    <d v="2021-08-02T00:00:00"/>
    <d v="1899-12-30T13:13:19"/>
    <s v="F"/>
    <n v="1175"/>
    <n v="176"/>
    <n v="420"/>
    <n v="154"/>
    <n v="31"/>
    <n v="0.58099999999999996"/>
    <n v="3.6"/>
    <n v="202.66400000000002"/>
    <x v="3"/>
    <x v="25"/>
    <x v="0"/>
    <s v="Light acclimated"/>
  </r>
  <r>
    <d v="2021-08-02T13:13:26"/>
    <d v="2021-08-02T00:00:00"/>
    <d v="1899-12-30T13:13:26"/>
    <s v="F"/>
    <n v="1176"/>
    <n v="160"/>
    <n v="389"/>
    <n v="160"/>
    <n v="31"/>
    <n v="0.58899999999999997"/>
    <n v="3.6"/>
    <n v="210.56"/>
    <x v="3"/>
    <x v="26"/>
    <x v="0"/>
    <s v="Light acclimated"/>
  </r>
  <r>
    <d v="2021-08-02T13:13:33"/>
    <d v="2021-08-02T00:00:00"/>
    <d v="1899-12-30T13:13:33"/>
    <s v="F"/>
    <n v="1177"/>
    <n v="178"/>
    <n v="435"/>
    <n v="159"/>
    <n v="31"/>
    <n v="0.59099999999999997"/>
    <n v="3.6"/>
    <n v="209.244"/>
    <x v="3"/>
    <x v="27"/>
    <x v="0"/>
    <s v="Light acclimated"/>
  </r>
  <r>
    <d v="2021-08-02T13:13:40"/>
    <d v="2021-08-02T00:00:00"/>
    <d v="1899-12-30T13:13:40"/>
    <s v="F"/>
    <n v="1178"/>
    <n v="161"/>
    <n v="392"/>
    <n v="157"/>
    <n v="31"/>
    <n v="0.58899999999999997"/>
    <n v="3.6"/>
    <n v="206.61200000000002"/>
    <x v="3"/>
    <x v="28"/>
    <x v="0"/>
    <s v="Light acclimated"/>
  </r>
  <r>
    <d v="2021-08-02T13:13:49"/>
    <d v="2021-08-02T00:00:00"/>
    <d v="1899-12-30T13:13:49"/>
    <s v="F"/>
    <n v="1179"/>
    <n v="173"/>
    <n v="405"/>
    <n v="139"/>
    <n v="31"/>
    <n v="0.57299999999999995"/>
    <n v="3.6"/>
    <n v="182.92400000000001"/>
    <x v="3"/>
    <x v="29"/>
    <x v="0"/>
    <s v="Light acclimated"/>
  </r>
  <r>
    <d v="2021-08-02T13:14:39"/>
    <d v="2021-08-02T00:00:00"/>
    <d v="1899-12-30T13:14:39"/>
    <s v="F"/>
    <n v="1180"/>
    <n v="6"/>
    <n v="10"/>
    <n v="656"/>
    <n v="31"/>
    <s v="-"/>
    <n v="3.8"/>
    <n v="863.29600000000005"/>
    <x v="3"/>
    <x v="32"/>
    <x v="0"/>
    <s v="Light acclimated"/>
  </r>
  <r>
    <d v="2021-08-02T13:14:43"/>
    <d v="2021-08-02T00:00:00"/>
    <d v="1899-12-30T13:14:43"/>
    <s v="F"/>
    <n v="1181"/>
    <n v="10"/>
    <n v="13"/>
    <n v="644"/>
    <n v="31"/>
    <s v="-"/>
    <n v="3.8"/>
    <n v="847.50400000000002"/>
    <x v="3"/>
    <x v="32"/>
    <x v="0"/>
    <s v="Light acclimated"/>
  </r>
  <r>
    <d v="2021-08-02T13:16:35"/>
    <d v="2021-08-02T00:00:00"/>
    <d v="1899-12-30T13:16:34"/>
    <s v="C"/>
    <m/>
    <s v="MI=3;SI=10;SW=0.8;AI=1;AW=0:30;AF=1.00;G=2;D=1;EF=0.84;FO=6;CW=1:00;CI=1;LW=0:10;LI=3;ID=0:45;IW=0:20;DO0.0;DG1.00;LO=0;LG=1.12 "/>
    <m/>
    <m/>
    <m/>
    <m/>
    <m/>
    <m/>
    <x v="1"/>
    <x v="31"/>
    <x v="1"/>
    <m/>
  </r>
  <r>
    <d v="2021-08-02T13:16:35"/>
    <d v="2021-08-02T00:00:00"/>
    <d v="1899-12-30T13:16:35"/>
    <s v="F"/>
    <n v="1183"/>
    <n v="262"/>
    <n v="364"/>
    <n v="547"/>
    <n v="31"/>
    <n v="0.28000000000000003"/>
    <n v="3.6"/>
    <n v="719.85199999999998"/>
    <x v="4"/>
    <x v="0"/>
    <x v="0"/>
    <s v="Light acclimated"/>
  </r>
  <r>
    <d v="2021-08-02T13:16:50"/>
    <d v="2021-08-02T00:00:00"/>
    <d v="1899-12-30T13:16:50"/>
    <s v="F"/>
    <n v="1184"/>
    <n v="221"/>
    <n v="288"/>
    <n v="544"/>
    <n v="31"/>
    <n v="0.23300000000000001"/>
    <n v="3.5"/>
    <n v="715.904"/>
    <x v="4"/>
    <x v="1"/>
    <x v="0"/>
    <s v="Light acclimated"/>
  </r>
  <r>
    <d v="2021-08-02T13:16:57"/>
    <d v="2021-08-02T00:00:00"/>
    <d v="1899-12-30T13:16:57"/>
    <s v="F"/>
    <n v="1185"/>
    <n v="258"/>
    <n v="406"/>
    <n v="550"/>
    <n v="31"/>
    <n v="0.36499999999999999"/>
    <n v="3.6"/>
    <n v="723.80000000000007"/>
    <x v="4"/>
    <x v="2"/>
    <x v="0"/>
    <s v="Light acclimated"/>
  </r>
  <r>
    <d v="2021-08-02T13:17:03"/>
    <d v="2021-08-02T00:00:00"/>
    <d v="1899-12-30T13:17:03"/>
    <s v="F"/>
    <n v="1186"/>
    <n v="374"/>
    <n v="430"/>
    <n v="547"/>
    <n v="31"/>
    <n v="0.34599999999999997"/>
    <n v="3.6"/>
    <n v="719.85199999999998"/>
    <x v="4"/>
    <x v="3"/>
    <x v="0"/>
    <s v="Light acclimated"/>
  </r>
  <r>
    <d v="2021-08-02T13:17:09"/>
    <d v="2021-08-02T00:00:00"/>
    <d v="1899-12-30T13:17:09"/>
    <s v="F"/>
    <n v="1187"/>
    <n v="234"/>
    <n v="358"/>
    <n v="550"/>
    <n v="31"/>
    <n v="0.13"/>
    <n v="3.6"/>
    <n v="723.80000000000007"/>
    <x v="4"/>
    <x v="4"/>
    <x v="0"/>
    <s v="Light acclimated"/>
  </r>
  <r>
    <d v="2021-08-02T13:17:15"/>
    <d v="2021-08-02T00:00:00"/>
    <d v="1899-12-30T13:17:15"/>
    <s v="F"/>
    <n v="1188"/>
    <n v="249"/>
    <n v="366"/>
    <n v="533"/>
    <n v="31"/>
    <n v="0.32"/>
    <n v="3.6"/>
    <n v="701.428"/>
    <x v="4"/>
    <x v="5"/>
    <x v="0"/>
    <s v="Light acclimated"/>
  </r>
  <r>
    <d v="2021-08-02T13:17:34"/>
    <d v="2021-08-02T00:00:00"/>
    <d v="1899-12-30T13:17:34"/>
    <s v="F"/>
    <n v="1189"/>
    <n v="260"/>
    <n v="411"/>
    <n v="481"/>
    <n v="31"/>
    <n v="0.36699999999999999"/>
    <n v="3.6"/>
    <n v="632.99599999999998"/>
    <x v="4"/>
    <x v="6"/>
    <x v="0"/>
    <s v="Light acclimated"/>
  </r>
  <r>
    <d v="2021-08-02T13:17:40"/>
    <d v="2021-08-02T00:00:00"/>
    <d v="1899-12-30T13:17:40"/>
    <s v="F"/>
    <n v="1190"/>
    <n v="293"/>
    <n v="442"/>
    <n v="464"/>
    <n v="31"/>
    <n v="0.33700000000000002"/>
    <n v="3.6"/>
    <n v="610.62400000000002"/>
    <x v="4"/>
    <x v="7"/>
    <x v="0"/>
    <s v="Light acclimated"/>
  </r>
  <r>
    <d v="2021-08-02T13:17:55"/>
    <d v="2021-08-02T00:00:00"/>
    <d v="1899-12-30T13:17:55"/>
    <s v="F"/>
    <n v="1191"/>
    <n v="284"/>
    <n v="457"/>
    <n v="502"/>
    <n v="31"/>
    <n v="0.379"/>
    <n v="3.6"/>
    <n v="660.63200000000006"/>
    <x v="4"/>
    <x v="8"/>
    <x v="0"/>
    <s v="Light acclimated"/>
  </r>
  <r>
    <d v="2021-08-02T13:18:00"/>
    <d v="2021-08-02T00:00:00"/>
    <d v="1899-12-30T13:18:00"/>
    <s v="F"/>
    <n v="1192"/>
    <n v="281"/>
    <n v="448"/>
    <n v="532"/>
    <n v="31"/>
    <n v="0.373"/>
    <n v="3.6"/>
    <n v="700.11200000000008"/>
    <x v="4"/>
    <x v="9"/>
    <x v="0"/>
    <s v="Light acclimated"/>
  </r>
  <r>
    <d v="2021-08-02T13:18:08"/>
    <d v="2021-08-02T00:00:00"/>
    <d v="1899-12-30T13:18:08"/>
    <s v="F"/>
    <n v="1193"/>
    <n v="235"/>
    <n v="352"/>
    <n v="511"/>
    <n v="31"/>
    <n v="0.33200000000000002"/>
    <n v="3.6"/>
    <n v="672.476"/>
    <x v="4"/>
    <x v="10"/>
    <x v="0"/>
    <s v="Light acclimated"/>
  </r>
  <r>
    <d v="2021-08-02T13:18:19"/>
    <d v="2021-08-02T00:00:00"/>
    <d v="1899-12-30T13:18:19"/>
    <s v="F"/>
    <n v="1194"/>
    <n v="222"/>
    <n v="314"/>
    <n v="474"/>
    <n v="31"/>
    <n v="0.29299999999999998"/>
    <n v="3.6"/>
    <n v="623.78399999999999"/>
    <x v="4"/>
    <x v="11"/>
    <x v="0"/>
    <s v="Light acclimated"/>
  </r>
  <r>
    <d v="2021-08-02T13:18:32"/>
    <d v="2021-08-02T00:00:00"/>
    <d v="1899-12-30T13:18:32"/>
    <s v="F"/>
    <n v="1195"/>
    <n v="198"/>
    <n v="338"/>
    <n v="470"/>
    <n v="31"/>
    <n v="0.41399999999999998"/>
    <n v="3.6"/>
    <n v="618.52"/>
    <x v="4"/>
    <x v="12"/>
    <x v="0"/>
    <s v="Light acclimated"/>
  </r>
  <r>
    <d v="2021-08-02T13:18:40"/>
    <d v="2021-08-02T00:00:00"/>
    <d v="1899-12-30T13:18:40"/>
    <s v="F"/>
    <n v="1196"/>
    <n v="264"/>
    <n v="372"/>
    <n v="463"/>
    <n v="31"/>
    <n v="0.28999999999999998"/>
    <n v="3.6"/>
    <n v="609.30799999999999"/>
    <x v="4"/>
    <x v="13"/>
    <x v="0"/>
    <s v="Light acclimated"/>
  </r>
  <r>
    <d v="2021-08-02T13:18:47"/>
    <d v="2021-08-02T00:00:00"/>
    <d v="1899-12-30T13:18:47"/>
    <s v="F"/>
    <n v="1197"/>
    <n v="219"/>
    <n v="304"/>
    <n v="490"/>
    <n v="31"/>
    <n v="0.28000000000000003"/>
    <n v="3.6"/>
    <n v="644.84"/>
    <x v="4"/>
    <x v="14"/>
    <x v="0"/>
    <s v="Light acclimated"/>
  </r>
  <r>
    <d v="2021-08-02T13:18:53"/>
    <d v="2021-08-02T00:00:00"/>
    <d v="1899-12-30T13:18:53"/>
    <s v="F"/>
    <n v="1198"/>
    <n v="221"/>
    <n v="361"/>
    <n v="526"/>
    <n v="31"/>
    <n v="0.38800000000000001"/>
    <n v="3.6"/>
    <n v="692.21600000000001"/>
    <x v="4"/>
    <x v="15"/>
    <x v="0"/>
    <s v="Light acclimated"/>
  </r>
  <r>
    <d v="2021-08-02T13:18:59"/>
    <d v="2021-08-02T00:00:00"/>
    <d v="1899-12-30T13:18:59"/>
    <s v="F"/>
    <n v="1199"/>
    <n v="237"/>
    <n v="348"/>
    <n v="510"/>
    <n v="31"/>
    <n v="0.31900000000000001"/>
    <n v="3.6"/>
    <n v="671.16000000000008"/>
    <x v="4"/>
    <x v="16"/>
    <x v="0"/>
    <s v="Light acclimated"/>
  </r>
  <r>
    <d v="2021-08-02T13:19:08"/>
    <d v="2021-08-02T00:00:00"/>
    <d v="1899-12-30T13:19:08"/>
    <s v="F"/>
    <n v="1200"/>
    <n v="187"/>
    <n v="262"/>
    <n v="479"/>
    <n v="31"/>
    <n v="0.28599999999999998"/>
    <n v="3.6"/>
    <n v="630.36400000000003"/>
    <x v="4"/>
    <x v="17"/>
    <x v="0"/>
    <s v="Light acclimated"/>
  </r>
  <r>
    <d v="2021-08-02T13:19:19"/>
    <d v="2021-08-02T00:00:00"/>
    <d v="1899-12-30T13:19:19"/>
    <s v="F"/>
    <n v="1202"/>
    <n v="136"/>
    <n v="191"/>
    <n v="502"/>
    <n v="31"/>
    <n v="0.28799999999999998"/>
    <n v="3.6"/>
    <n v="660.63200000000006"/>
    <x v="4"/>
    <x v="18"/>
    <x v="0"/>
    <s v="Light acclimated"/>
  </r>
  <r>
    <d v="2021-08-02T13:19:26"/>
    <d v="2021-08-02T00:00:00"/>
    <d v="1899-12-30T13:19:26"/>
    <s v="F"/>
    <n v="1203"/>
    <n v="232"/>
    <n v="322"/>
    <n v="504"/>
    <n v="31"/>
    <n v="0.28000000000000003"/>
    <n v="3.6"/>
    <n v="663.26400000000001"/>
    <x v="4"/>
    <x v="19"/>
    <x v="0"/>
    <s v="Light acclimated"/>
  </r>
  <r>
    <d v="2021-08-02T13:19:32"/>
    <d v="2021-08-02T00:00:00"/>
    <d v="1899-12-30T13:19:32"/>
    <s v="F"/>
    <n v="1204"/>
    <n v="182"/>
    <n v="239"/>
    <n v="521"/>
    <n v="31"/>
    <n v="0.23799999999999999"/>
    <n v="3.6"/>
    <n v="685.63600000000008"/>
    <x v="4"/>
    <x v="20"/>
    <x v="0"/>
    <s v="Light acclimated"/>
  </r>
  <r>
    <d v="2021-08-02T13:20:04"/>
    <d v="2021-08-02T00:00:00"/>
    <d v="1899-12-30T13:20:04"/>
    <s v="F"/>
    <n v="1205"/>
    <n v="14"/>
    <n v="14"/>
    <n v="740"/>
    <n v="31"/>
    <s v="-"/>
    <n v="3.9"/>
    <n v="973.84"/>
    <x v="4"/>
    <x v="32"/>
    <x v="0"/>
    <s v="Light acclimated"/>
  </r>
  <r>
    <d v="2021-08-02T13:20:09"/>
    <d v="2021-08-02T00:00:00"/>
    <d v="1899-12-30T13:20:09"/>
    <s v="F"/>
    <n v="1206"/>
    <n v="9"/>
    <n v="12"/>
    <n v="734"/>
    <n v="31"/>
    <s v="-"/>
    <n v="3.9"/>
    <n v="965.94400000000007"/>
    <x v="4"/>
    <x v="32"/>
    <x v="0"/>
    <s v="Light acclimated"/>
  </r>
  <r>
    <m/>
    <m/>
    <m/>
    <m/>
    <m/>
    <m/>
    <m/>
    <m/>
    <m/>
    <m/>
    <m/>
    <m/>
    <x v="1"/>
    <x v="31"/>
    <x v="1"/>
    <m/>
  </r>
  <r>
    <d v="2021-08-02T19:12:10"/>
    <d v="2021-08-02T00:00:00"/>
    <d v="1899-12-30T19:12:09"/>
    <s v="C"/>
    <m/>
    <s v="MI=3;SI=10;SW=0.8;AI=1;AW=0:30;AF=1.00;G=2;D=1;EF=0.84;FO=8;CW=1:00;CI=1;LW=0:10;LI=3;ID=0:45;IW=0:20;DO0.0;DG1.00;LO=0;LG=1.12 "/>
    <m/>
    <m/>
    <m/>
    <m/>
    <m/>
    <m/>
    <x v="1"/>
    <x v="31"/>
    <x v="1"/>
    <m/>
  </r>
  <r>
    <d v="2021-08-02T19:12:10"/>
    <d v="2021-08-02T00:00:00"/>
    <d v="1899-12-30T19:12:10"/>
    <s v="F"/>
    <n v="110"/>
    <n v="438"/>
    <n v="1286"/>
    <n v="71"/>
    <n v="26"/>
    <n v="0.65900000000000003"/>
    <n v="3.6"/>
    <n v="93.436000000000007"/>
    <x v="0"/>
    <x v="0"/>
    <x v="2"/>
    <s v="Dark acclimated"/>
  </r>
  <r>
    <d v="2021-08-02T19:12:18"/>
    <d v="2021-08-02T00:00:00"/>
    <d v="1899-12-30T19:12:18"/>
    <s v="F"/>
    <n v="111"/>
    <n v="274"/>
    <n v="743"/>
    <n v="48"/>
    <n v="26"/>
    <n v="0.63100000000000001"/>
    <n v="3.6"/>
    <n v="63.168000000000006"/>
    <x v="0"/>
    <x v="1"/>
    <x v="2"/>
    <s v="Dark acclimated"/>
  </r>
  <r>
    <d v="2021-08-02T19:12:25"/>
    <d v="2021-08-02T00:00:00"/>
    <d v="1899-12-30T19:12:25"/>
    <s v="F"/>
    <n v="112"/>
    <n v="419"/>
    <n v="1312"/>
    <n v="46"/>
    <n v="26"/>
    <n v="0.68100000000000005"/>
    <n v="3.6"/>
    <n v="60.536000000000001"/>
    <x v="0"/>
    <x v="2"/>
    <x v="2"/>
    <s v="Dark acclimated"/>
  </r>
  <r>
    <d v="2021-08-02T19:12:36"/>
    <d v="2021-08-02T00:00:00"/>
    <d v="1899-12-30T19:12:36"/>
    <s v="F"/>
    <n v="113"/>
    <n v="471"/>
    <n v="1361"/>
    <n v="42"/>
    <n v="26"/>
    <n v="0.65400000000000003"/>
    <n v="3.6"/>
    <n v="55.272000000000006"/>
    <x v="0"/>
    <x v="3"/>
    <x v="2"/>
    <s v="Dark acclimated"/>
  </r>
  <r>
    <d v="2021-08-02T19:12:43"/>
    <d v="2021-08-02T00:00:00"/>
    <d v="1899-12-30T19:12:43"/>
    <s v="F"/>
    <n v="114"/>
    <n v="479"/>
    <n v="1466"/>
    <n v="43"/>
    <n v="26"/>
    <n v="0.67300000000000004"/>
    <n v="3.6"/>
    <n v="56.588000000000001"/>
    <x v="0"/>
    <x v="4"/>
    <x v="2"/>
    <s v="Dark acclimated"/>
  </r>
  <r>
    <d v="2021-08-02T19:12:50"/>
    <d v="2021-08-02T00:00:00"/>
    <d v="1899-12-30T19:12:50"/>
    <s v="F"/>
    <n v="115"/>
    <n v="539"/>
    <n v="1562"/>
    <n v="49"/>
    <n v="26"/>
    <n v="0.65500000000000003"/>
    <n v="3.6"/>
    <n v="64.484000000000009"/>
    <x v="0"/>
    <x v="5"/>
    <x v="2"/>
    <s v="Dark acclimated"/>
  </r>
  <r>
    <d v="2021-08-02T19:12:57"/>
    <d v="2021-08-02T00:00:00"/>
    <d v="1899-12-30T19:12:57"/>
    <s v="F"/>
    <n v="116"/>
    <n v="543"/>
    <n v="1570"/>
    <n v="51"/>
    <n v="26"/>
    <n v="0.65400000000000003"/>
    <n v="3.5"/>
    <n v="67.116"/>
    <x v="0"/>
    <x v="6"/>
    <x v="2"/>
    <s v="Dark acclimated"/>
  </r>
  <r>
    <d v="2021-08-02T19:13:06"/>
    <d v="2021-08-02T00:00:00"/>
    <d v="1899-12-30T19:13:06"/>
    <s v="F"/>
    <n v="117"/>
    <n v="544"/>
    <n v="1562"/>
    <n v="51"/>
    <n v="26"/>
    <n v="0.65200000000000002"/>
    <n v="3.5"/>
    <n v="67.116"/>
    <x v="0"/>
    <x v="7"/>
    <x v="2"/>
    <s v="Dark acclimated"/>
  </r>
  <r>
    <d v="2021-08-02T19:13:13"/>
    <d v="2021-08-02T00:00:00"/>
    <d v="1899-12-30T19:13:13"/>
    <s v="F"/>
    <n v="118"/>
    <n v="487"/>
    <n v="1446"/>
    <n v="52"/>
    <n v="26"/>
    <n v="0.66300000000000003"/>
    <n v="3.6"/>
    <n v="68.432000000000002"/>
    <x v="0"/>
    <x v="8"/>
    <x v="2"/>
    <s v="Dark acclimated"/>
  </r>
  <r>
    <d v="2021-08-02T19:13:20"/>
    <d v="2021-08-02T00:00:00"/>
    <d v="1899-12-30T19:13:20"/>
    <s v="F"/>
    <n v="119"/>
    <n v="431"/>
    <n v="1224"/>
    <n v="56"/>
    <n v="26"/>
    <n v="0.64800000000000002"/>
    <n v="3.5"/>
    <n v="73.695999999999998"/>
    <x v="0"/>
    <x v="9"/>
    <x v="2"/>
    <s v="Dark acclimated"/>
  </r>
  <r>
    <d v="2021-08-02T19:13:29"/>
    <d v="2021-08-02T00:00:00"/>
    <d v="1899-12-30T19:13:29"/>
    <s v="F"/>
    <n v="120"/>
    <n v="503"/>
    <n v="1452"/>
    <n v="60"/>
    <n v="26"/>
    <n v="0.65400000000000003"/>
    <n v="3.6"/>
    <n v="78.960000000000008"/>
    <x v="0"/>
    <x v="10"/>
    <x v="2"/>
    <s v="Dark acclimated"/>
  </r>
  <r>
    <d v="2021-08-02T19:13:35"/>
    <d v="2021-08-02T00:00:00"/>
    <d v="1899-12-30T19:13:35"/>
    <s v="F"/>
    <n v="121"/>
    <n v="475"/>
    <n v="1369"/>
    <n v="60"/>
    <n v="26"/>
    <n v="0.65300000000000002"/>
    <n v="3.6"/>
    <n v="78.960000000000008"/>
    <x v="0"/>
    <x v="11"/>
    <x v="2"/>
    <s v="Dark acclimated"/>
  </r>
  <r>
    <d v="2021-08-02T19:13:44"/>
    <d v="2021-08-02T00:00:00"/>
    <d v="1899-12-30T19:13:44"/>
    <s v="F"/>
    <n v="122"/>
    <n v="497"/>
    <n v="1449"/>
    <n v="57"/>
    <n v="26"/>
    <n v="0.65700000000000003"/>
    <n v="3.6"/>
    <n v="75.012"/>
    <x v="0"/>
    <x v="12"/>
    <x v="2"/>
    <s v="Dark acclimated"/>
  </r>
  <r>
    <d v="2021-08-02T19:13:51"/>
    <d v="2021-08-02T00:00:00"/>
    <d v="1899-12-30T19:13:51"/>
    <s v="F"/>
    <n v="123"/>
    <n v="411"/>
    <n v="1184"/>
    <n v="55"/>
    <n v="26"/>
    <n v="0.65300000000000002"/>
    <n v="3.6"/>
    <n v="72.38000000000001"/>
    <x v="0"/>
    <x v="13"/>
    <x v="2"/>
    <s v="Dark acclimated"/>
  </r>
  <r>
    <d v="2021-08-02T19:14:01"/>
    <d v="2021-08-02T00:00:00"/>
    <d v="1899-12-30T19:14:01"/>
    <s v="F"/>
    <n v="124"/>
    <n v="547"/>
    <n v="1637"/>
    <n v="68"/>
    <n v="26"/>
    <n v="0.66600000000000004"/>
    <n v="3.6"/>
    <n v="89.488"/>
    <x v="0"/>
    <x v="14"/>
    <x v="2"/>
    <s v="Dark acclimated"/>
  </r>
  <r>
    <d v="2021-08-02T19:14:11"/>
    <d v="2021-08-02T00:00:00"/>
    <d v="1899-12-30T19:14:11"/>
    <s v="F"/>
    <n v="125"/>
    <n v="535"/>
    <n v="1532"/>
    <n v="78"/>
    <n v="26"/>
    <n v="0.65100000000000002"/>
    <n v="3.6"/>
    <n v="102.64800000000001"/>
    <x v="0"/>
    <x v="15"/>
    <x v="2"/>
    <s v="Dark acclimated"/>
  </r>
  <r>
    <d v="2021-08-02T19:14:18"/>
    <d v="2021-08-02T00:00:00"/>
    <d v="1899-12-30T19:14:18"/>
    <s v="F"/>
    <n v="126"/>
    <n v="433"/>
    <n v="1272"/>
    <n v="68"/>
    <n v="26"/>
    <n v="0.66"/>
    <n v="3.6"/>
    <n v="89.488"/>
    <x v="0"/>
    <x v="16"/>
    <x v="2"/>
    <s v="Dark acclimated"/>
  </r>
  <r>
    <d v="2021-08-02T19:14:24"/>
    <d v="2021-08-02T00:00:00"/>
    <d v="1899-12-30T19:14:24"/>
    <s v="F"/>
    <n v="127"/>
    <n v="478"/>
    <n v="1319"/>
    <n v="67"/>
    <n v="26"/>
    <n v="0.63800000000000001"/>
    <n v="3.6"/>
    <n v="88.171999999999997"/>
    <x v="0"/>
    <x v="17"/>
    <x v="2"/>
    <s v="Dark acclimated"/>
  </r>
  <r>
    <d v="2021-08-02T19:14:29"/>
    <d v="2021-08-02T00:00:00"/>
    <d v="1899-12-30T19:14:29"/>
    <s v="F"/>
    <n v="128"/>
    <n v="471"/>
    <n v="1368"/>
    <n v="66"/>
    <n v="26"/>
    <n v="0.65600000000000003"/>
    <n v="3.6"/>
    <n v="86.856000000000009"/>
    <x v="0"/>
    <x v="18"/>
    <x v="2"/>
    <s v="Dark acclimated"/>
  </r>
  <r>
    <d v="2021-08-02T19:14:38"/>
    <d v="2021-08-02T00:00:00"/>
    <d v="1899-12-30T19:14:38"/>
    <s v="F"/>
    <n v="129"/>
    <n v="474"/>
    <n v="1381"/>
    <n v="64"/>
    <n v="26"/>
    <n v="0.65700000000000003"/>
    <n v="3.6"/>
    <n v="84.224000000000004"/>
    <x v="0"/>
    <x v="19"/>
    <x v="2"/>
    <s v="Dark acclimated"/>
  </r>
  <r>
    <d v="2021-08-02T19:14:44"/>
    <d v="2021-08-02T00:00:00"/>
    <d v="1899-12-30T19:14:44"/>
    <s v="F"/>
    <n v="130"/>
    <n v="499"/>
    <n v="1479"/>
    <n v="63"/>
    <n v="26"/>
    <n v="0.66300000000000003"/>
    <n v="3.6"/>
    <n v="82.908000000000001"/>
    <x v="0"/>
    <x v="20"/>
    <x v="2"/>
    <s v="Dark acclimated"/>
  </r>
  <r>
    <d v="2021-08-02T19:14:51"/>
    <d v="2021-08-02T00:00:00"/>
    <d v="1899-12-30T19:14:51"/>
    <s v="F"/>
    <n v="131"/>
    <n v="545"/>
    <n v="1603"/>
    <n v="61"/>
    <n v="26"/>
    <n v="0.66"/>
    <n v="3.6"/>
    <n v="80.27600000000001"/>
    <x v="0"/>
    <x v="21"/>
    <x v="2"/>
    <s v="Dark acclimated"/>
  </r>
  <r>
    <d v="2021-08-02T19:14:59"/>
    <d v="2021-08-02T00:00:00"/>
    <d v="1899-12-30T19:14:59"/>
    <s v="F"/>
    <n v="132"/>
    <n v="494"/>
    <n v="1426"/>
    <n v="60"/>
    <n v="26"/>
    <n v="0.65400000000000003"/>
    <n v="3.6"/>
    <n v="78.960000000000008"/>
    <x v="0"/>
    <x v="22"/>
    <x v="2"/>
    <s v="Dark acclimated"/>
  </r>
  <r>
    <d v="2021-08-02T19:15:04"/>
    <d v="2021-08-02T00:00:00"/>
    <d v="1899-12-30T19:15:04"/>
    <s v="F"/>
    <n v="133"/>
    <n v="508"/>
    <n v="1526"/>
    <n v="61"/>
    <n v="26"/>
    <n v="0.66700000000000004"/>
    <n v="3.6"/>
    <n v="80.27600000000001"/>
    <x v="0"/>
    <x v="23"/>
    <x v="2"/>
    <s v="Dark acclimated"/>
  </r>
  <r>
    <d v="2021-08-02T19:15:11"/>
    <d v="2021-08-02T00:00:00"/>
    <d v="1899-12-30T19:15:11"/>
    <s v="F"/>
    <n v="134"/>
    <n v="528"/>
    <n v="1528"/>
    <n v="60"/>
    <n v="26"/>
    <n v="0.65400000000000003"/>
    <n v="3.6"/>
    <n v="78.960000000000008"/>
    <x v="0"/>
    <x v="24"/>
    <x v="2"/>
    <s v="Dark acclimated"/>
  </r>
  <r>
    <d v="2021-08-02T19:15:21"/>
    <d v="2021-08-02T00:00:00"/>
    <d v="1899-12-30T19:15:21"/>
    <s v="F"/>
    <n v="135"/>
    <n v="455"/>
    <n v="1216"/>
    <n v="50"/>
    <n v="26"/>
    <n v="0.626"/>
    <n v="3.6"/>
    <n v="65.8"/>
    <x v="0"/>
    <x v="25"/>
    <x v="2"/>
    <s v="Dark acclimated"/>
  </r>
  <r>
    <d v="2021-08-02T19:15:29"/>
    <d v="2021-08-02T00:00:00"/>
    <d v="1899-12-30T19:15:29"/>
    <s v="F"/>
    <n v="136"/>
    <n v="392"/>
    <n v="1179"/>
    <n v="41"/>
    <n v="26"/>
    <n v="0.66800000000000004"/>
    <n v="3.6"/>
    <n v="53.956000000000003"/>
    <x v="0"/>
    <x v="26"/>
    <x v="2"/>
    <s v="Dark acclimated"/>
  </r>
  <r>
    <d v="2021-08-02T19:15:36"/>
    <d v="2021-08-02T00:00:00"/>
    <d v="1899-12-30T19:15:36"/>
    <s v="F"/>
    <n v="137"/>
    <n v="365"/>
    <n v="1049"/>
    <n v="39"/>
    <n v="26"/>
    <n v="0.65200000000000002"/>
    <n v="3.6"/>
    <n v="51.324000000000005"/>
    <x v="0"/>
    <x v="27"/>
    <x v="2"/>
    <s v="Dark acclimated"/>
  </r>
  <r>
    <d v="2021-08-02T19:15:43"/>
    <d v="2021-08-02T00:00:00"/>
    <d v="1899-12-30T19:15:43"/>
    <s v="F"/>
    <n v="138"/>
    <n v="577"/>
    <n v="1741"/>
    <n v="38"/>
    <n v="26"/>
    <n v="0.66900000000000004"/>
    <n v="3.6"/>
    <n v="50.008000000000003"/>
    <x v="0"/>
    <x v="28"/>
    <x v="2"/>
    <s v="Dark acclimated"/>
  </r>
  <r>
    <d v="2021-08-02T19:15:51"/>
    <d v="2021-08-02T00:00:00"/>
    <d v="1899-12-30T19:15:51"/>
    <s v="F"/>
    <n v="139"/>
    <n v="408"/>
    <n v="1141"/>
    <n v="37"/>
    <n v="26"/>
    <n v="0.64200000000000002"/>
    <n v="3.6"/>
    <n v="48.692"/>
    <x v="0"/>
    <x v="29"/>
    <x v="2"/>
    <s v="Dark acclimated"/>
  </r>
  <r>
    <d v="2021-08-02T19:15:58"/>
    <d v="2021-08-02T00:00:00"/>
    <d v="1899-12-30T19:15:58"/>
    <s v="F"/>
    <n v="140"/>
    <n v="518"/>
    <n v="1560"/>
    <n v="35"/>
    <n v="26"/>
    <n v="0.66800000000000004"/>
    <n v="3.6"/>
    <n v="46.06"/>
    <x v="0"/>
    <x v="30"/>
    <x v="2"/>
    <s v="Dark acclimated"/>
  </r>
  <r>
    <d v="2021-08-02T19:17:31"/>
    <d v="2021-08-02T00:00:00"/>
    <d v="1899-12-30T19:17:30"/>
    <s v="C"/>
    <m/>
    <s v="MI=3;SI=10;SW=0.8;AI=1;AW=0:30;AF=1.00;G=2;D=1;EF=0.84;FO=8;CW=1:00;CI=1;LW=0:10;LI=3;ID=0:45;IW=0:20;DO0.0;DG1.00;LO=0;LG=1.12 "/>
    <m/>
    <m/>
    <m/>
    <m/>
    <m/>
    <m/>
    <x v="1"/>
    <x v="31"/>
    <x v="1"/>
    <m/>
  </r>
  <r>
    <d v="2021-08-02T19:17:31"/>
    <d v="2021-08-02T00:00:00"/>
    <d v="1899-12-30T19:17:31"/>
    <s v="F"/>
    <n v="143"/>
    <n v="465"/>
    <n v="1566"/>
    <n v="62"/>
    <n v="26"/>
    <n v="0.70299999999999996"/>
    <n v="3.6"/>
    <n v="81.591999999999999"/>
    <x v="2"/>
    <x v="0"/>
    <x v="2"/>
    <s v="Dark acclimated"/>
  </r>
  <r>
    <d v="2021-08-02T19:17:39"/>
    <d v="2021-08-02T00:00:00"/>
    <d v="1899-12-30T19:17:39"/>
    <s v="F"/>
    <n v="144"/>
    <n v="456"/>
    <n v="1645"/>
    <n v="59"/>
    <n v="26"/>
    <n v="0.72299999999999998"/>
    <n v="3.6"/>
    <n v="77.644000000000005"/>
    <x v="2"/>
    <x v="1"/>
    <x v="2"/>
    <s v="Dark acclimated"/>
  </r>
  <r>
    <d v="2021-08-02T19:17:51"/>
    <d v="2021-08-02T00:00:00"/>
    <d v="1899-12-30T19:17:51"/>
    <s v="F"/>
    <n v="145"/>
    <n v="499"/>
    <n v="1534"/>
    <n v="56"/>
    <n v="26"/>
    <n v="0.67500000000000004"/>
    <n v="3.6"/>
    <n v="73.695999999999998"/>
    <x v="2"/>
    <x v="2"/>
    <x v="2"/>
    <s v="Dark acclimated"/>
  </r>
  <r>
    <d v="2021-08-02T19:18:02"/>
    <d v="2021-08-02T00:00:00"/>
    <d v="1899-12-30T19:18:02"/>
    <s v="F"/>
    <n v="146"/>
    <n v="448"/>
    <n v="1558"/>
    <n v="53"/>
    <n v="26"/>
    <n v="0.71199999999999997"/>
    <n v="3.6"/>
    <n v="69.748000000000005"/>
    <x v="2"/>
    <x v="3"/>
    <x v="2"/>
    <s v="Dark acclimated"/>
  </r>
  <r>
    <d v="2021-08-02T19:18:12"/>
    <d v="2021-08-02T00:00:00"/>
    <d v="1899-12-30T19:18:12"/>
    <s v="F"/>
    <n v="147"/>
    <n v="460"/>
    <n v="1479"/>
    <n v="52"/>
    <n v="26"/>
    <n v="0.68899999999999995"/>
    <n v="3.6"/>
    <n v="68.432000000000002"/>
    <x v="2"/>
    <x v="4"/>
    <x v="2"/>
    <s v="Dark acclimated"/>
  </r>
  <r>
    <d v="2021-08-02T19:18:23"/>
    <d v="2021-08-02T00:00:00"/>
    <d v="1899-12-30T19:18:23"/>
    <s v="F"/>
    <n v="148"/>
    <n v="570"/>
    <n v="1824"/>
    <n v="49"/>
    <n v="26"/>
    <n v="0.68799999999999994"/>
    <n v="3.6"/>
    <n v="64.484000000000009"/>
    <x v="2"/>
    <x v="5"/>
    <x v="2"/>
    <s v="Dark acclimated"/>
  </r>
  <r>
    <d v="2021-08-02T19:18:39"/>
    <d v="2021-08-02T00:00:00"/>
    <d v="1899-12-30T19:18:39"/>
    <s v="F"/>
    <n v="149"/>
    <n v="457"/>
    <n v="1534"/>
    <n v="46"/>
    <n v="26"/>
    <n v="0.70199999999999996"/>
    <n v="3.6"/>
    <n v="60.536000000000001"/>
    <x v="2"/>
    <x v="6"/>
    <x v="2"/>
    <s v="Dark acclimated"/>
  </r>
  <r>
    <d v="2021-08-02T19:18:50"/>
    <d v="2021-08-02T00:00:00"/>
    <d v="1899-12-30T19:18:50"/>
    <s v="F"/>
    <n v="150"/>
    <n v="471"/>
    <n v="1591"/>
    <n v="44"/>
    <n v="26"/>
    <n v="0.70399999999999996"/>
    <n v="3.6"/>
    <n v="57.904000000000003"/>
    <x v="2"/>
    <x v="7"/>
    <x v="2"/>
    <s v="Dark acclimated"/>
  </r>
  <r>
    <d v="2021-08-02T19:19:01"/>
    <d v="2021-08-02T00:00:00"/>
    <d v="1899-12-30T19:19:01"/>
    <s v="F"/>
    <n v="151"/>
    <n v="478"/>
    <n v="1675"/>
    <n v="41"/>
    <n v="26"/>
    <n v="0.71499999999999997"/>
    <n v="3.6"/>
    <n v="53.956000000000003"/>
    <x v="2"/>
    <x v="8"/>
    <x v="2"/>
    <s v="Dark acclimated"/>
  </r>
  <r>
    <d v="2021-08-02T19:19:10"/>
    <d v="2021-08-02T00:00:00"/>
    <d v="1899-12-30T19:19:10"/>
    <s v="F"/>
    <n v="152"/>
    <n v="407"/>
    <n v="1352"/>
    <n v="39"/>
    <n v="26"/>
    <n v="0.69899999999999995"/>
    <n v="3.6"/>
    <n v="51.324000000000005"/>
    <x v="2"/>
    <x v="9"/>
    <x v="2"/>
    <s v="Dark acclimated"/>
  </r>
  <r>
    <d v="2021-08-02T19:19:22"/>
    <d v="2021-08-02T00:00:00"/>
    <d v="1899-12-30T19:19:22"/>
    <s v="F"/>
    <n v="153"/>
    <n v="473"/>
    <n v="1594"/>
    <n v="38"/>
    <n v="26"/>
    <n v="0.70299999999999996"/>
    <n v="3.6"/>
    <n v="50.008000000000003"/>
    <x v="2"/>
    <x v="10"/>
    <x v="2"/>
    <s v="Dark acclimated"/>
  </r>
  <r>
    <d v="2021-08-02T19:19:30"/>
    <d v="2021-08-02T00:00:00"/>
    <d v="1899-12-30T19:19:30"/>
    <s v="F"/>
    <n v="154"/>
    <n v="475"/>
    <n v="1632"/>
    <n v="36"/>
    <n v="26"/>
    <n v="0.70899999999999996"/>
    <n v="3.6"/>
    <n v="47.376000000000005"/>
    <x v="2"/>
    <x v="11"/>
    <x v="2"/>
    <s v="Dark acclimated"/>
  </r>
  <r>
    <d v="2021-08-02T19:19:42"/>
    <d v="2021-08-02T00:00:00"/>
    <d v="1899-12-30T19:19:42"/>
    <s v="F"/>
    <n v="155"/>
    <n v="458"/>
    <n v="1545"/>
    <n v="33"/>
    <n v="26"/>
    <n v="0.70399999999999996"/>
    <n v="3.6"/>
    <n v="43.428000000000004"/>
    <x v="2"/>
    <x v="12"/>
    <x v="2"/>
    <s v="Dark acclimated"/>
  </r>
  <r>
    <d v="2021-08-02T19:19:53"/>
    <d v="2021-08-02T00:00:00"/>
    <d v="1899-12-30T19:19:53"/>
    <s v="F"/>
    <n v="156"/>
    <n v="481"/>
    <n v="1494"/>
    <n v="31"/>
    <n v="26"/>
    <n v="0.67800000000000005"/>
    <n v="3.6"/>
    <n v="40.795999999999999"/>
    <x v="2"/>
    <x v="13"/>
    <x v="2"/>
    <s v="Dark acclimated"/>
  </r>
  <r>
    <d v="2021-08-02T19:20:04"/>
    <d v="2021-08-02T00:00:00"/>
    <d v="1899-12-30T19:20:04"/>
    <s v="F"/>
    <n v="157"/>
    <n v="469"/>
    <n v="1509"/>
    <n v="30"/>
    <n v="26"/>
    <n v="0.68899999999999995"/>
    <n v="3.6"/>
    <n v="39.480000000000004"/>
    <x v="2"/>
    <x v="14"/>
    <x v="2"/>
    <s v="Dark acclimated"/>
  </r>
  <r>
    <d v="2021-08-02T19:20:13"/>
    <d v="2021-08-02T00:00:00"/>
    <d v="1899-12-30T19:20:13"/>
    <s v="F"/>
    <n v="158"/>
    <n v="463"/>
    <n v="1574"/>
    <n v="29"/>
    <n v="26"/>
    <n v="0.70599999999999996"/>
    <n v="3.6"/>
    <n v="38.164000000000001"/>
    <x v="2"/>
    <x v="15"/>
    <x v="2"/>
    <s v="Dark acclimated"/>
  </r>
  <r>
    <d v="2021-08-02T19:20:24"/>
    <d v="2021-08-02T00:00:00"/>
    <d v="1899-12-30T19:20:24"/>
    <s v="F"/>
    <n v="159"/>
    <n v="445"/>
    <n v="1508"/>
    <n v="28"/>
    <n v="26"/>
    <n v="0.70499999999999996"/>
    <n v="3.6"/>
    <n v="36.847999999999999"/>
    <x v="2"/>
    <x v="16"/>
    <x v="2"/>
    <s v="Dark acclimated"/>
  </r>
  <r>
    <d v="2021-08-02T19:20:34"/>
    <d v="2021-08-02T00:00:00"/>
    <d v="1899-12-30T19:20:34"/>
    <s v="F"/>
    <n v="160"/>
    <n v="444"/>
    <n v="1498"/>
    <n v="28"/>
    <n v="26"/>
    <n v="0.70399999999999996"/>
    <n v="3.6"/>
    <n v="36.847999999999999"/>
    <x v="2"/>
    <x v="17"/>
    <x v="2"/>
    <s v="Dark acclimated"/>
  </r>
  <r>
    <d v="2021-08-02T19:20:45"/>
    <d v="2021-08-02T00:00:00"/>
    <d v="1899-12-30T19:20:45"/>
    <s v="F"/>
    <n v="161"/>
    <n v="463"/>
    <n v="1554"/>
    <n v="27"/>
    <n v="26"/>
    <n v="0.70199999999999996"/>
    <n v="3.6"/>
    <n v="35.532000000000004"/>
    <x v="2"/>
    <x v="18"/>
    <x v="2"/>
    <s v="Dark acclimated"/>
  </r>
  <r>
    <d v="2021-08-02T19:20:56"/>
    <d v="2021-08-02T00:00:00"/>
    <d v="1899-12-30T19:20:56"/>
    <s v="F"/>
    <n v="162"/>
    <n v="439"/>
    <n v="1497"/>
    <n v="26"/>
    <n v="26"/>
    <n v="0.70699999999999996"/>
    <n v="3.6"/>
    <n v="34.216000000000001"/>
    <x v="2"/>
    <x v="19"/>
    <x v="2"/>
    <s v="Dark acclimated"/>
  </r>
  <r>
    <d v="2021-08-02T19:21:05"/>
    <d v="2021-08-02T00:00:00"/>
    <d v="1899-12-30T19:21:05"/>
    <s v="F"/>
    <n v="163"/>
    <n v="440"/>
    <n v="1491"/>
    <n v="24"/>
    <n v="26"/>
    <n v="0.70499999999999996"/>
    <n v="3.6"/>
    <n v="31.584000000000003"/>
    <x v="2"/>
    <x v="20"/>
    <x v="2"/>
    <s v="Dark acclimated"/>
  </r>
  <r>
    <d v="2021-08-02T19:21:19"/>
    <d v="2021-08-02T00:00:00"/>
    <d v="1899-12-30T19:21:19"/>
    <s v="F"/>
    <n v="164"/>
    <n v="484"/>
    <n v="1609"/>
    <n v="23"/>
    <n v="26"/>
    <n v="0.69899999999999995"/>
    <n v="3.6"/>
    <n v="30.268000000000001"/>
    <x v="2"/>
    <x v="21"/>
    <x v="2"/>
    <s v="Dark acclimated"/>
  </r>
  <r>
    <d v="2021-08-02T19:21:31"/>
    <d v="2021-08-02T00:00:00"/>
    <d v="1899-12-30T19:21:31"/>
    <s v="F"/>
    <n v="165"/>
    <n v="364"/>
    <n v="1242"/>
    <n v="23"/>
    <n v="26"/>
    <n v="0.70699999999999996"/>
    <n v="3.6"/>
    <n v="30.268000000000001"/>
    <x v="2"/>
    <x v="22"/>
    <x v="2"/>
    <s v="Dark acclimated"/>
  </r>
  <r>
    <d v="2021-08-02T19:21:43"/>
    <d v="2021-08-02T00:00:00"/>
    <d v="1899-12-30T19:21:43"/>
    <s v="F"/>
    <n v="166"/>
    <n v="497"/>
    <n v="1637"/>
    <n v="22"/>
    <n v="26"/>
    <n v="0.69599999999999995"/>
    <n v="3.6"/>
    <n v="28.952000000000002"/>
    <x v="2"/>
    <x v="23"/>
    <x v="2"/>
    <s v="Dark acclimated"/>
  </r>
  <r>
    <d v="2021-08-02T19:21:53"/>
    <d v="2021-08-02T00:00:00"/>
    <d v="1899-12-30T19:21:53"/>
    <s v="F"/>
    <n v="167"/>
    <n v="449"/>
    <n v="1472"/>
    <n v="20"/>
    <n v="26"/>
    <n v="0.69499999999999995"/>
    <n v="3.6"/>
    <n v="26.32"/>
    <x v="2"/>
    <x v="24"/>
    <x v="2"/>
    <s v="Dark acclimated"/>
  </r>
  <r>
    <d v="2021-08-02T19:22:03"/>
    <d v="2021-08-02T00:00:00"/>
    <d v="1899-12-30T19:22:03"/>
    <s v="F"/>
    <n v="168"/>
    <n v="413"/>
    <n v="1509"/>
    <n v="19"/>
    <n v="26"/>
    <n v="0.72599999999999998"/>
    <n v="3.6"/>
    <n v="25.004000000000001"/>
    <x v="2"/>
    <x v="25"/>
    <x v="2"/>
    <s v="Dark acclimated"/>
  </r>
  <r>
    <d v="2021-08-02T19:22:12"/>
    <d v="2021-08-02T00:00:00"/>
    <d v="1899-12-30T19:22:12"/>
    <s v="F"/>
    <n v="169"/>
    <n v="404"/>
    <n v="1460"/>
    <n v="19"/>
    <n v="26"/>
    <n v="0.72299999999999998"/>
    <n v="3.6"/>
    <n v="25.004000000000001"/>
    <x v="2"/>
    <x v="26"/>
    <x v="2"/>
    <s v="Dark acclimated"/>
  </r>
  <r>
    <d v="2021-08-02T19:22:22"/>
    <d v="2021-08-02T00:00:00"/>
    <d v="1899-12-30T19:22:22"/>
    <s v="F"/>
    <n v="170"/>
    <n v="488"/>
    <n v="1573"/>
    <n v="17"/>
    <n v="26"/>
    <n v="0.69"/>
    <n v="3.7"/>
    <n v="22.372"/>
    <x v="2"/>
    <x v="27"/>
    <x v="2"/>
    <s v="Dark acclimated"/>
  </r>
  <r>
    <d v="2021-08-02T19:22:30"/>
    <d v="2021-08-02T00:00:00"/>
    <d v="1899-12-30T19:22:30"/>
    <s v="F"/>
    <n v="171"/>
    <n v="401"/>
    <n v="1403"/>
    <n v="15"/>
    <n v="26"/>
    <n v="0.71399999999999997"/>
    <n v="3.6"/>
    <n v="19.740000000000002"/>
    <x v="2"/>
    <x v="28"/>
    <x v="2"/>
    <s v="Dark acclimated"/>
  </r>
  <r>
    <d v="2021-08-02T19:23:36"/>
    <d v="2021-08-02T00:00:00"/>
    <d v="1899-12-30T19:23:35"/>
    <s v="C"/>
    <m/>
    <s v="MI=3;SI=10;SW=0.8;AI=1;AW=0:30;AF=1.00;G=2;D=1;EF=0.84;FO=8;CW=1:00;CI=1;LW=0:10;LI=3;ID=0:45;IW=0:20;DO0.0;DG1.00;LO=0;LG=1.12 "/>
    <m/>
    <m/>
    <m/>
    <m/>
    <m/>
    <m/>
    <x v="1"/>
    <x v="31"/>
    <x v="1"/>
    <m/>
  </r>
  <r>
    <d v="2021-08-02T19:23:36"/>
    <d v="2021-08-02T00:00:00"/>
    <d v="1899-12-30T19:23:36"/>
    <s v="F"/>
    <n v="174"/>
    <n v="536"/>
    <n v="1437"/>
    <n v="5"/>
    <n v="26"/>
    <n v="0.627"/>
    <n v="3.6"/>
    <n v="6.58"/>
    <x v="4"/>
    <x v="0"/>
    <x v="2"/>
    <s v="Dark acclimated"/>
  </r>
  <r>
    <d v="2021-08-02T19:23:48"/>
    <d v="2021-08-02T00:00:00"/>
    <d v="1899-12-30T19:23:48"/>
    <s v="F"/>
    <n v="175"/>
    <n v="320"/>
    <n v="911"/>
    <n v="7"/>
    <n v="26"/>
    <n v="0.64900000000000002"/>
    <n v="3.6"/>
    <n v="9.2119999999999997"/>
    <x v="4"/>
    <x v="1"/>
    <x v="2"/>
    <s v="Dark acclimated"/>
  </r>
  <r>
    <d v="2021-08-02T19:24:00"/>
    <d v="2021-08-02T00:00:00"/>
    <d v="1899-12-30T19:24:00"/>
    <s v="F"/>
    <n v="176"/>
    <n v="635"/>
    <n v="1109"/>
    <n v="7"/>
    <n v="26"/>
    <n v="0.42699999999999999"/>
    <n v="3.6"/>
    <n v="9.2119999999999997"/>
    <x v="4"/>
    <x v="2"/>
    <x v="2"/>
    <s v="Dark acclimated"/>
  </r>
  <r>
    <d v="2021-08-02T19:24:15"/>
    <d v="2021-08-02T00:00:00"/>
    <d v="1899-12-30T19:24:15"/>
    <s v="F"/>
    <n v="177"/>
    <n v="471"/>
    <n v="1387"/>
    <n v="4"/>
    <n v="26"/>
    <n v="0.66"/>
    <n v="3.6"/>
    <n v="5.2640000000000002"/>
    <x v="4"/>
    <x v="3"/>
    <x v="2"/>
    <s v="Dark acclimated"/>
  </r>
  <r>
    <d v="2021-08-02T19:24:24"/>
    <d v="2021-08-02T00:00:00"/>
    <d v="1899-12-30T19:24:24"/>
    <s v="F"/>
    <n v="178"/>
    <n v="1206"/>
    <n v="1601"/>
    <n v="6"/>
    <n v="26"/>
    <n v="0.247"/>
    <n v="3.6"/>
    <n v="7.8960000000000008"/>
    <x v="4"/>
    <x v="4"/>
    <x v="2"/>
    <s v="Dark acclimated"/>
  </r>
  <r>
    <d v="2021-08-02T19:24:39"/>
    <d v="2021-08-02T00:00:00"/>
    <d v="1899-12-30T19:24:39"/>
    <s v="F"/>
    <n v="179"/>
    <n v="538"/>
    <n v="1400"/>
    <n v="3"/>
    <n v="26"/>
    <n v="0.61599999999999999"/>
    <n v="3.6"/>
    <n v="3.9480000000000004"/>
    <x v="4"/>
    <x v="5"/>
    <x v="2"/>
    <s v="Dark acclimated"/>
  </r>
  <r>
    <d v="2021-08-02T19:24:49"/>
    <d v="2021-08-02T00:00:00"/>
    <d v="1899-12-30T19:24:49"/>
    <s v="F"/>
    <n v="180"/>
    <n v="422"/>
    <n v="1114"/>
    <n v="6"/>
    <n v="27"/>
    <n v="0.621"/>
    <n v="3.6"/>
    <n v="7.8960000000000008"/>
    <x v="4"/>
    <x v="6"/>
    <x v="2"/>
    <s v="Dark acclimated"/>
  </r>
  <r>
    <d v="2021-08-02T19:25:00"/>
    <d v="2021-08-02T00:00:00"/>
    <d v="1899-12-30T19:25:00"/>
    <s v="F"/>
    <n v="181"/>
    <n v="666"/>
    <n v="1753"/>
    <n v="6"/>
    <n v="26"/>
    <n v="0.62"/>
    <n v="3.6"/>
    <n v="7.8960000000000008"/>
    <x v="4"/>
    <x v="7"/>
    <x v="2"/>
    <s v="Dark acclimated"/>
  </r>
  <r>
    <d v="2021-08-02T19:25:12"/>
    <d v="2021-08-02T00:00:00"/>
    <d v="1899-12-30T19:25:12"/>
    <s v="F"/>
    <n v="182"/>
    <n v="485"/>
    <n v="1392"/>
    <n v="5"/>
    <n v="26"/>
    <n v="0.65200000000000002"/>
    <n v="3.6"/>
    <n v="6.58"/>
    <x v="4"/>
    <x v="8"/>
    <x v="2"/>
    <s v="Dark acclimated"/>
  </r>
  <r>
    <d v="2021-08-02T19:25:21"/>
    <d v="2021-08-02T00:00:00"/>
    <d v="1899-12-30T19:25:21"/>
    <s v="F"/>
    <n v="183"/>
    <n v="457"/>
    <n v="1178"/>
    <n v="5"/>
    <n v="26"/>
    <n v="0.61199999999999999"/>
    <n v="3.7"/>
    <n v="6.58"/>
    <x v="4"/>
    <x v="9"/>
    <x v="2"/>
    <s v="Dark acclimated"/>
  </r>
  <r>
    <d v="2021-08-02T19:25:32"/>
    <d v="2021-08-02T00:00:00"/>
    <d v="1899-12-30T19:25:32"/>
    <s v="F"/>
    <n v="184"/>
    <n v="519"/>
    <n v="1473"/>
    <n v="5"/>
    <n v="26"/>
    <n v="0.64800000000000002"/>
    <n v="3.6"/>
    <n v="6.58"/>
    <x v="4"/>
    <x v="10"/>
    <x v="2"/>
    <s v="Dark acclimated"/>
  </r>
  <r>
    <d v="2021-08-02T19:25:39"/>
    <d v="2021-08-02T00:00:00"/>
    <d v="1899-12-30T19:25:39"/>
    <s v="F"/>
    <n v="185"/>
    <n v="395"/>
    <n v="1225"/>
    <n v="5"/>
    <n v="27"/>
    <n v="0.67800000000000005"/>
    <n v="3.6"/>
    <n v="6.58"/>
    <x v="4"/>
    <x v="11"/>
    <x v="2"/>
    <s v="Dark acclimated"/>
  </r>
  <r>
    <d v="2021-08-02T19:25:51"/>
    <d v="2021-08-02T00:00:00"/>
    <d v="1899-12-30T19:25:51"/>
    <s v="F"/>
    <n v="186"/>
    <n v="615"/>
    <n v="1389"/>
    <n v="5"/>
    <n v="27"/>
    <n v="0.55700000000000005"/>
    <n v="3.7"/>
    <n v="6.58"/>
    <x v="4"/>
    <x v="12"/>
    <x v="2"/>
    <s v="Dark acclimated"/>
  </r>
  <r>
    <d v="2021-08-02T19:26:06"/>
    <d v="2021-08-02T00:00:00"/>
    <d v="1899-12-30T19:26:06"/>
    <s v="F"/>
    <n v="187"/>
    <n v="586"/>
    <n v="1464"/>
    <n v="2"/>
    <n v="26"/>
    <n v="0.6"/>
    <n v="3.6"/>
    <n v="2.6320000000000001"/>
    <x v="4"/>
    <x v="13"/>
    <x v="2"/>
    <s v="Dark acclimated"/>
  </r>
  <r>
    <d v="2021-08-02T19:26:16"/>
    <d v="2021-08-02T00:00:00"/>
    <d v="1899-12-30T19:26:16"/>
    <s v="F"/>
    <n v="188"/>
    <n v="469"/>
    <n v="1106"/>
    <n v="4"/>
    <n v="26"/>
    <n v="0.57599999999999996"/>
    <n v="3.6"/>
    <n v="5.2640000000000002"/>
    <x v="4"/>
    <x v="14"/>
    <x v="2"/>
    <s v="Dark acclimated"/>
  </r>
  <r>
    <d v="2021-08-02T19:26:31"/>
    <d v="2021-08-02T00:00:00"/>
    <d v="1899-12-30T19:26:31"/>
    <s v="F"/>
    <n v="189"/>
    <n v="555"/>
    <n v="1357"/>
    <n v="2"/>
    <n v="26"/>
    <n v="0.59099999999999997"/>
    <n v="3.6"/>
    <n v="2.6320000000000001"/>
    <x v="4"/>
    <x v="15"/>
    <x v="2"/>
    <s v="Dark acclimated"/>
  </r>
  <r>
    <d v="2021-08-02T19:26:42"/>
    <d v="2021-08-02T00:00:00"/>
    <d v="1899-12-30T19:26:42"/>
    <s v="F"/>
    <n v="190"/>
    <n v="359"/>
    <n v="1107"/>
    <n v="4"/>
    <n v="27"/>
    <n v="0.67600000000000005"/>
    <n v="3.7"/>
    <n v="5.2640000000000002"/>
    <x v="4"/>
    <x v="16"/>
    <x v="2"/>
    <s v="Dark acclimated"/>
  </r>
  <r>
    <d v="2021-08-02T19:26:49"/>
    <d v="2021-08-02T00:00:00"/>
    <d v="1899-12-30T19:26:49"/>
    <s v="F"/>
    <n v="191"/>
    <n v="519"/>
    <n v="1408"/>
    <n v="4"/>
    <n v="26"/>
    <n v="0.63100000000000001"/>
    <n v="3.7"/>
    <n v="5.2640000000000002"/>
    <x v="4"/>
    <x v="17"/>
    <x v="2"/>
    <s v="Dark acclimated"/>
  </r>
  <r>
    <d v="2021-08-02T19:26:58"/>
    <d v="2021-08-02T00:00:00"/>
    <d v="1899-12-30T19:26:58"/>
    <s v="F"/>
    <n v="192"/>
    <n v="243"/>
    <n v="637"/>
    <n v="4"/>
    <n v="26"/>
    <n v="0.61899999999999999"/>
    <n v="3.6"/>
    <n v="5.2640000000000002"/>
    <x v="4"/>
    <x v="18"/>
    <x v="2"/>
    <s v="Dark acclimated"/>
  </r>
  <r>
    <d v="2021-08-02T19:27:06"/>
    <d v="2021-08-02T00:00:00"/>
    <d v="1899-12-30T19:27:06"/>
    <s v="F"/>
    <n v="193"/>
    <n v="567"/>
    <n v="1295"/>
    <n v="4"/>
    <n v="26"/>
    <n v="0.56200000000000006"/>
    <n v="3.6"/>
    <n v="5.2640000000000002"/>
    <x v="4"/>
    <x v="19"/>
    <x v="2"/>
    <s v="Dark acclimated"/>
  </r>
  <r>
    <d v="2021-08-02T19:27:18"/>
    <d v="2021-08-02T00:00:00"/>
    <d v="1899-12-30T19:27:18"/>
    <s v="F"/>
    <n v="194"/>
    <n v="508"/>
    <n v="1265"/>
    <n v="4"/>
    <n v="27"/>
    <n v="0.59799999999999998"/>
    <n v="3.7"/>
    <n v="5.2640000000000002"/>
    <x v="4"/>
    <x v="20"/>
    <x v="2"/>
    <s v="Dark acclima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2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AH4:AN7" firstHeaderRow="0" firstDataRow="1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dataField="1" showAll="0">
      <items count="59">
        <item x="4"/>
        <item x="2"/>
        <item x="12"/>
        <item x="19"/>
        <item x="14"/>
        <item x="15"/>
        <item x="20"/>
        <item x="13"/>
        <item x="9"/>
        <item x="5"/>
        <item x="18"/>
        <item x="7"/>
        <item x="6"/>
        <item x="35"/>
        <item x="0"/>
        <item x="17"/>
        <item x="32"/>
        <item x="38"/>
        <item x="10"/>
        <item x="1"/>
        <item x="31"/>
        <item x="8"/>
        <item x="28"/>
        <item x="24"/>
        <item x="26"/>
        <item x="33"/>
        <item x="29"/>
        <item x="22"/>
        <item x="3"/>
        <item x="27"/>
        <item x="30"/>
        <item x="34"/>
        <item x="36"/>
        <item x="37"/>
        <item x="25"/>
        <item x="41"/>
        <item x="16"/>
        <item x="11"/>
        <item x="23"/>
        <item x="44"/>
        <item x="43"/>
        <item x="56"/>
        <item x="54"/>
        <item x="53"/>
        <item x="48"/>
        <item x="45"/>
        <item x="39"/>
        <item x="46"/>
        <item x="51"/>
        <item x="50"/>
        <item x="52"/>
        <item x="49"/>
        <item x="42"/>
        <item x="57"/>
        <item x="47"/>
        <item x="40"/>
        <item x="55"/>
        <item x="21"/>
        <item t="default"/>
      </items>
    </pivotField>
    <pivotField dataField="1" showAll="0">
      <items count="72">
        <item x="4"/>
        <item x="1"/>
        <item x="18"/>
        <item x="0"/>
        <item x="16"/>
        <item x="17"/>
        <item x="13"/>
        <item x="11"/>
        <item x="15"/>
        <item x="5"/>
        <item x="10"/>
        <item x="7"/>
        <item x="3"/>
        <item x="2"/>
        <item x="6"/>
        <item x="9"/>
        <item x="8"/>
        <item x="14"/>
        <item x="12"/>
        <item x="40"/>
        <item x="42"/>
        <item x="36"/>
        <item x="31"/>
        <item x="29"/>
        <item x="33"/>
        <item x="28"/>
        <item x="37"/>
        <item x="35"/>
        <item x="41"/>
        <item x="30"/>
        <item x="25"/>
        <item x="26"/>
        <item x="32"/>
        <item x="34"/>
        <item x="46"/>
        <item x="44"/>
        <item x="27"/>
        <item x="43"/>
        <item x="39"/>
        <item x="38"/>
        <item x="48"/>
        <item x="24"/>
        <item x="21"/>
        <item x="23"/>
        <item x="20"/>
        <item x="45"/>
        <item x="47"/>
        <item x="55"/>
        <item x="22"/>
        <item x="59"/>
        <item x="66"/>
        <item x="62"/>
        <item x="57"/>
        <item x="60"/>
        <item x="70"/>
        <item x="65"/>
        <item x="54"/>
        <item x="64"/>
        <item x="51"/>
        <item x="53"/>
        <item x="58"/>
        <item x="61"/>
        <item x="56"/>
        <item x="49"/>
        <item x="67"/>
        <item x="69"/>
        <item x="63"/>
        <item x="52"/>
        <item x="50"/>
        <item x="68"/>
        <item x="19"/>
        <item t="default"/>
      </items>
    </pivotField>
    <pivotField showAll="0"/>
    <pivotField dataField="1" showAll="0">
      <items count="83">
        <item x="77"/>
        <item x="66"/>
        <item x="55"/>
        <item x="80"/>
        <item x="57"/>
        <item x="76"/>
        <item x="58"/>
        <item x="70"/>
        <item x="56"/>
        <item x="71"/>
        <item x="51"/>
        <item x="53"/>
        <item x="75"/>
        <item x="63"/>
        <item x="54"/>
        <item x="60"/>
        <item x="72"/>
        <item x="69"/>
        <item x="61"/>
        <item x="49"/>
        <item x="73"/>
        <item x="65"/>
        <item x="62"/>
        <item x="78"/>
        <item x="67"/>
        <item x="81"/>
        <item x="79"/>
        <item x="68"/>
        <item x="23"/>
        <item x="24"/>
        <item x="2"/>
        <item x="74"/>
        <item x="22"/>
        <item x="25"/>
        <item x="47"/>
        <item x="64"/>
        <item x="59"/>
        <item x="26"/>
        <item x="43"/>
        <item x="42"/>
        <item x="52"/>
        <item x="29"/>
        <item x="48"/>
        <item x="28"/>
        <item x="34"/>
        <item x="50"/>
        <item x="39"/>
        <item x="27"/>
        <item x="32"/>
        <item x="36"/>
        <item x="37"/>
        <item x="45"/>
        <item x="41"/>
        <item x="40"/>
        <item x="31"/>
        <item x="35"/>
        <item x="12"/>
        <item x="30"/>
        <item x="33"/>
        <item x="38"/>
        <item x="46"/>
        <item x="15"/>
        <item x="44"/>
        <item x="9"/>
        <item x="6"/>
        <item x="8"/>
        <item x="7"/>
        <item x="4"/>
        <item x="3"/>
        <item x="5"/>
        <item x="10"/>
        <item x="19"/>
        <item x="14"/>
        <item x="13"/>
        <item x="16"/>
        <item x="18"/>
        <item x="17"/>
        <item x="0"/>
        <item x="11"/>
        <item x="20"/>
        <item x="1"/>
        <item x="21"/>
        <item t="default"/>
      </items>
    </pivotField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Fv/Fm" fld="2" subtotal="average" baseField="0" baseItem="0"/>
    <dataField name="StdDev of Fv/Fm2" fld="2" subtotal="stdDev" baseField="0" baseItem="0"/>
    <dataField name="Average of ΔF/Fm'" fld="3" subtotal="average" baseField="0" baseItem="0"/>
    <dataField name="StdDev of ΔF/Fm'2" fld="3" subtotal="stdDev" baseField="0" baseItem="0"/>
    <dataField name="Average of Qm" fld="5" subtotal="average" baseField="0" baseItem="0"/>
    <dataField name="StdDev of Qm" fld="5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R1:Y118" firstHeaderRow="1" firstDataRow="3" firstDataCol="2"/>
  <pivotFields count="1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13"/>
  </rowFields>
  <rowItems count="11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3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1"/>
    </i>
    <i>
      <x v="4"/>
      <x v="32"/>
    </i>
  </rowItems>
  <colFields count="2">
    <field x="14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Average of 1:Y (II)" fld="9" subtotal="average" baseField="0" baseItem="0"/>
    <dataField name="Average of PAR crrx" fld="11" subtotal="average" baseField="0" baseItem="0"/>
  </dataFields>
  <formats count="6">
    <format dxfId="5">
      <pivotArea outline="0" fieldPosition="0">
        <references count="4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4"/>
          </reference>
          <reference field="14" count="1" selected="0">
            <x v="0"/>
          </reference>
        </references>
      </pivotArea>
    </format>
    <format dxfId="4">
      <pivotArea outline="0" fieldPosition="0">
        <references count="4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2"/>
          </reference>
          <reference field="14" count="1" selected="0">
            <x v="0"/>
          </reference>
        </references>
      </pivotArea>
    </format>
    <format dxfId="3">
      <pivotArea outline="0" fieldPosition="0">
        <references count="4">
          <reference field="4294967294" count="1" selected="0">
            <x v="0"/>
          </reference>
          <reference field="12" count="1" selected="0">
            <x v="0"/>
          </reference>
          <reference field="13" count="2" selected="0">
            <x v="0"/>
            <x v="1"/>
          </reference>
          <reference field="14" count="1" selected="0">
            <x v="1"/>
          </reference>
        </references>
      </pivotArea>
    </format>
    <format dxfId="2">
      <pivotArea outline="0" fieldPosition="0">
        <references count="4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1"/>
          </reference>
          <reference field="14" count="1" selected="0">
            <x v="1"/>
          </reference>
        </references>
      </pivotArea>
    </format>
    <format dxfId="1">
      <pivotArea outline="0" fieldPosition="0">
        <references count="4">
          <reference field="4294967294" count="1" selected="0">
            <x v="0"/>
          </reference>
          <reference field="12" count="1" selected="0">
            <x v="0"/>
          </reference>
          <reference field="13" count="2" selected="0">
            <x v="13"/>
            <x v="14"/>
          </reference>
          <reference field="14" count="1" selected="0">
            <x v="1"/>
          </reference>
        </references>
      </pivotArea>
    </format>
    <format dxfId="0">
      <pivotArea outline="0" fieldPosition="0">
        <references count="4">
          <reference field="4294967294" count="1" selected="0">
            <x v="0"/>
          </reference>
          <reference field="12" count="1" selected="0">
            <x v="0"/>
          </reference>
          <reference field="13" count="4" selected="0">
            <x v="17"/>
            <x v="18"/>
            <x v="19"/>
            <x v="20"/>
          </reference>
          <reference field="1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06"/>
  <sheetViews>
    <sheetView tabSelected="1" workbookViewId="0">
      <selection activeCell="L2" sqref="L2:L206"/>
    </sheetView>
  </sheetViews>
  <sheetFormatPr baseColWidth="10" defaultRowHeight="16" x14ac:dyDescent="0.2"/>
  <cols>
    <col min="18" max="18" width="13" bestFit="1" customWidth="1"/>
    <col min="19" max="19" width="10.1640625" bestFit="1" customWidth="1"/>
    <col min="20" max="25" width="17.83203125" bestFit="1" customWidth="1"/>
    <col min="34" max="34" width="13" bestFit="1" customWidth="1"/>
    <col min="35" max="35" width="16.33203125" bestFit="1" customWidth="1"/>
    <col min="36" max="36" width="16.5" bestFit="1" customWidth="1"/>
    <col min="37" max="37" width="16.6640625" bestFit="1" customWidth="1"/>
    <col min="38" max="38" width="16.83203125" bestFit="1" customWidth="1"/>
    <col min="39" max="39" width="13.6640625" bestFit="1" customWidth="1"/>
    <col min="40" max="40" width="12.83203125" bestFit="1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52</v>
      </c>
      <c r="M1" t="s">
        <v>17</v>
      </c>
      <c r="N1" t="s">
        <v>21</v>
      </c>
      <c r="O1" t="s">
        <v>18</v>
      </c>
      <c r="P1" t="s">
        <v>20</v>
      </c>
      <c r="T1" s="4" t="s">
        <v>18</v>
      </c>
      <c r="U1" s="4" t="s">
        <v>27</v>
      </c>
    </row>
    <row r="2" spans="1:54" x14ac:dyDescent="0.2">
      <c r="A2" s="3">
        <v>44410.538935185185</v>
      </c>
      <c r="B2" s="1">
        <v>44410</v>
      </c>
      <c r="C2" s="2">
        <v>0.53893518518518524</v>
      </c>
      <c r="D2" t="s">
        <v>12</v>
      </c>
      <c r="E2">
        <v>1086</v>
      </c>
      <c r="F2">
        <v>304</v>
      </c>
      <c r="G2">
        <v>691</v>
      </c>
      <c r="H2">
        <v>164</v>
      </c>
      <c r="I2">
        <v>31</v>
      </c>
      <c r="J2">
        <v>0.56000000000000005</v>
      </c>
      <c r="K2">
        <v>3.3</v>
      </c>
      <c r="L2">
        <f>H2*1.7871</f>
        <v>293.08439999999996</v>
      </c>
      <c r="M2">
        <v>4</v>
      </c>
      <c r="N2">
        <v>1</v>
      </c>
      <c r="O2" t="s">
        <v>19</v>
      </c>
      <c r="P2" t="s">
        <v>62</v>
      </c>
      <c r="T2" t="s">
        <v>22</v>
      </c>
      <c r="U2" t="s">
        <v>22</v>
      </c>
      <c r="V2" t="s">
        <v>19</v>
      </c>
      <c r="W2" t="s">
        <v>19</v>
      </c>
      <c r="X2" t="s">
        <v>24</v>
      </c>
      <c r="Y2" t="s">
        <v>24</v>
      </c>
    </row>
    <row r="3" spans="1:54" x14ac:dyDescent="0.2">
      <c r="A3" s="3">
        <v>44410.5390625</v>
      </c>
      <c r="B3" s="1">
        <v>44410</v>
      </c>
      <c r="C3" s="2">
        <v>0.5390625</v>
      </c>
      <c r="D3" t="s">
        <v>12</v>
      </c>
      <c r="E3">
        <v>1087</v>
      </c>
      <c r="F3">
        <v>295</v>
      </c>
      <c r="G3">
        <v>651</v>
      </c>
      <c r="H3">
        <v>171</v>
      </c>
      <c r="I3">
        <v>31</v>
      </c>
      <c r="J3">
        <v>0.54700000000000004</v>
      </c>
      <c r="K3">
        <v>3.3</v>
      </c>
      <c r="L3">
        <f t="shared" ref="L3:L32" si="0">H3*1.7871</f>
        <v>305.59409999999997</v>
      </c>
      <c r="M3">
        <v>4</v>
      </c>
      <c r="N3">
        <v>2</v>
      </c>
      <c r="O3" t="s">
        <v>19</v>
      </c>
      <c r="P3" t="s">
        <v>62</v>
      </c>
      <c r="R3" s="4" t="s">
        <v>17</v>
      </c>
      <c r="S3" s="4" t="s">
        <v>21</v>
      </c>
      <c r="T3" t="s">
        <v>26</v>
      </c>
      <c r="U3" t="s">
        <v>53</v>
      </c>
      <c r="V3" t="s">
        <v>26</v>
      </c>
      <c r="W3" t="s">
        <v>53</v>
      </c>
      <c r="X3" t="s">
        <v>26</v>
      </c>
      <c r="Y3" t="s">
        <v>53</v>
      </c>
      <c r="AA3" t="s">
        <v>17</v>
      </c>
      <c r="AB3" t="s">
        <v>21</v>
      </c>
      <c r="AC3" t="s">
        <v>22</v>
      </c>
      <c r="AD3" t="s">
        <v>19</v>
      </c>
      <c r="AE3" t="s">
        <v>28</v>
      </c>
      <c r="AF3" t="s">
        <v>29</v>
      </c>
      <c r="AQ3" t="s">
        <v>54</v>
      </c>
      <c r="AR3" t="s">
        <v>55</v>
      </c>
      <c r="AV3" s="7" t="s">
        <v>50</v>
      </c>
    </row>
    <row r="4" spans="1:54" x14ac:dyDescent="0.2">
      <c r="A4" s="3">
        <v>44410.539143518516</v>
      </c>
      <c r="B4" s="1">
        <v>44410</v>
      </c>
      <c r="C4" s="2">
        <v>0.53914351851851849</v>
      </c>
      <c r="D4" t="s">
        <v>12</v>
      </c>
      <c r="E4">
        <v>1088</v>
      </c>
      <c r="F4">
        <v>306</v>
      </c>
      <c r="G4">
        <v>744</v>
      </c>
      <c r="H4">
        <v>173</v>
      </c>
      <c r="I4">
        <v>31</v>
      </c>
      <c r="J4">
        <v>0.58899999999999997</v>
      </c>
      <c r="K4">
        <v>3.3</v>
      </c>
      <c r="L4">
        <f t="shared" si="0"/>
        <v>309.16829999999999</v>
      </c>
      <c r="M4">
        <v>4</v>
      </c>
      <c r="N4">
        <v>3</v>
      </c>
      <c r="O4" t="s">
        <v>19</v>
      </c>
      <c r="P4" t="s">
        <v>62</v>
      </c>
      <c r="R4">
        <v>1</v>
      </c>
      <c r="S4">
        <v>1</v>
      </c>
      <c r="T4" s="5">
        <v>0.627</v>
      </c>
      <c r="U4" s="5">
        <v>6.58</v>
      </c>
      <c r="V4" s="10">
        <v>0.28000000000000003</v>
      </c>
      <c r="W4" s="5">
        <v>719.85199999999998</v>
      </c>
      <c r="X4" s="5"/>
      <c r="Y4" s="5"/>
      <c r="AA4">
        <v>1</v>
      </c>
      <c r="AB4">
        <v>1</v>
      </c>
      <c r="AC4">
        <v>0.627</v>
      </c>
      <c r="AD4" s="23">
        <v>0.28000000000000003</v>
      </c>
      <c r="AE4" s="5">
        <v>719.85199999999998</v>
      </c>
      <c r="AF4">
        <f>1-(AD4/AC4)</f>
        <v>0.5534290271132376</v>
      </c>
      <c r="AH4" s="4" t="s">
        <v>25</v>
      </c>
      <c r="AI4" t="s">
        <v>33</v>
      </c>
      <c r="AJ4" t="s">
        <v>34</v>
      </c>
      <c r="AK4" t="s">
        <v>35</v>
      </c>
      <c r="AL4" t="s">
        <v>36</v>
      </c>
      <c r="AM4" t="s">
        <v>30</v>
      </c>
      <c r="AN4" t="s">
        <v>31</v>
      </c>
      <c r="AO4" s="7" t="s">
        <v>39</v>
      </c>
      <c r="AQ4" s="7" t="s">
        <v>32</v>
      </c>
      <c r="AR4" s="7" t="s">
        <v>32</v>
      </c>
      <c r="AS4" s="7" t="s">
        <v>37</v>
      </c>
      <c r="AW4" s="7" t="s">
        <v>41</v>
      </c>
      <c r="AX4" s="7" t="s">
        <v>42</v>
      </c>
      <c r="AY4" s="7" t="s">
        <v>43</v>
      </c>
      <c r="AZ4" s="7" t="s">
        <v>44</v>
      </c>
      <c r="BA4" s="7" t="s">
        <v>45</v>
      </c>
      <c r="BB4" s="16" t="s">
        <v>46</v>
      </c>
    </row>
    <row r="5" spans="1:54" x14ac:dyDescent="0.2">
      <c r="A5" s="3">
        <v>44410.539212962962</v>
      </c>
      <c r="B5" s="1">
        <v>44410</v>
      </c>
      <c r="C5" s="2">
        <v>0.53921296296296295</v>
      </c>
      <c r="D5" t="s">
        <v>12</v>
      </c>
      <c r="E5">
        <v>1089</v>
      </c>
      <c r="F5">
        <v>321</v>
      </c>
      <c r="G5">
        <v>722</v>
      </c>
      <c r="H5">
        <v>178</v>
      </c>
      <c r="I5">
        <v>30</v>
      </c>
      <c r="J5">
        <v>0.55500000000000005</v>
      </c>
      <c r="K5">
        <v>3.3</v>
      </c>
      <c r="L5">
        <f t="shared" si="0"/>
        <v>318.10379999999998</v>
      </c>
      <c r="M5">
        <v>4</v>
      </c>
      <c r="N5">
        <v>4</v>
      </c>
      <c r="O5" t="s">
        <v>19</v>
      </c>
      <c r="P5" t="s">
        <v>62</v>
      </c>
      <c r="R5">
        <v>1</v>
      </c>
      <c r="S5">
        <v>2</v>
      </c>
      <c r="T5" s="5">
        <v>0.64900000000000002</v>
      </c>
      <c r="U5" s="5">
        <v>9.2119999999999997</v>
      </c>
      <c r="V5" s="10">
        <v>0.23300000000000001</v>
      </c>
      <c r="W5" s="5">
        <v>715.904</v>
      </c>
      <c r="X5" s="5"/>
      <c r="Y5" s="5"/>
      <c r="AA5">
        <v>1</v>
      </c>
      <c r="AB5">
        <v>2</v>
      </c>
      <c r="AC5">
        <v>0.64900000000000002</v>
      </c>
      <c r="AD5" s="23">
        <v>0.23300000000000001</v>
      </c>
      <c r="AE5" s="5">
        <v>715.904</v>
      </c>
      <c r="AF5">
        <f t="shared" ref="AF5:AF68" si="1">1-(AD5/AC5)</f>
        <v>0.64098613251155623</v>
      </c>
      <c r="AH5" s="6">
        <v>1</v>
      </c>
      <c r="AI5" s="5">
        <v>0.59366666666666668</v>
      </c>
      <c r="AJ5" s="5">
        <v>9.5867269353691859E-2</v>
      </c>
      <c r="AK5" s="5">
        <v>0.31133333333333335</v>
      </c>
      <c r="AL5" s="5">
        <v>6.4233428472511955E-2</v>
      </c>
      <c r="AM5" s="5">
        <v>0.46875862535249063</v>
      </c>
      <c r="AN5" s="5">
        <v>0.11446366721317612</v>
      </c>
      <c r="AO5" s="13">
        <f>AVERAGE(AE4:AE24)</f>
        <v>670.5333333333333</v>
      </c>
      <c r="AQ5" s="13">
        <f>AR5*32.17/AR5</f>
        <v>32.17</v>
      </c>
      <c r="AR5" s="13">
        <f>((AVERAGE(AE4:AE24))/AE25*100)</f>
        <v>69.134845254248233</v>
      </c>
      <c r="AS5" s="17">
        <f>LN(AQ5/100)/-AS$9</f>
        <v>5.1551629306234377</v>
      </c>
      <c r="AV5" s="7" t="s">
        <v>47</v>
      </c>
      <c r="AW5" s="12">
        <v>3.8074999999999998E-2</v>
      </c>
      <c r="AX5" s="13">
        <v>3.8250084033940102</v>
      </c>
      <c r="AY5" s="13">
        <v>-2.4169</v>
      </c>
      <c r="AZ5" s="13">
        <v>-3.9088320552282347</v>
      </c>
      <c r="BA5" s="13">
        <v>65.564627764382422</v>
      </c>
      <c r="BB5" s="15">
        <v>103.97544482769109</v>
      </c>
    </row>
    <row r="6" spans="1:54" x14ac:dyDescent="0.2">
      <c r="A6" s="3">
        <v>44410.539282407408</v>
      </c>
      <c r="B6" s="1">
        <v>44410</v>
      </c>
      <c r="C6" s="2">
        <v>0.5392824074074074</v>
      </c>
      <c r="D6" t="s">
        <v>12</v>
      </c>
      <c r="E6">
        <v>1090</v>
      </c>
      <c r="F6">
        <v>292</v>
      </c>
      <c r="G6">
        <v>642</v>
      </c>
      <c r="H6">
        <v>185</v>
      </c>
      <c r="I6">
        <v>31</v>
      </c>
      <c r="J6">
        <v>0.54500000000000004</v>
      </c>
      <c r="K6">
        <v>3.3</v>
      </c>
      <c r="L6">
        <f t="shared" si="0"/>
        <v>330.61349999999999</v>
      </c>
      <c r="M6">
        <v>4</v>
      </c>
      <c r="N6">
        <v>5</v>
      </c>
      <c r="O6" t="s">
        <v>19</v>
      </c>
      <c r="P6" t="s">
        <v>62</v>
      </c>
      <c r="R6">
        <v>1</v>
      </c>
      <c r="S6">
        <v>3</v>
      </c>
      <c r="T6" s="10">
        <v>0.42699999999999999</v>
      </c>
      <c r="U6" s="5">
        <v>9.2119999999999997</v>
      </c>
      <c r="V6" s="5">
        <v>0.36499999999999999</v>
      </c>
      <c r="W6" s="5">
        <v>723.80000000000007</v>
      </c>
      <c r="X6" s="5"/>
      <c r="Y6" s="5"/>
      <c r="AA6">
        <v>1</v>
      </c>
      <c r="AB6">
        <v>3</v>
      </c>
      <c r="AC6">
        <v>0.42699999999999999</v>
      </c>
      <c r="AD6">
        <v>0.36499999999999999</v>
      </c>
      <c r="AE6" s="5">
        <v>723.80000000000007</v>
      </c>
      <c r="AF6">
        <f t="shared" si="1"/>
        <v>0.14519906323185017</v>
      </c>
      <c r="AH6" s="6">
        <v>4</v>
      </c>
      <c r="AI6" s="5">
        <v>0.65606451612903238</v>
      </c>
      <c r="AJ6" s="5">
        <v>1.1456978903330958E-2</v>
      </c>
      <c r="AK6" s="5">
        <v>0.51406451612903215</v>
      </c>
      <c r="AL6" s="5">
        <v>3.74503542340811E-2</v>
      </c>
      <c r="AM6" s="5">
        <v>0.21629122824108452</v>
      </c>
      <c r="AN6" s="5">
        <v>5.7739708698011712E-2</v>
      </c>
      <c r="AO6" s="13">
        <f>AVERAGE(AE26:AE56)</f>
        <v>238.5356129032258</v>
      </c>
      <c r="AQ6" s="13">
        <f>AR6*32.17/AR$5</f>
        <v>13.17866535418865</v>
      </c>
      <c r="AR6" s="13">
        <f>((AVERAGE(AE26:AE56))/(AVERAGE(AE25,AE86))*100)</f>
        <v>28.32157258064516</v>
      </c>
      <c r="AS6" s="17">
        <f t="shared" ref="AS6:AS7" si="2">LN(AQ6/100)/-AS$9</f>
        <v>9.2116860227320903</v>
      </c>
      <c r="AV6" s="7" t="s">
        <v>48</v>
      </c>
      <c r="AW6" s="12">
        <v>1.1261253630628066E-2</v>
      </c>
      <c r="AX6" s="13">
        <v>0.95517781388509704</v>
      </c>
      <c r="AY6" s="13">
        <v>0.40347935097928739</v>
      </c>
      <c r="AZ6" s="13">
        <v>0.67548337329688501</v>
      </c>
      <c r="BA6" s="13">
        <v>12.061652924827701</v>
      </c>
      <c r="BB6" s="13">
        <v>31.195935491059437</v>
      </c>
    </row>
    <row r="7" spans="1:54" x14ac:dyDescent="0.2">
      <c r="A7" s="3">
        <v>44410.539340277777</v>
      </c>
      <c r="B7" s="1">
        <v>44410</v>
      </c>
      <c r="C7" s="2">
        <v>0.53934027777777771</v>
      </c>
      <c r="D7" t="s">
        <v>12</v>
      </c>
      <c r="E7">
        <v>1091</v>
      </c>
      <c r="F7">
        <v>299</v>
      </c>
      <c r="G7">
        <v>604</v>
      </c>
      <c r="H7">
        <v>184</v>
      </c>
      <c r="I7">
        <v>30</v>
      </c>
      <c r="J7">
        <v>0.505</v>
      </c>
      <c r="K7">
        <v>3.3</v>
      </c>
      <c r="L7">
        <f t="shared" si="0"/>
        <v>328.82639999999998</v>
      </c>
      <c r="M7">
        <v>4</v>
      </c>
      <c r="N7">
        <v>6</v>
      </c>
      <c r="O7" t="s">
        <v>19</v>
      </c>
      <c r="P7" t="s">
        <v>62</v>
      </c>
      <c r="R7">
        <v>1</v>
      </c>
      <c r="S7">
        <v>4</v>
      </c>
      <c r="T7" s="5">
        <v>0.66</v>
      </c>
      <c r="U7" s="5">
        <v>5.2640000000000002</v>
      </c>
      <c r="V7" s="5">
        <v>0.34599999999999997</v>
      </c>
      <c r="W7" s="5">
        <v>719.85199999999998</v>
      </c>
      <c r="X7" s="5"/>
      <c r="Y7" s="5"/>
      <c r="AA7">
        <v>1</v>
      </c>
      <c r="AB7">
        <v>4</v>
      </c>
      <c r="AC7">
        <v>0.66</v>
      </c>
      <c r="AD7">
        <v>0.34599999999999997</v>
      </c>
      <c r="AE7" s="5">
        <v>719.85199999999998</v>
      </c>
      <c r="AF7">
        <f t="shared" si="1"/>
        <v>0.47575757575757582</v>
      </c>
      <c r="AH7" s="6">
        <v>6</v>
      </c>
      <c r="AI7" s="5">
        <v>0.70248275862068965</v>
      </c>
      <c r="AJ7" s="5">
        <v>1.2096695799307359E-2</v>
      </c>
      <c r="AK7" s="5">
        <v>0.62975862068965527</v>
      </c>
      <c r="AL7" s="5">
        <v>1.7502357335951787E-2</v>
      </c>
      <c r="AM7" s="5">
        <v>0.10329358299712187</v>
      </c>
      <c r="AN7" s="5">
        <v>2.8570564888065478E-2</v>
      </c>
      <c r="AO7" s="13">
        <f>AVERAGE(AE57:AE85)</f>
        <v>127.37972413793103</v>
      </c>
      <c r="AQ7" s="13">
        <f>AR7*32.17/AR$5</f>
        <v>8.2946611853081063</v>
      </c>
      <c r="AR7" s="13">
        <f>((AVERAGE(AE57:AE85))/AE86*100)</f>
        <v>17.825617577951355</v>
      </c>
      <c r="AS7" s="17">
        <f t="shared" si="2"/>
        <v>11.316173221967823</v>
      </c>
      <c r="AV7" s="7" t="s">
        <v>49</v>
      </c>
      <c r="AW7" s="12">
        <v>5.630626815314033E-3</v>
      </c>
      <c r="AX7" s="13">
        <v>0.47758890694254852</v>
      </c>
      <c r="AY7" s="13">
        <v>0.20173967548964369</v>
      </c>
      <c r="AZ7" s="13">
        <v>0.33774168664844251</v>
      </c>
      <c r="BA7" s="13">
        <v>6.0308264624138506</v>
      </c>
      <c r="BB7" s="13">
        <v>15.597967745529719</v>
      </c>
    </row>
    <row r="8" spans="1:54" x14ac:dyDescent="0.2">
      <c r="A8" s="3">
        <v>44410.539421296293</v>
      </c>
      <c r="B8" s="1">
        <v>44410</v>
      </c>
      <c r="C8" s="2">
        <v>0.53942129629629632</v>
      </c>
      <c r="D8" t="s">
        <v>12</v>
      </c>
      <c r="E8">
        <v>1092</v>
      </c>
      <c r="F8">
        <v>287</v>
      </c>
      <c r="G8">
        <v>583</v>
      </c>
      <c r="H8">
        <v>177</v>
      </c>
      <c r="I8">
        <v>30</v>
      </c>
      <c r="J8">
        <v>0.50800000000000001</v>
      </c>
      <c r="K8">
        <v>3.3</v>
      </c>
      <c r="L8">
        <f t="shared" si="0"/>
        <v>316.31669999999997</v>
      </c>
      <c r="M8">
        <v>4</v>
      </c>
      <c r="N8">
        <v>7</v>
      </c>
      <c r="O8" t="s">
        <v>19</v>
      </c>
      <c r="P8" t="s">
        <v>62</v>
      </c>
      <c r="R8">
        <v>1</v>
      </c>
      <c r="S8">
        <v>5</v>
      </c>
      <c r="T8" s="10">
        <v>0.247</v>
      </c>
      <c r="U8" s="5">
        <v>7.8960000000000008</v>
      </c>
      <c r="V8" s="5">
        <v>0.13</v>
      </c>
      <c r="W8" s="5">
        <v>723.80000000000007</v>
      </c>
      <c r="X8" s="5"/>
      <c r="Y8" s="5"/>
      <c r="AA8">
        <v>1</v>
      </c>
      <c r="AB8">
        <v>5</v>
      </c>
      <c r="AC8" s="23">
        <v>0.247</v>
      </c>
      <c r="AD8" s="23">
        <v>0.13</v>
      </c>
      <c r="AE8" s="5">
        <v>723.80000000000007</v>
      </c>
      <c r="AF8">
        <f t="shared" si="1"/>
        <v>0.47368421052631582</v>
      </c>
      <c r="AO8" s="14">
        <f>AVERAGE(AE25,AE86)</f>
        <v>842.24</v>
      </c>
      <c r="AP8" s="14" t="s">
        <v>38</v>
      </c>
    </row>
    <row r="9" spans="1:54" x14ac:dyDescent="0.2">
      <c r="A9" s="3">
        <v>44410.539502314816</v>
      </c>
      <c r="B9" s="1">
        <v>44410</v>
      </c>
      <c r="C9" s="2">
        <v>0.53950231481481481</v>
      </c>
      <c r="D9" t="s">
        <v>12</v>
      </c>
      <c r="E9">
        <v>1093</v>
      </c>
      <c r="F9">
        <v>318</v>
      </c>
      <c r="G9">
        <v>665</v>
      </c>
      <c r="H9">
        <v>168</v>
      </c>
      <c r="I9">
        <v>30</v>
      </c>
      <c r="J9">
        <v>0.52200000000000002</v>
      </c>
      <c r="K9">
        <v>3.3</v>
      </c>
      <c r="L9">
        <f t="shared" si="0"/>
        <v>300.2328</v>
      </c>
      <c r="M9">
        <v>4</v>
      </c>
      <c r="N9">
        <v>8</v>
      </c>
      <c r="O9" t="s">
        <v>19</v>
      </c>
      <c r="P9" t="s">
        <v>62</v>
      </c>
      <c r="R9">
        <v>1</v>
      </c>
      <c r="S9">
        <v>6</v>
      </c>
      <c r="T9" s="5">
        <v>0.61599999999999999</v>
      </c>
      <c r="U9" s="5">
        <v>3.9480000000000004</v>
      </c>
      <c r="V9" s="5">
        <v>0.32</v>
      </c>
      <c r="W9" s="5">
        <v>701.428</v>
      </c>
      <c r="X9" s="5"/>
      <c r="Y9" s="5"/>
      <c r="AA9">
        <v>1</v>
      </c>
      <c r="AB9">
        <v>6</v>
      </c>
      <c r="AC9">
        <v>0.61599999999999999</v>
      </c>
      <c r="AD9">
        <v>0.32</v>
      </c>
      <c r="AE9" s="5">
        <v>701.428</v>
      </c>
      <c r="AF9">
        <f t="shared" si="1"/>
        <v>0.48051948051948046</v>
      </c>
      <c r="AR9" s="11" t="s">
        <v>40</v>
      </c>
      <c r="AS9" s="11">
        <v>0.22</v>
      </c>
    </row>
    <row r="10" spans="1:54" x14ac:dyDescent="0.2">
      <c r="A10" s="3">
        <v>44410.539571759262</v>
      </c>
      <c r="B10" s="1">
        <v>44410</v>
      </c>
      <c r="C10" s="2">
        <v>0.53957175925925926</v>
      </c>
      <c r="D10" t="s">
        <v>12</v>
      </c>
      <c r="E10">
        <v>1094</v>
      </c>
      <c r="F10">
        <v>233</v>
      </c>
      <c r="G10">
        <v>457</v>
      </c>
      <c r="H10">
        <v>163</v>
      </c>
      <c r="I10">
        <v>31</v>
      </c>
      <c r="J10">
        <v>0.49</v>
      </c>
      <c r="K10">
        <v>3.3</v>
      </c>
      <c r="L10">
        <f t="shared" si="0"/>
        <v>291.29730000000001</v>
      </c>
      <c r="M10">
        <v>4</v>
      </c>
      <c r="N10">
        <v>9</v>
      </c>
      <c r="O10" t="s">
        <v>19</v>
      </c>
      <c r="P10" t="s">
        <v>62</v>
      </c>
      <c r="R10">
        <v>1</v>
      </c>
      <c r="S10">
        <v>7</v>
      </c>
      <c r="T10" s="5">
        <v>0.621</v>
      </c>
      <c r="U10" s="5">
        <v>7.8960000000000008</v>
      </c>
      <c r="V10" s="5">
        <v>0.36699999999999999</v>
      </c>
      <c r="W10" s="5">
        <v>632.99599999999998</v>
      </c>
      <c r="X10" s="5"/>
      <c r="Y10" s="5"/>
      <c r="AA10">
        <v>1</v>
      </c>
      <c r="AB10">
        <v>7</v>
      </c>
      <c r="AC10">
        <v>0.621</v>
      </c>
      <c r="AD10">
        <v>0.36699999999999999</v>
      </c>
      <c r="AE10" s="5">
        <v>632.99599999999998</v>
      </c>
      <c r="AF10">
        <f t="shared" si="1"/>
        <v>0.40901771336553949</v>
      </c>
    </row>
    <row r="11" spans="1:54" x14ac:dyDescent="0.2">
      <c r="A11" s="3">
        <v>44410.539641203701</v>
      </c>
      <c r="B11" s="1">
        <v>44410</v>
      </c>
      <c r="C11" s="2">
        <v>0.53964120370370372</v>
      </c>
      <c r="D11" t="s">
        <v>12</v>
      </c>
      <c r="E11">
        <v>1095</v>
      </c>
      <c r="F11">
        <v>252</v>
      </c>
      <c r="G11">
        <v>488</v>
      </c>
      <c r="H11">
        <v>162</v>
      </c>
      <c r="I11">
        <v>31</v>
      </c>
      <c r="J11">
        <v>0.48399999999999999</v>
      </c>
      <c r="K11">
        <v>3.3</v>
      </c>
      <c r="L11">
        <f t="shared" si="0"/>
        <v>289.5102</v>
      </c>
      <c r="M11">
        <v>4</v>
      </c>
      <c r="N11">
        <v>10</v>
      </c>
      <c r="O11" t="s">
        <v>19</v>
      </c>
      <c r="P11" t="s">
        <v>62</v>
      </c>
      <c r="R11">
        <v>1</v>
      </c>
      <c r="S11">
        <v>8</v>
      </c>
      <c r="T11" s="5">
        <v>0.62</v>
      </c>
      <c r="U11" s="5">
        <v>7.8960000000000008</v>
      </c>
      <c r="V11" s="5">
        <v>0.33700000000000002</v>
      </c>
      <c r="W11" s="5">
        <v>610.62400000000002</v>
      </c>
      <c r="X11" s="5"/>
      <c r="Y11" s="5"/>
      <c r="AA11">
        <v>1</v>
      </c>
      <c r="AB11">
        <v>8</v>
      </c>
      <c r="AC11">
        <v>0.62</v>
      </c>
      <c r="AD11">
        <v>0.33700000000000002</v>
      </c>
      <c r="AE11" s="5">
        <v>610.62400000000002</v>
      </c>
      <c r="AF11">
        <f t="shared" si="1"/>
        <v>0.45645161290322578</v>
      </c>
    </row>
    <row r="12" spans="1:54" x14ac:dyDescent="0.2">
      <c r="A12" s="3">
        <v>44410.539722222224</v>
      </c>
      <c r="B12" s="1">
        <v>44410</v>
      </c>
      <c r="C12" s="2">
        <v>0.53972222222222221</v>
      </c>
      <c r="D12" t="s">
        <v>12</v>
      </c>
      <c r="E12">
        <v>1096</v>
      </c>
      <c r="F12">
        <v>296</v>
      </c>
      <c r="G12">
        <v>594</v>
      </c>
      <c r="H12">
        <v>165</v>
      </c>
      <c r="I12">
        <v>31</v>
      </c>
      <c r="J12">
        <v>0.502</v>
      </c>
      <c r="K12">
        <v>3.4</v>
      </c>
      <c r="L12">
        <f t="shared" si="0"/>
        <v>294.87149999999997</v>
      </c>
      <c r="M12">
        <v>4</v>
      </c>
      <c r="N12">
        <v>11</v>
      </c>
      <c r="O12" t="s">
        <v>19</v>
      </c>
      <c r="P12" t="s">
        <v>62</v>
      </c>
      <c r="R12">
        <v>1</v>
      </c>
      <c r="S12">
        <v>9</v>
      </c>
      <c r="T12" s="5">
        <v>0.65200000000000002</v>
      </c>
      <c r="U12" s="5">
        <v>6.58</v>
      </c>
      <c r="V12" s="5">
        <v>0.379</v>
      </c>
      <c r="W12" s="5">
        <v>660.63200000000006</v>
      </c>
      <c r="X12" s="5"/>
      <c r="Y12" s="5"/>
      <c r="AA12">
        <v>1</v>
      </c>
      <c r="AB12">
        <v>9</v>
      </c>
      <c r="AC12">
        <v>0.65200000000000002</v>
      </c>
      <c r="AD12">
        <v>0.379</v>
      </c>
      <c r="AE12" s="5">
        <v>660.63200000000006</v>
      </c>
      <c r="AF12">
        <f t="shared" si="1"/>
        <v>0.41871165644171782</v>
      </c>
    </row>
    <row r="13" spans="1:54" x14ac:dyDescent="0.2">
      <c r="A13" s="3">
        <v>44410.539803240739</v>
      </c>
      <c r="B13" s="1">
        <v>44410</v>
      </c>
      <c r="C13" s="2">
        <v>0.53980324074074071</v>
      </c>
      <c r="D13" t="s">
        <v>12</v>
      </c>
      <c r="E13">
        <v>1097</v>
      </c>
      <c r="F13">
        <v>239</v>
      </c>
      <c r="G13">
        <v>456</v>
      </c>
      <c r="H13">
        <v>184</v>
      </c>
      <c r="I13">
        <v>31</v>
      </c>
      <c r="J13">
        <v>0.47599999999999998</v>
      </c>
      <c r="K13">
        <v>3.4</v>
      </c>
      <c r="L13">
        <f t="shared" si="0"/>
        <v>328.82639999999998</v>
      </c>
      <c r="M13">
        <v>4</v>
      </c>
      <c r="N13">
        <v>12</v>
      </c>
      <c r="O13" t="s">
        <v>19</v>
      </c>
      <c r="P13" t="s">
        <v>62</v>
      </c>
      <c r="R13">
        <v>1</v>
      </c>
      <c r="S13">
        <v>10</v>
      </c>
      <c r="T13" s="5">
        <v>0.61199999999999999</v>
      </c>
      <c r="U13" s="5">
        <v>6.58</v>
      </c>
      <c r="V13" s="5">
        <v>0.373</v>
      </c>
      <c r="W13" s="5">
        <v>700.11200000000008</v>
      </c>
      <c r="X13" s="5"/>
      <c r="Y13" s="5"/>
      <c r="AA13">
        <v>1</v>
      </c>
      <c r="AB13">
        <v>10</v>
      </c>
      <c r="AC13">
        <v>0.61199999999999999</v>
      </c>
      <c r="AD13">
        <v>0.373</v>
      </c>
      <c r="AE13" s="5">
        <v>700.11200000000008</v>
      </c>
      <c r="AF13">
        <f t="shared" si="1"/>
        <v>0.39052287581699341</v>
      </c>
    </row>
    <row r="14" spans="1:54" x14ac:dyDescent="0.2">
      <c r="A14" s="3">
        <v>44410.539861111109</v>
      </c>
      <c r="B14" s="1">
        <v>44410</v>
      </c>
      <c r="C14" s="2">
        <v>0.53986111111111112</v>
      </c>
      <c r="D14" t="s">
        <v>12</v>
      </c>
      <c r="E14">
        <v>1098</v>
      </c>
      <c r="F14">
        <v>260</v>
      </c>
      <c r="G14">
        <v>531</v>
      </c>
      <c r="H14">
        <v>178</v>
      </c>
      <c r="I14">
        <v>31</v>
      </c>
      <c r="J14">
        <v>0.51</v>
      </c>
      <c r="K14">
        <v>3.4</v>
      </c>
      <c r="L14">
        <f t="shared" si="0"/>
        <v>318.10379999999998</v>
      </c>
      <c r="M14">
        <v>4</v>
      </c>
      <c r="N14">
        <v>13</v>
      </c>
      <c r="O14" t="s">
        <v>19</v>
      </c>
      <c r="P14" t="s">
        <v>62</v>
      </c>
      <c r="R14">
        <v>1</v>
      </c>
      <c r="S14">
        <v>11</v>
      </c>
      <c r="T14" s="5">
        <v>0.64800000000000002</v>
      </c>
      <c r="U14" s="5">
        <v>6.58</v>
      </c>
      <c r="V14" s="5">
        <v>0.33200000000000002</v>
      </c>
      <c r="W14" s="5">
        <v>672.476</v>
      </c>
      <c r="X14" s="5"/>
      <c r="Y14" s="5"/>
      <c r="AA14">
        <v>1</v>
      </c>
      <c r="AB14">
        <v>11</v>
      </c>
      <c r="AC14">
        <v>0.64800000000000002</v>
      </c>
      <c r="AD14">
        <v>0.33200000000000002</v>
      </c>
      <c r="AE14" s="5">
        <v>672.476</v>
      </c>
      <c r="AF14">
        <f t="shared" si="1"/>
        <v>0.48765432098765427</v>
      </c>
    </row>
    <row r="15" spans="1:54" x14ac:dyDescent="0.2">
      <c r="A15" s="3">
        <v>44410.539942129632</v>
      </c>
      <c r="B15" s="1">
        <v>44410</v>
      </c>
      <c r="C15" s="2">
        <v>0.53994212962962962</v>
      </c>
      <c r="D15" t="s">
        <v>12</v>
      </c>
      <c r="E15">
        <v>1099</v>
      </c>
      <c r="F15">
        <v>233</v>
      </c>
      <c r="G15">
        <v>453</v>
      </c>
      <c r="H15">
        <v>158</v>
      </c>
      <c r="I15">
        <v>31</v>
      </c>
      <c r="J15">
        <v>0.48599999999999999</v>
      </c>
      <c r="K15">
        <v>3.4</v>
      </c>
      <c r="L15">
        <f t="shared" si="0"/>
        <v>282.36179999999996</v>
      </c>
      <c r="M15">
        <v>4</v>
      </c>
      <c r="N15">
        <v>14</v>
      </c>
      <c r="O15" t="s">
        <v>19</v>
      </c>
      <c r="P15" t="s">
        <v>62</v>
      </c>
      <c r="R15">
        <v>1</v>
      </c>
      <c r="S15">
        <v>12</v>
      </c>
      <c r="T15" s="5">
        <v>0.67800000000000005</v>
      </c>
      <c r="U15" s="5">
        <v>6.58</v>
      </c>
      <c r="V15" s="10">
        <v>0.29299999999999998</v>
      </c>
      <c r="W15" s="5">
        <v>623.78399999999999</v>
      </c>
      <c r="X15" s="5"/>
      <c r="Y15" s="5"/>
      <c r="AA15">
        <v>1</v>
      </c>
      <c r="AB15">
        <v>12</v>
      </c>
      <c r="AC15">
        <v>0.67800000000000005</v>
      </c>
      <c r="AD15" s="23">
        <v>0.29299999999999998</v>
      </c>
      <c r="AE15" s="5">
        <v>623.78399999999999</v>
      </c>
      <c r="AF15">
        <f t="shared" si="1"/>
        <v>0.56784660766961659</v>
      </c>
    </row>
    <row r="16" spans="1:54" x14ac:dyDescent="0.2">
      <c r="A16" s="3">
        <v>44410.540046296293</v>
      </c>
      <c r="B16" s="1">
        <v>44410</v>
      </c>
      <c r="C16" s="2">
        <v>0.5400462962962963</v>
      </c>
      <c r="D16" t="s">
        <v>12</v>
      </c>
      <c r="E16">
        <v>1100</v>
      </c>
      <c r="F16">
        <v>295</v>
      </c>
      <c r="G16">
        <v>603</v>
      </c>
      <c r="H16">
        <v>161</v>
      </c>
      <c r="I16">
        <v>31</v>
      </c>
      <c r="J16">
        <v>0.51100000000000001</v>
      </c>
      <c r="K16">
        <v>3.4</v>
      </c>
      <c r="L16">
        <f t="shared" si="0"/>
        <v>287.72309999999999</v>
      </c>
      <c r="M16">
        <v>4</v>
      </c>
      <c r="N16">
        <v>15</v>
      </c>
      <c r="O16" t="s">
        <v>19</v>
      </c>
      <c r="P16" t="s">
        <v>62</v>
      </c>
      <c r="R16">
        <v>1</v>
      </c>
      <c r="S16">
        <v>13</v>
      </c>
      <c r="T16" s="5">
        <v>0.55700000000000005</v>
      </c>
      <c r="U16" s="5">
        <v>6.58</v>
      </c>
      <c r="V16" s="5">
        <v>0.41399999999999998</v>
      </c>
      <c r="W16" s="5">
        <v>618.52</v>
      </c>
      <c r="X16" s="5"/>
      <c r="Y16" s="5"/>
      <c r="AA16">
        <v>1</v>
      </c>
      <c r="AB16">
        <v>13</v>
      </c>
      <c r="AC16">
        <v>0.55700000000000005</v>
      </c>
      <c r="AD16">
        <v>0.41399999999999998</v>
      </c>
      <c r="AE16" s="5">
        <v>618.52</v>
      </c>
      <c r="AF16">
        <f t="shared" si="1"/>
        <v>0.25673249551166977</v>
      </c>
    </row>
    <row r="17" spans="1:32" x14ac:dyDescent="0.2">
      <c r="A17" s="3">
        <v>44410.540127314816</v>
      </c>
      <c r="B17" s="1">
        <v>44410</v>
      </c>
      <c r="C17" s="2">
        <v>0.5401273148148148</v>
      </c>
      <c r="D17" t="s">
        <v>12</v>
      </c>
      <c r="E17">
        <v>1101</v>
      </c>
      <c r="F17">
        <v>249</v>
      </c>
      <c r="G17">
        <v>492</v>
      </c>
      <c r="H17">
        <v>171</v>
      </c>
      <c r="I17">
        <v>30</v>
      </c>
      <c r="J17">
        <v>0.49399999999999999</v>
      </c>
      <c r="K17">
        <v>3.4</v>
      </c>
      <c r="L17">
        <f t="shared" si="0"/>
        <v>305.59409999999997</v>
      </c>
      <c r="M17">
        <v>4</v>
      </c>
      <c r="N17">
        <v>16</v>
      </c>
      <c r="O17" t="s">
        <v>19</v>
      </c>
      <c r="P17" t="s">
        <v>62</v>
      </c>
      <c r="R17">
        <v>1</v>
      </c>
      <c r="S17">
        <v>14</v>
      </c>
      <c r="T17" s="5">
        <v>0.6</v>
      </c>
      <c r="U17" s="5">
        <v>2.6320000000000001</v>
      </c>
      <c r="V17" s="10">
        <v>0.28999999999999998</v>
      </c>
      <c r="W17" s="5">
        <v>609.30799999999999</v>
      </c>
      <c r="X17" s="5"/>
      <c r="Y17" s="5"/>
      <c r="AA17">
        <v>1</v>
      </c>
      <c r="AB17">
        <v>14</v>
      </c>
      <c r="AC17">
        <v>0.6</v>
      </c>
      <c r="AD17" s="23">
        <v>0.28999999999999998</v>
      </c>
      <c r="AE17" s="5">
        <v>609.30799999999999</v>
      </c>
      <c r="AF17">
        <f t="shared" si="1"/>
        <v>0.51666666666666661</v>
      </c>
    </row>
    <row r="18" spans="1:32" x14ac:dyDescent="0.2">
      <c r="A18" s="3">
        <v>44410.540393518517</v>
      </c>
      <c r="B18" s="1">
        <v>44410</v>
      </c>
      <c r="C18" s="2">
        <v>0.54039351851851858</v>
      </c>
      <c r="D18" t="s">
        <v>12</v>
      </c>
      <c r="E18">
        <v>1102</v>
      </c>
      <c r="F18">
        <v>222</v>
      </c>
      <c r="G18">
        <v>420</v>
      </c>
      <c r="H18">
        <v>157</v>
      </c>
      <c r="I18">
        <v>31</v>
      </c>
      <c r="J18">
        <v>0.47099999999999997</v>
      </c>
      <c r="K18">
        <v>3.4</v>
      </c>
      <c r="L18">
        <f t="shared" si="0"/>
        <v>280.57470000000001</v>
      </c>
      <c r="M18">
        <v>4</v>
      </c>
      <c r="N18">
        <v>17</v>
      </c>
      <c r="O18" t="s">
        <v>19</v>
      </c>
      <c r="P18" t="s">
        <v>62</v>
      </c>
      <c r="R18">
        <v>1</v>
      </c>
      <c r="S18">
        <v>15</v>
      </c>
      <c r="T18" s="5">
        <v>0.57599999999999996</v>
      </c>
      <c r="U18" s="5">
        <v>5.2640000000000002</v>
      </c>
      <c r="V18" s="10">
        <v>0.28000000000000003</v>
      </c>
      <c r="W18" s="5">
        <v>644.84</v>
      </c>
      <c r="X18" s="5"/>
      <c r="Y18" s="5"/>
      <c r="AA18">
        <v>1</v>
      </c>
      <c r="AB18">
        <v>15</v>
      </c>
      <c r="AC18">
        <v>0.57599999999999996</v>
      </c>
      <c r="AD18" s="23">
        <v>0.28000000000000003</v>
      </c>
      <c r="AE18" s="5">
        <v>644.84</v>
      </c>
      <c r="AF18">
        <f t="shared" si="1"/>
        <v>0.51388888888888884</v>
      </c>
    </row>
    <row r="19" spans="1:32" x14ac:dyDescent="0.2">
      <c r="A19" s="3">
        <v>44410.540462962963</v>
      </c>
      <c r="B19" s="1">
        <v>44410</v>
      </c>
      <c r="C19" s="2">
        <v>0.54046296296296303</v>
      </c>
      <c r="D19" t="s">
        <v>12</v>
      </c>
      <c r="E19">
        <v>1103</v>
      </c>
      <c r="F19">
        <v>273</v>
      </c>
      <c r="G19">
        <v>537</v>
      </c>
      <c r="H19">
        <v>172</v>
      </c>
      <c r="I19">
        <v>31</v>
      </c>
      <c r="J19">
        <v>0.49199999999999999</v>
      </c>
      <c r="K19">
        <v>3.4</v>
      </c>
      <c r="L19">
        <f t="shared" si="0"/>
        <v>307.38119999999998</v>
      </c>
      <c r="M19">
        <v>4</v>
      </c>
      <c r="N19">
        <v>18</v>
      </c>
      <c r="O19" t="s">
        <v>19</v>
      </c>
      <c r="P19" t="s">
        <v>62</v>
      </c>
      <c r="R19">
        <v>1</v>
      </c>
      <c r="S19">
        <v>16</v>
      </c>
      <c r="T19" s="5">
        <v>0.59099999999999997</v>
      </c>
      <c r="U19" s="5">
        <v>2.6320000000000001</v>
      </c>
      <c r="V19" s="5">
        <v>0.38800000000000001</v>
      </c>
      <c r="W19" s="5">
        <v>692.21600000000001</v>
      </c>
      <c r="X19" s="5"/>
      <c r="Y19" s="5"/>
      <c r="AA19">
        <v>1</v>
      </c>
      <c r="AB19">
        <v>16</v>
      </c>
      <c r="AC19">
        <v>0.59099999999999997</v>
      </c>
      <c r="AD19">
        <v>0.38800000000000001</v>
      </c>
      <c r="AE19" s="5">
        <v>692.21600000000001</v>
      </c>
      <c r="AF19">
        <f t="shared" si="1"/>
        <v>0.34348561759729268</v>
      </c>
    </row>
    <row r="20" spans="1:32" x14ac:dyDescent="0.2">
      <c r="A20" s="3">
        <v>44410.540532407409</v>
      </c>
      <c r="B20" s="1">
        <v>44410</v>
      </c>
      <c r="C20" s="2">
        <v>0.54053240740740738</v>
      </c>
      <c r="D20" t="s">
        <v>12</v>
      </c>
      <c r="E20">
        <v>1104</v>
      </c>
      <c r="F20">
        <v>225</v>
      </c>
      <c r="G20">
        <v>441</v>
      </c>
      <c r="H20">
        <v>191</v>
      </c>
      <c r="I20">
        <v>31</v>
      </c>
      <c r="J20">
        <v>0.49</v>
      </c>
      <c r="K20">
        <v>3.4</v>
      </c>
      <c r="L20">
        <f t="shared" si="0"/>
        <v>341.33609999999999</v>
      </c>
      <c r="M20">
        <v>4</v>
      </c>
      <c r="N20">
        <v>19</v>
      </c>
      <c r="O20" t="s">
        <v>19</v>
      </c>
      <c r="P20" t="s">
        <v>62</v>
      </c>
      <c r="R20">
        <v>1</v>
      </c>
      <c r="S20">
        <v>17</v>
      </c>
      <c r="T20" s="5">
        <v>0.67600000000000005</v>
      </c>
      <c r="U20" s="5">
        <v>5.2640000000000002</v>
      </c>
      <c r="V20" s="5">
        <v>0.31900000000000001</v>
      </c>
      <c r="W20" s="5">
        <v>671.16000000000008</v>
      </c>
      <c r="X20" s="5"/>
      <c r="Y20" s="5"/>
      <c r="AA20">
        <v>1</v>
      </c>
      <c r="AB20">
        <v>17</v>
      </c>
      <c r="AC20">
        <v>0.67600000000000005</v>
      </c>
      <c r="AD20">
        <v>0.31900000000000001</v>
      </c>
      <c r="AE20" s="5">
        <v>671.16000000000008</v>
      </c>
      <c r="AF20">
        <f t="shared" si="1"/>
        <v>0.52810650887573973</v>
      </c>
    </row>
    <row r="21" spans="1:32" x14ac:dyDescent="0.2">
      <c r="A21" s="3">
        <v>44410.540613425925</v>
      </c>
      <c r="B21" s="1">
        <v>44410</v>
      </c>
      <c r="C21" s="2">
        <v>0.54061342592592598</v>
      </c>
      <c r="D21" t="s">
        <v>12</v>
      </c>
      <c r="E21">
        <v>1105</v>
      </c>
      <c r="F21">
        <v>255</v>
      </c>
      <c r="G21">
        <v>502</v>
      </c>
      <c r="H21">
        <v>192</v>
      </c>
      <c r="I21">
        <v>30</v>
      </c>
      <c r="J21">
        <v>0.49199999999999999</v>
      </c>
      <c r="K21">
        <v>3.4</v>
      </c>
      <c r="L21">
        <f t="shared" si="0"/>
        <v>343.1232</v>
      </c>
      <c r="M21">
        <v>4</v>
      </c>
      <c r="N21">
        <v>20</v>
      </c>
      <c r="O21" t="s">
        <v>19</v>
      </c>
      <c r="P21" t="s">
        <v>62</v>
      </c>
      <c r="R21">
        <v>1</v>
      </c>
      <c r="S21">
        <v>18</v>
      </c>
      <c r="T21" s="5">
        <v>0.63100000000000001</v>
      </c>
      <c r="U21" s="5">
        <v>5.2640000000000002</v>
      </c>
      <c r="V21" s="10">
        <v>0.28599999999999998</v>
      </c>
      <c r="W21" s="5">
        <v>630.36400000000003</v>
      </c>
      <c r="X21" s="5"/>
      <c r="Y21" s="5"/>
      <c r="AA21">
        <v>1</v>
      </c>
      <c r="AB21">
        <v>18</v>
      </c>
      <c r="AC21">
        <v>0.63100000000000001</v>
      </c>
      <c r="AD21" s="23">
        <v>0.28599999999999998</v>
      </c>
      <c r="AE21" s="5">
        <v>630.36400000000003</v>
      </c>
      <c r="AF21">
        <f t="shared" si="1"/>
        <v>0.54675118858954042</v>
      </c>
    </row>
    <row r="22" spans="1:32" x14ac:dyDescent="0.2">
      <c r="A22" s="3">
        <v>44410.540682870371</v>
      </c>
      <c r="B22" s="1">
        <v>44410</v>
      </c>
      <c r="C22" s="2">
        <v>0.54068287037037044</v>
      </c>
      <c r="D22" t="s">
        <v>12</v>
      </c>
      <c r="E22">
        <v>1106</v>
      </c>
      <c r="F22">
        <v>258</v>
      </c>
      <c r="G22">
        <v>553</v>
      </c>
      <c r="H22">
        <v>186</v>
      </c>
      <c r="I22">
        <v>31</v>
      </c>
      <c r="J22">
        <v>0.53300000000000003</v>
      </c>
      <c r="K22">
        <v>3.4</v>
      </c>
      <c r="L22">
        <f t="shared" si="0"/>
        <v>332.4006</v>
      </c>
      <c r="M22">
        <v>4</v>
      </c>
      <c r="N22">
        <v>21</v>
      </c>
      <c r="O22" t="s">
        <v>19</v>
      </c>
      <c r="P22" t="s">
        <v>62</v>
      </c>
      <c r="R22">
        <v>1</v>
      </c>
      <c r="S22">
        <v>19</v>
      </c>
      <c r="T22" s="5">
        <v>0.61899999999999999</v>
      </c>
      <c r="U22" s="5">
        <v>5.2640000000000002</v>
      </c>
      <c r="V22" s="10">
        <v>0.28799999999999998</v>
      </c>
      <c r="W22" s="5">
        <v>660.63200000000006</v>
      </c>
      <c r="X22" s="5"/>
      <c r="Y22" s="5"/>
      <c r="AA22">
        <v>1</v>
      </c>
      <c r="AB22">
        <v>19</v>
      </c>
      <c r="AC22">
        <v>0.61899999999999999</v>
      </c>
      <c r="AD22" s="23">
        <v>0.28799999999999998</v>
      </c>
      <c r="AE22" s="5">
        <v>660.63200000000006</v>
      </c>
      <c r="AF22">
        <f t="shared" si="1"/>
        <v>0.53473344103392573</v>
      </c>
    </row>
    <row r="23" spans="1:32" x14ac:dyDescent="0.2">
      <c r="A23" s="3">
        <v>44410.540752314817</v>
      </c>
      <c r="B23" s="1">
        <v>44410</v>
      </c>
      <c r="C23" s="2">
        <v>0.54075231481481478</v>
      </c>
      <c r="D23" t="s">
        <v>12</v>
      </c>
      <c r="E23">
        <v>1107</v>
      </c>
      <c r="F23">
        <v>279</v>
      </c>
      <c r="G23">
        <v>596</v>
      </c>
      <c r="H23">
        <v>197</v>
      </c>
      <c r="I23">
        <v>31</v>
      </c>
      <c r="J23">
        <v>0.53200000000000003</v>
      </c>
      <c r="K23">
        <v>3.4</v>
      </c>
      <c r="L23">
        <f t="shared" si="0"/>
        <v>352.05869999999999</v>
      </c>
      <c r="M23">
        <v>4</v>
      </c>
      <c r="N23">
        <v>22</v>
      </c>
      <c r="O23" t="s">
        <v>19</v>
      </c>
      <c r="P23" t="s">
        <v>62</v>
      </c>
      <c r="R23">
        <v>1</v>
      </c>
      <c r="S23">
        <v>20</v>
      </c>
      <c r="T23" s="5">
        <v>0.56200000000000006</v>
      </c>
      <c r="U23" s="5">
        <v>5.2640000000000002</v>
      </c>
      <c r="V23" s="10">
        <v>0.28000000000000003</v>
      </c>
      <c r="W23" s="5">
        <v>663.26400000000001</v>
      </c>
      <c r="X23" s="5"/>
      <c r="Y23" s="5"/>
      <c r="AA23">
        <v>1</v>
      </c>
      <c r="AB23">
        <v>20</v>
      </c>
      <c r="AC23">
        <v>0.56200000000000006</v>
      </c>
      <c r="AD23" s="23">
        <v>0.28000000000000003</v>
      </c>
      <c r="AE23" s="5">
        <v>663.26400000000001</v>
      </c>
      <c r="AF23">
        <f t="shared" si="1"/>
        <v>0.50177935943060503</v>
      </c>
    </row>
    <row r="24" spans="1:32" x14ac:dyDescent="0.2">
      <c r="A24" s="3">
        <v>44410.540821759256</v>
      </c>
      <c r="B24" s="1">
        <v>44410</v>
      </c>
      <c r="C24" s="2">
        <v>0.54082175925925924</v>
      </c>
      <c r="D24" t="s">
        <v>12</v>
      </c>
      <c r="E24">
        <v>1108</v>
      </c>
      <c r="F24">
        <v>215</v>
      </c>
      <c r="G24">
        <v>374</v>
      </c>
      <c r="H24">
        <v>195</v>
      </c>
      <c r="I24">
        <v>31</v>
      </c>
      <c r="J24">
        <v>0.42499999999999999</v>
      </c>
      <c r="K24">
        <v>3.4</v>
      </c>
      <c r="L24">
        <f t="shared" si="0"/>
        <v>348.48449999999997</v>
      </c>
      <c r="M24">
        <v>4</v>
      </c>
      <c r="N24">
        <v>23</v>
      </c>
      <c r="O24" t="s">
        <v>19</v>
      </c>
      <c r="P24" t="s">
        <v>62</v>
      </c>
      <c r="R24">
        <v>1</v>
      </c>
      <c r="S24">
        <v>21</v>
      </c>
      <c r="T24" s="5">
        <v>0.59799999999999998</v>
      </c>
      <c r="U24" s="5">
        <v>5.2640000000000002</v>
      </c>
      <c r="V24" s="10">
        <v>0.23799999999999999</v>
      </c>
      <c r="W24" s="5">
        <v>685.63600000000008</v>
      </c>
      <c r="X24" s="5"/>
      <c r="Y24" s="5"/>
      <c r="AA24">
        <v>1</v>
      </c>
      <c r="AB24">
        <v>21</v>
      </c>
      <c r="AC24">
        <v>0.59799999999999998</v>
      </c>
      <c r="AD24" s="23">
        <v>0.23799999999999999</v>
      </c>
      <c r="AE24" s="5">
        <v>685.63600000000008</v>
      </c>
      <c r="AF24">
        <f t="shared" si="1"/>
        <v>0.60200668896321075</v>
      </c>
    </row>
    <row r="25" spans="1:32" x14ac:dyDescent="0.2">
      <c r="A25" s="3">
        <v>44410.540879629632</v>
      </c>
      <c r="B25" s="1">
        <v>44410</v>
      </c>
      <c r="C25" s="2">
        <v>0.54087962962962965</v>
      </c>
      <c r="D25" t="s">
        <v>12</v>
      </c>
      <c r="E25">
        <v>1109</v>
      </c>
      <c r="F25">
        <v>212</v>
      </c>
      <c r="G25">
        <v>425</v>
      </c>
      <c r="H25">
        <v>186</v>
      </c>
      <c r="I25">
        <v>30</v>
      </c>
      <c r="J25">
        <v>0.501</v>
      </c>
      <c r="K25">
        <v>3.4</v>
      </c>
      <c r="L25">
        <f t="shared" si="0"/>
        <v>332.4006</v>
      </c>
      <c r="M25">
        <v>4</v>
      </c>
      <c r="N25">
        <v>24</v>
      </c>
      <c r="O25" t="s">
        <v>19</v>
      </c>
      <c r="P25" t="s">
        <v>62</v>
      </c>
      <c r="R25">
        <v>1</v>
      </c>
      <c r="S25" t="s">
        <v>23</v>
      </c>
      <c r="T25" s="5"/>
      <c r="U25" s="5"/>
      <c r="V25" s="5" t="e">
        <v>#DIV/0!</v>
      </c>
      <c r="W25" s="5">
        <v>969.89200000000005</v>
      </c>
      <c r="X25" s="5"/>
      <c r="Y25" s="5"/>
      <c r="AA25">
        <v>1</v>
      </c>
      <c r="AB25" t="s">
        <v>23</v>
      </c>
      <c r="AE25" s="5">
        <v>969.89200000000005</v>
      </c>
    </row>
    <row r="26" spans="1:32" x14ac:dyDescent="0.2">
      <c r="A26" s="3">
        <v>44410.541030092594</v>
      </c>
      <c r="B26" s="1">
        <v>44410</v>
      </c>
      <c r="C26" s="2">
        <v>0.5410300925925926</v>
      </c>
      <c r="D26" t="s">
        <v>12</v>
      </c>
      <c r="E26">
        <v>1110</v>
      </c>
      <c r="F26">
        <v>193</v>
      </c>
      <c r="G26">
        <v>351</v>
      </c>
      <c r="H26">
        <v>247</v>
      </c>
      <c r="I26">
        <v>31</v>
      </c>
      <c r="J26">
        <v>0.45</v>
      </c>
      <c r="K26">
        <v>3.4</v>
      </c>
      <c r="L26">
        <f t="shared" si="0"/>
        <v>441.41370000000001</v>
      </c>
      <c r="M26">
        <v>4</v>
      </c>
      <c r="N26">
        <v>25</v>
      </c>
      <c r="O26" t="s">
        <v>19</v>
      </c>
      <c r="P26" t="s">
        <v>62</v>
      </c>
      <c r="R26">
        <v>4</v>
      </c>
      <c r="S26">
        <v>1</v>
      </c>
      <c r="T26" s="5">
        <v>0.65900000000000003</v>
      </c>
      <c r="U26" s="5">
        <v>93.436000000000007</v>
      </c>
      <c r="V26" s="5">
        <v>0.56000000000000005</v>
      </c>
      <c r="W26" s="5">
        <v>215.82400000000001</v>
      </c>
      <c r="X26" s="5"/>
      <c r="Y26" s="5"/>
      <c r="AA26">
        <v>4</v>
      </c>
      <c r="AB26">
        <v>1</v>
      </c>
      <c r="AC26">
        <v>0.65900000000000003</v>
      </c>
      <c r="AD26">
        <v>0.56000000000000005</v>
      </c>
      <c r="AE26" s="5">
        <v>215.82400000000001</v>
      </c>
      <c r="AF26">
        <f t="shared" si="1"/>
        <v>0.15022761760242787</v>
      </c>
    </row>
    <row r="27" spans="1:32" x14ac:dyDescent="0.2">
      <c r="A27" s="3">
        <v>44410.54109953704</v>
      </c>
      <c r="B27" s="1">
        <v>44410</v>
      </c>
      <c r="C27" s="2">
        <v>0.54109953703703706</v>
      </c>
      <c r="D27" t="s">
        <v>12</v>
      </c>
      <c r="E27">
        <v>1111</v>
      </c>
      <c r="F27">
        <v>221</v>
      </c>
      <c r="G27">
        <v>469</v>
      </c>
      <c r="H27">
        <v>238</v>
      </c>
      <c r="I27">
        <v>31</v>
      </c>
      <c r="J27">
        <v>0.52900000000000003</v>
      </c>
      <c r="K27">
        <v>3.4</v>
      </c>
      <c r="L27">
        <f t="shared" si="0"/>
        <v>425.32979999999998</v>
      </c>
      <c r="M27">
        <v>4</v>
      </c>
      <c r="N27">
        <v>26</v>
      </c>
      <c r="O27" t="s">
        <v>19</v>
      </c>
      <c r="P27" t="s">
        <v>62</v>
      </c>
      <c r="R27">
        <v>4</v>
      </c>
      <c r="S27">
        <v>2</v>
      </c>
      <c r="T27" s="5">
        <v>0.63100000000000001</v>
      </c>
      <c r="U27" s="5">
        <v>63.168000000000006</v>
      </c>
      <c r="V27" s="5">
        <v>0.54700000000000004</v>
      </c>
      <c r="W27" s="5">
        <v>225.036</v>
      </c>
      <c r="X27" s="5"/>
      <c r="Y27" s="5"/>
      <c r="AA27">
        <v>4</v>
      </c>
      <c r="AB27">
        <v>2</v>
      </c>
      <c r="AC27">
        <v>0.63100000000000001</v>
      </c>
      <c r="AD27">
        <v>0.54700000000000004</v>
      </c>
      <c r="AE27" s="5">
        <v>225.036</v>
      </c>
      <c r="AF27">
        <f t="shared" si="1"/>
        <v>0.13312202852614896</v>
      </c>
    </row>
    <row r="28" spans="1:32" x14ac:dyDescent="0.2">
      <c r="A28" s="3">
        <v>44410.541168981479</v>
      </c>
      <c r="B28" s="1">
        <v>44410</v>
      </c>
      <c r="C28" s="2">
        <v>0.54116898148148151</v>
      </c>
      <c r="D28" t="s">
        <v>12</v>
      </c>
      <c r="E28">
        <v>1112</v>
      </c>
      <c r="F28">
        <v>229</v>
      </c>
      <c r="G28">
        <v>477</v>
      </c>
      <c r="H28">
        <v>207</v>
      </c>
      <c r="I28">
        <v>31</v>
      </c>
      <c r="J28">
        <v>0.52</v>
      </c>
      <c r="K28">
        <v>3.4</v>
      </c>
      <c r="L28">
        <f t="shared" si="0"/>
        <v>369.92969999999997</v>
      </c>
      <c r="M28">
        <v>4</v>
      </c>
      <c r="N28">
        <v>27</v>
      </c>
      <c r="O28" t="s">
        <v>19</v>
      </c>
      <c r="P28" t="s">
        <v>62</v>
      </c>
      <c r="R28">
        <v>4</v>
      </c>
      <c r="S28">
        <v>3</v>
      </c>
      <c r="T28" s="5">
        <v>0.68100000000000005</v>
      </c>
      <c r="U28" s="5">
        <v>60.536000000000001</v>
      </c>
      <c r="V28" s="5">
        <v>0.58899999999999997</v>
      </c>
      <c r="W28" s="5">
        <v>227.66800000000001</v>
      </c>
      <c r="X28" s="5"/>
      <c r="Y28" s="5"/>
      <c r="AA28">
        <v>4</v>
      </c>
      <c r="AB28">
        <v>3</v>
      </c>
      <c r="AC28">
        <v>0.68100000000000005</v>
      </c>
      <c r="AD28">
        <v>0.58899999999999997</v>
      </c>
      <c r="AE28" s="5">
        <v>227.66800000000001</v>
      </c>
      <c r="AF28">
        <f t="shared" si="1"/>
        <v>0.13509544787077843</v>
      </c>
    </row>
    <row r="29" spans="1:32" x14ac:dyDescent="0.2">
      <c r="A29" s="3">
        <v>44410.541226851848</v>
      </c>
      <c r="B29" s="1">
        <v>44410</v>
      </c>
      <c r="C29" s="2">
        <v>0.54122685185185182</v>
      </c>
      <c r="D29" t="s">
        <v>12</v>
      </c>
      <c r="E29">
        <v>1113</v>
      </c>
      <c r="F29">
        <v>344</v>
      </c>
      <c r="G29">
        <v>817</v>
      </c>
      <c r="H29">
        <v>188</v>
      </c>
      <c r="I29">
        <v>31</v>
      </c>
      <c r="J29">
        <v>0.57899999999999996</v>
      </c>
      <c r="K29">
        <v>3.4</v>
      </c>
      <c r="L29">
        <f t="shared" si="0"/>
        <v>335.97479999999996</v>
      </c>
      <c r="M29">
        <v>4</v>
      </c>
      <c r="N29">
        <v>28</v>
      </c>
      <c r="O29" t="s">
        <v>19</v>
      </c>
      <c r="P29" t="s">
        <v>62</v>
      </c>
      <c r="R29">
        <v>4</v>
      </c>
      <c r="S29">
        <v>4</v>
      </c>
      <c r="T29" s="5">
        <v>0.65400000000000003</v>
      </c>
      <c r="U29" s="5">
        <v>55.272000000000006</v>
      </c>
      <c r="V29" s="5">
        <v>0.55500000000000005</v>
      </c>
      <c r="W29" s="5">
        <v>234.24800000000002</v>
      </c>
      <c r="X29" s="5"/>
      <c r="Y29" s="5"/>
      <c r="AA29">
        <v>4</v>
      </c>
      <c r="AB29">
        <v>4</v>
      </c>
      <c r="AC29">
        <v>0.65400000000000003</v>
      </c>
      <c r="AD29">
        <v>0.55500000000000005</v>
      </c>
      <c r="AE29" s="5">
        <v>234.24800000000002</v>
      </c>
      <c r="AF29">
        <f t="shared" si="1"/>
        <v>0.15137614678899081</v>
      </c>
    </row>
    <row r="30" spans="1:32" x14ac:dyDescent="0.2">
      <c r="A30" s="3">
        <v>44410.541296296295</v>
      </c>
      <c r="B30" s="1">
        <v>44410</v>
      </c>
      <c r="C30" s="2">
        <v>0.54129629629629628</v>
      </c>
      <c r="D30" t="s">
        <v>12</v>
      </c>
      <c r="E30">
        <v>1114</v>
      </c>
      <c r="F30">
        <v>244</v>
      </c>
      <c r="G30">
        <v>506</v>
      </c>
      <c r="H30">
        <v>178</v>
      </c>
      <c r="I30">
        <v>30</v>
      </c>
      <c r="J30">
        <v>0.51800000000000002</v>
      </c>
      <c r="K30">
        <v>3.4</v>
      </c>
      <c r="L30">
        <f t="shared" si="0"/>
        <v>318.10379999999998</v>
      </c>
      <c r="M30">
        <v>4</v>
      </c>
      <c r="N30">
        <v>29</v>
      </c>
      <c r="O30" t="s">
        <v>19</v>
      </c>
      <c r="P30" t="s">
        <v>62</v>
      </c>
      <c r="R30">
        <v>4</v>
      </c>
      <c r="S30">
        <v>5</v>
      </c>
      <c r="T30" s="5">
        <v>0.67300000000000004</v>
      </c>
      <c r="U30" s="5">
        <v>56.588000000000001</v>
      </c>
      <c r="V30" s="5">
        <v>0.54500000000000004</v>
      </c>
      <c r="W30" s="5">
        <v>243.46</v>
      </c>
      <c r="X30" s="5"/>
      <c r="Y30" s="5"/>
      <c r="AA30">
        <v>4</v>
      </c>
      <c r="AB30">
        <v>5</v>
      </c>
      <c r="AC30">
        <v>0.67300000000000004</v>
      </c>
      <c r="AD30">
        <v>0.54500000000000004</v>
      </c>
      <c r="AE30" s="5">
        <v>243.46</v>
      </c>
      <c r="AF30">
        <f t="shared" si="1"/>
        <v>0.19019316493313521</v>
      </c>
    </row>
    <row r="31" spans="1:32" x14ac:dyDescent="0.2">
      <c r="A31" s="3">
        <v>44410.541365740741</v>
      </c>
      <c r="B31" s="1">
        <v>44410</v>
      </c>
      <c r="C31" s="2">
        <v>0.54136574074074073</v>
      </c>
      <c r="D31" t="s">
        <v>12</v>
      </c>
      <c r="E31">
        <v>1115</v>
      </c>
      <c r="F31">
        <v>327</v>
      </c>
      <c r="G31">
        <v>786</v>
      </c>
      <c r="H31">
        <v>173</v>
      </c>
      <c r="I31">
        <v>31</v>
      </c>
      <c r="J31">
        <v>0.58399999999999996</v>
      </c>
      <c r="K31">
        <v>3.4</v>
      </c>
      <c r="L31">
        <f t="shared" si="0"/>
        <v>309.16829999999999</v>
      </c>
      <c r="M31">
        <v>4</v>
      </c>
      <c r="N31">
        <v>30</v>
      </c>
      <c r="O31" t="s">
        <v>19</v>
      </c>
      <c r="P31" t="s">
        <v>62</v>
      </c>
      <c r="R31">
        <v>4</v>
      </c>
      <c r="S31">
        <v>6</v>
      </c>
      <c r="T31" s="5">
        <v>0.65500000000000003</v>
      </c>
      <c r="U31" s="5">
        <v>64.484000000000009</v>
      </c>
      <c r="V31" s="5">
        <v>0.505</v>
      </c>
      <c r="W31" s="5">
        <v>242.14400000000001</v>
      </c>
      <c r="X31" s="5"/>
      <c r="Y31" s="5"/>
      <c r="AA31">
        <v>4</v>
      </c>
      <c r="AB31">
        <v>6</v>
      </c>
      <c r="AC31">
        <v>0.65500000000000003</v>
      </c>
      <c r="AD31">
        <v>0.505</v>
      </c>
      <c r="AE31" s="5">
        <v>242.14400000000001</v>
      </c>
      <c r="AF31">
        <f t="shared" si="1"/>
        <v>0.22900763358778631</v>
      </c>
    </row>
    <row r="32" spans="1:32" x14ac:dyDescent="0.2">
      <c r="A32" s="3">
        <v>44410.541435185187</v>
      </c>
      <c r="B32" s="1">
        <v>44410</v>
      </c>
      <c r="C32" s="2">
        <v>0.54143518518518519</v>
      </c>
      <c r="D32" t="s">
        <v>12</v>
      </c>
      <c r="E32">
        <v>1116</v>
      </c>
      <c r="F32">
        <v>217</v>
      </c>
      <c r="G32">
        <v>468</v>
      </c>
      <c r="H32">
        <v>170</v>
      </c>
      <c r="I32">
        <v>31</v>
      </c>
      <c r="J32">
        <v>0.53600000000000003</v>
      </c>
      <c r="K32">
        <v>3.4</v>
      </c>
      <c r="L32">
        <f t="shared" si="0"/>
        <v>303.80699999999996</v>
      </c>
      <c r="M32">
        <v>4</v>
      </c>
      <c r="N32">
        <v>31</v>
      </c>
      <c r="O32" t="s">
        <v>19</v>
      </c>
      <c r="P32" t="s">
        <v>62</v>
      </c>
      <c r="R32">
        <v>4</v>
      </c>
      <c r="S32">
        <v>7</v>
      </c>
      <c r="T32" s="5">
        <v>0.65400000000000003</v>
      </c>
      <c r="U32" s="5">
        <v>67.116</v>
      </c>
      <c r="V32" s="5">
        <v>0.50800000000000001</v>
      </c>
      <c r="W32" s="5">
        <v>232.93200000000002</v>
      </c>
      <c r="X32" s="5"/>
      <c r="Y32" s="5"/>
      <c r="AA32">
        <v>4</v>
      </c>
      <c r="AB32">
        <v>7</v>
      </c>
      <c r="AC32">
        <v>0.65400000000000003</v>
      </c>
      <c r="AD32">
        <v>0.50800000000000001</v>
      </c>
      <c r="AE32" s="5">
        <v>232.93200000000002</v>
      </c>
      <c r="AF32">
        <f t="shared" si="1"/>
        <v>0.22324159021406731</v>
      </c>
    </row>
    <row r="33" spans="1:32" x14ac:dyDescent="0.2">
      <c r="A33" s="3">
        <v>44410.543946736114</v>
      </c>
      <c r="B33" s="1">
        <v>44410</v>
      </c>
      <c r="C33" s="2">
        <v>0.54393518518518513</v>
      </c>
      <c r="D33" t="s">
        <v>11</v>
      </c>
      <c r="F33" t="s">
        <v>13</v>
      </c>
      <c r="L33">
        <f>H33*1.7871</f>
        <v>0</v>
      </c>
      <c r="R33">
        <v>4</v>
      </c>
      <c r="S33">
        <v>8</v>
      </c>
      <c r="T33" s="5">
        <v>0.65200000000000002</v>
      </c>
      <c r="U33" s="5">
        <v>67.116</v>
      </c>
      <c r="V33" s="5">
        <v>0.52200000000000002</v>
      </c>
      <c r="W33" s="5">
        <v>221.08800000000002</v>
      </c>
      <c r="X33" s="5"/>
      <c r="Y33" s="5"/>
      <c r="AA33">
        <v>4</v>
      </c>
      <c r="AB33">
        <v>8</v>
      </c>
      <c r="AC33">
        <v>0.65200000000000002</v>
      </c>
      <c r="AD33">
        <v>0.52200000000000002</v>
      </c>
      <c r="AE33" s="5">
        <v>221.08800000000002</v>
      </c>
      <c r="AF33">
        <f t="shared" si="1"/>
        <v>0.19938650306748462</v>
      </c>
    </row>
    <row r="34" spans="1:32" x14ac:dyDescent="0.2">
      <c r="A34" s="3">
        <v>44410.543946759259</v>
      </c>
      <c r="B34" s="1">
        <v>44410</v>
      </c>
      <c r="C34" s="2">
        <v>0.54394675925925928</v>
      </c>
      <c r="D34" t="s">
        <v>12</v>
      </c>
      <c r="E34">
        <v>1118</v>
      </c>
      <c r="F34">
        <v>245</v>
      </c>
      <c r="G34">
        <v>678</v>
      </c>
      <c r="H34">
        <v>104</v>
      </c>
      <c r="I34">
        <v>31</v>
      </c>
      <c r="J34">
        <v>0.63900000000000001</v>
      </c>
      <c r="K34">
        <v>3.4</v>
      </c>
      <c r="L34">
        <f>H34*1.7871</f>
        <v>185.85839999999999</v>
      </c>
      <c r="M34">
        <v>6</v>
      </c>
      <c r="N34">
        <v>1</v>
      </c>
      <c r="O34" t="s">
        <v>19</v>
      </c>
      <c r="P34" t="s">
        <v>62</v>
      </c>
      <c r="R34">
        <v>4</v>
      </c>
      <c r="S34">
        <v>9</v>
      </c>
      <c r="T34" s="5">
        <v>0.66300000000000003</v>
      </c>
      <c r="U34" s="5">
        <v>68.432000000000002</v>
      </c>
      <c r="V34" s="5">
        <v>0.49</v>
      </c>
      <c r="W34" s="5">
        <v>214.50800000000001</v>
      </c>
      <c r="X34" s="5"/>
      <c r="Y34" s="5"/>
      <c r="AA34">
        <v>4</v>
      </c>
      <c r="AB34">
        <v>9</v>
      </c>
      <c r="AC34">
        <v>0.66300000000000003</v>
      </c>
      <c r="AD34">
        <v>0.49</v>
      </c>
      <c r="AE34" s="5">
        <v>214.50800000000001</v>
      </c>
      <c r="AF34">
        <f t="shared" si="1"/>
        <v>0.26093514328808454</v>
      </c>
    </row>
    <row r="35" spans="1:32" x14ac:dyDescent="0.2">
      <c r="A35" s="3">
        <v>44410.544305555559</v>
      </c>
      <c r="B35" s="1">
        <v>44410</v>
      </c>
      <c r="C35" s="2">
        <v>0.54430555555555549</v>
      </c>
      <c r="D35" t="s">
        <v>12</v>
      </c>
      <c r="E35">
        <v>1119</v>
      </c>
      <c r="F35">
        <v>233</v>
      </c>
      <c r="G35">
        <v>666</v>
      </c>
      <c r="H35">
        <v>98</v>
      </c>
      <c r="I35">
        <v>30</v>
      </c>
      <c r="J35">
        <v>0.65</v>
      </c>
      <c r="K35">
        <v>3.4</v>
      </c>
      <c r="L35">
        <f t="shared" ref="L35:L98" si="3">H35*1.7871</f>
        <v>175.13579999999999</v>
      </c>
      <c r="M35">
        <v>6</v>
      </c>
      <c r="N35">
        <v>2</v>
      </c>
      <c r="O35" t="s">
        <v>19</v>
      </c>
      <c r="P35" t="s">
        <v>62</v>
      </c>
      <c r="R35">
        <v>4</v>
      </c>
      <c r="S35">
        <v>10</v>
      </c>
      <c r="T35" s="5">
        <v>0.64800000000000002</v>
      </c>
      <c r="U35" s="5">
        <v>73.695999999999998</v>
      </c>
      <c r="V35" s="5">
        <v>0.48399999999999999</v>
      </c>
      <c r="W35" s="5">
        <v>213.19200000000001</v>
      </c>
      <c r="X35" s="5"/>
      <c r="Y35" s="5"/>
      <c r="AA35">
        <v>4</v>
      </c>
      <c r="AB35">
        <v>10</v>
      </c>
      <c r="AC35">
        <v>0.64800000000000002</v>
      </c>
      <c r="AD35">
        <v>0.48399999999999999</v>
      </c>
      <c r="AE35" s="5">
        <v>213.19200000000001</v>
      </c>
      <c r="AF35">
        <f t="shared" si="1"/>
        <v>0.25308641975308643</v>
      </c>
    </row>
    <row r="36" spans="1:32" x14ac:dyDescent="0.2">
      <c r="A36" s="3">
        <v>44410.544386574074</v>
      </c>
      <c r="B36" s="1">
        <v>44410</v>
      </c>
      <c r="C36" s="2">
        <v>0.54438657407407409</v>
      </c>
      <c r="D36" t="s">
        <v>12</v>
      </c>
      <c r="E36">
        <v>1120</v>
      </c>
      <c r="F36">
        <v>262</v>
      </c>
      <c r="G36">
        <v>714</v>
      </c>
      <c r="H36">
        <v>98</v>
      </c>
      <c r="I36">
        <v>30</v>
      </c>
      <c r="J36">
        <v>0.63300000000000001</v>
      </c>
      <c r="K36">
        <v>3.4</v>
      </c>
      <c r="L36">
        <f t="shared" si="3"/>
        <v>175.13579999999999</v>
      </c>
      <c r="M36">
        <v>6</v>
      </c>
      <c r="N36">
        <v>3</v>
      </c>
      <c r="O36" t="s">
        <v>19</v>
      </c>
      <c r="P36" t="s">
        <v>62</v>
      </c>
      <c r="R36">
        <v>4</v>
      </c>
      <c r="S36">
        <v>11</v>
      </c>
      <c r="T36" s="5">
        <v>0.65400000000000003</v>
      </c>
      <c r="U36" s="5">
        <v>78.960000000000008</v>
      </c>
      <c r="V36" s="5">
        <v>0.502</v>
      </c>
      <c r="W36" s="5">
        <v>217.14000000000001</v>
      </c>
      <c r="X36" s="5"/>
      <c r="Y36" s="5"/>
      <c r="AA36">
        <v>4</v>
      </c>
      <c r="AB36">
        <v>11</v>
      </c>
      <c r="AC36">
        <v>0.65400000000000003</v>
      </c>
      <c r="AD36">
        <v>0.502</v>
      </c>
      <c r="AE36" s="5">
        <v>217.14000000000001</v>
      </c>
      <c r="AF36">
        <f t="shared" si="1"/>
        <v>0.23241590214067276</v>
      </c>
    </row>
    <row r="37" spans="1:32" x14ac:dyDescent="0.2">
      <c r="A37" s="3">
        <v>44410.544456018521</v>
      </c>
      <c r="B37" s="1">
        <v>44410</v>
      </c>
      <c r="C37" s="2">
        <v>0.54445601851851855</v>
      </c>
      <c r="D37" t="s">
        <v>12</v>
      </c>
      <c r="E37">
        <v>1121</v>
      </c>
      <c r="F37">
        <v>231</v>
      </c>
      <c r="G37">
        <v>658</v>
      </c>
      <c r="H37">
        <v>105</v>
      </c>
      <c r="I37">
        <v>31</v>
      </c>
      <c r="J37">
        <v>0.64900000000000002</v>
      </c>
      <c r="K37">
        <v>3.4</v>
      </c>
      <c r="L37">
        <f t="shared" si="3"/>
        <v>187.6455</v>
      </c>
      <c r="M37">
        <v>6</v>
      </c>
      <c r="N37">
        <v>4</v>
      </c>
      <c r="O37" t="s">
        <v>19</v>
      </c>
      <c r="P37" t="s">
        <v>62</v>
      </c>
      <c r="R37">
        <v>4</v>
      </c>
      <c r="S37">
        <v>12</v>
      </c>
      <c r="T37" s="5">
        <v>0.65300000000000002</v>
      </c>
      <c r="U37" s="5">
        <v>78.960000000000008</v>
      </c>
      <c r="V37" s="5">
        <v>0.47599999999999998</v>
      </c>
      <c r="W37" s="5">
        <v>242.14400000000001</v>
      </c>
      <c r="X37" s="5"/>
      <c r="Y37" s="5"/>
      <c r="AA37">
        <v>4</v>
      </c>
      <c r="AB37">
        <v>12</v>
      </c>
      <c r="AC37">
        <v>0.65300000000000002</v>
      </c>
      <c r="AD37">
        <v>0.47599999999999998</v>
      </c>
      <c r="AE37" s="5">
        <v>242.14400000000001</v>
      </c>
      <c r="AF37">
        <f t="shared" si="1"/>
        <v>0.27105666156202146</v>
      </c>
    </row>
    <row r="38" spans="1:32" x14ac:dyDescent="0.2">
      <c r="A38" s="3">
        <v>44410.544548611113</v>
      </c>
      <c r="B38" s="1">
        <v>44410</v>
      </c>
      <c r="C38" s="2">
        <v>0.54454861111111108</v>
      </c>
      <c r="D38" t="s">
        <v>12</v>
      </c>
      <c r="E38">
        <v>1122</v>
      </c>
      <c r="F38">
        <v>240</v>
      </c>
      <c r="G38">
        <v>656</v>
      </c>
      <c r="H38">
        <v>110</v>
      </c>
      <c r="I38">
        <v>30</v>
      </c>
      <c r="J38">
        <v>0.63400000000000001</v>
      </c>
      <c r="K38">
        <v>3.4</v>
      </c>
      <c r="L38">
        <f t="shared" si="3"/>
        <v>196.58099999999999</v>
      </c>
      <c r="M38">
        <v>6</v>
      </c>
      <c r="N38">
        <v>5</v>
      </c>
      <c r="O38" t="s">
        <v>19</v>
      </c>
      <c r="P38" t="s">
        <v>62</v>
      </c>
      <c r="R38">
        <v>4</v>
      </c>
      <c r="S38">
        <v>13</v>
      </c>
      <c r="T38" s="5">
        <v>0.65700000000000003</v>
      </c>
      <c r="U38" s="5">
        <v>75.012</v>
      </c>
      <c r="V38" s="5">
        <v>0.51</v>
      </c>
      <c r="W38" s="5">
        <v>234.24800000000002</v>
      </c>
      <c r="X38" s="5"/>
      <c r="Y38" s="5"/>
      <c r="AA38">
        <v>4</v>
      </c>
      <c r="AB38">
        <v>13</v>
      </c>
      <c r="AC38">
        <v>0.65700000000000003</v>
      </c>
      <c r="AD38">
        <v>0.51</v>
      </c>
      <c r="AE38" s="5">
        <v>234.24800000000002</v>
      </c>
      <c r="AF38">
        <f t="shared" si="1"/>
        <v>0.22374429223744297</v>
      </c>
    </row>
    <row r="39" spans="1:32" x14ac:dyDescent="0.2">
      <c r="A39" s="3">
        <v>44410.544652777775</v>
      </c>
      <c r="B39" s="1">
        <v>44410</v>
      </c>
      <c r="C39" s="2">
        <v>0.54465277777777776</v>
      </c>
      <c r="D39" t="s">
        <v>12</v>
      </c>
      <c r="E39">
        <v>1123</v>
      </c>
      <c r="F39">
        <v>280</v>
      </c>
      <c r="G39">
        <v>757</v>
      </c>
      <c r="H39">
        <v>113</v>
      </c>
      <c r="I39">
        <v>31</v>
      </c>
      <c r="J39">
        <v>0.63</v>
      </c>
      <c r="K39">
        <v>3.4</v>
      </c>
      <c r="L39">
        <f t="shared" si="3"/>
        <v>201.94229999999999</v>
      </c>
      <c r="M39">
        <v>6</v>
      </c>
      <c r="N39">
        <v>6</v>
      </c>
      <c r="O39" t="s">
        <v>19</v>
      </c>
      <c r="P39" t="s">
        <v>62</v>
      </c>
      <c r="R39">
        <v>4</v>
      </c>
      <c r="S39">
        <v>14</v>
      </c>
      <c r="T39" s="5">
        <v>0.65300000000000002</v>
      </c>
      <c r="U39" s="5">
        <v>72.38000000000001</v>
      </c>
      <c r="V39" s="5">
        <v>0.48599999999999999</v>
      </c>
      <c r="W39" s="5">
        <v>207.928</v>
      </c>
      <c r="X39" s="5"/>
      <c r="Y39" s="5"/>
      <c r="AA39">
        <v>4</v>
      </c>
      <c r="AB39">
        <v>14</v>
      </c>
      <c r="AC39">
        <v>0.65300000000000002</v>
      </c>
      <c r="AD39">
        <v>0.48599999999999999</v>
      </c>
      <c r="AE39" s="5">
        <v>207.928</v>
      </c>
      <c r="AF39">
        <f t="shared" si="1"/>
        <v>0.25574272588055136</v>
      </c>
    </row>
    <row r="40" spans="1:32" x14ac:dyDescent="0.2">
      <c r="A40" s="3">
        <v>44410.544756944444</v>
      </c>
      <c r="B40" s="1">
        <v>44410</v>
      </c>
      <c r="C40" s="2">
        <v>0.54475694444444445</v>
      </c>
      <c r="D40" t="s">
        <v>12</v>
      </c>
      <c r="E40">
        <v>1124</v>
      </c>
      <c r="F40">
        <v>196</v>
      </c>
      <c r="G40">
        <v>473</v>
      </c>
      <c r="H40">
        <v>100</v>
      </c>
      <c r="I40">
        <v>31</v>
      </c>
      <c r="J40">
        <v>0.58599999999999997</v>
      </c>
      <c r="K40">
        <v>3.4</v>
      </c>
      <c r="L40">
        <f t="shared" si="3"/>
        <v>178.70999999999998</v>
      </c>
      <c r="M40">
        <v>6</v>
      </c>
      <c r="N40">
        <v>7</v>
      </c>
      <c r="O40" t="s">
        <v>19</v>
      </c>
      <c r="P40" t="s">
        <v>62</v>
      </c>
      <c r="R40">
        <v>4</v>
      </c>
      <c r="S40">
        <v>15</v>
      </c>
      <c r="T40" s="5">
        <v>0.66600000000000004</v>
      </c>
      <c r="U40" s="5">
        <v>89.488</v>
      </c>
      <c r="V40" s="5">
        <v>0.51100000000000001</v>
      </c>
      <c r="W40" s="5">
        <v>211.876</v>
      </c>
      <c r="X40" s="5"/>
      <c r="Y40" s="5"/>
      <c r="AA40">
        <v>4</v>
      </c>
      <c r="AB40">
        <v>15</v>
      </c>
      <c r="AC40">
        <v>0.66600000000000004</v>
      </c>
      <c r="AD40">
        <v>0.51100000000000001</v>
      </c>
      <c r="AE40" s="5">
        <v>211.876</v>
      </c>
      <c r="AF40">
        <f t="shared" si="1"/>
        <v>0.23273273273273276</v>
      </c>
    </row>
    <row r="41" spans="1:32" x14ac:dyDescent="0.2">
      <c r="A41" s="3">
        <v>44410.544872685183</v>
      </c>
      <c r="B41" s="1">
        <v>44410</v>
      </c>
      <c r="C41" s="2">
        <v>0.54487268518518517</v>
      </c>
      <c r="D41" t="s">
        <v>12</v>
      </c>
      <c r="E41">
        <v>1125</v>
      </c>
      <c r="F41">
        <v>251</v>
      </c>
      <c r="G41">
        <v>679</v>
      </c>
      <c r="H41">
        <v>101</v>
      </c>
      <c r="I41">
        <v>30</v>
      </c>
      <c r="J41">
        <v>0.63</v>
      </c>
      <c r="K41">
        <v>3.5</v>
      </c>
      <c r="L41">
        <f t="shared" si="3"/>
        <v>180.49709999999999</v>
      </c>
      <c r="M41">
        <v>6</v>
      </c>
      <c r="N41">
        <v>8</v>
      </c>
      <c r="O41" t="s">
        <v>19</v>
      </c>
      <c r="P41" t="s">
        <v>62</v>
      </c>
      <c r="R41">
        <v>4</v>
      </c>
      <c r="S41">
        <v>16</v>
      </c>
      <c r="T41" s="5">
        <v>0.65100000000000002</v>
      </c>
      <c r="U41" s="5">
        <v>102.64800000000001</v>
      </c>
      <c r="V41" s="5">
        <v>0.49399999999999999</v>
      </c>
      <c r="W41" s="5">
        <v>225.036</v>
      </c>
      <c r="X41" s="5"/>
      <c r="Y41" s="5"/>
      <c r="AA41">
        <v>4</v>
      </c>
      <c r="AB41">
        <v>16</v>
      </c>
      <c r="AC41">
        <v>0.65100000000000002</v>
      </c>
      <c r="AD41">
        <v>0.49399999999999999</v>
      </c>
      <c r="AE41" s="5">
        <v>225.036</v>
      </c>
      <c r="AF41">
        <f t="shared" si="1"/>
        <v>0.2411674347158218</v>
      </c>
    </row>
    <row r="42" spans="1:32" x14ac:dyDescent="0.2">
      <c r="A42" s="3">
        <v>44410.544965277775</v>
      </c>
      <c r="B42" s="1">
        <v>44410</v>
      </c>
      <c r="C42" s="2">
        <v>0.54496527777777781</v>
      </c>
      <c r="D42" t="s">
        <v>12</v>
      </c>
      <c r="E42">
        <v>1126</v>
      </c>
      <c r="F42">
        <v>246</v>
      </c>
      <c r="G42">
        <v>680</v>
      </c>
      <c r="H42">
        <v>101</v>
      </c>
      <c r="I42">
        <v>31</v>
      </c>
      <c r="J42">
        <v>0.63800000000000001</v>
      </c>
      <c r="K42">
        <v>3.5</v>
      </c>
      <c r="L42">
        <f t="shared" si="3"/>
        <v>180.49709999999999</v>
      </c>
      <c r="M42">
        <v>6</v>
      </c>
      <c r="N42">
        <v>9</v>
      </c>
      <c r="O42" t="s">
        <v>19</v>
      </c>
      <c r="P42" t="s">
        <v>62</v>
      </c>
      <c r="R42">
        <v>4</v>
      </c>
      <c r="S42">
        <v>17</v>
      </c>
      <c r="T42" s="5">
        <v>0.66</v>
      </c>
      <c r="U42" s="5">
        <v>89.488</v>
      </c>
      <c r="V42" s="5">
        <v>0.47099999999999997</v>
      </c>
      <c r="W42" s="5">
        <v>206.61200000000002</v>
      </c>
      <c r="X42" s="5"/>
      <c r="Y42" s="5"/>
      <c r="AA42">
        <v>4</v>
      </c>
      <c r="AB42">
        <v>17</v>
      </c>
      <c r="AC42">
        <v>0.66</v>
      </c>
      <c r="AD42">
        <v>0.47099999999999997</v>
      </c>
      <c r="AE42" s="5">
        <v>206.61200000000002</v>
      </c>
      <c r="AF42">
        <f t="shared" si="1"/>
        <v>0.28636363636363649</v>
      </c>
    </row>
    <row r="43" spans="1:32" x14ac:dyDescent="0.2">
      <c r="A43" s="3">
        <v>44410.545069444444</v>
      </c>
      <c r="B43" s="1">
        <v>44410</v>
      </c>
      <c r="C43" s="2">
        <v>0.5450694444444445</v>
      </c>
      <c r="D43" t="s">
        <v>12</v>
      </c>
      <c r="E43">
        <v>1127</v>
      </c>
      <c r="F43">
        <v>244</v>
      </c>
      <c r="G43">
        <v>634</v>
      </c>
      <c r="H43">
        <v>91</v>
      </c>
      <c r="I43">
        <v>30</v>
      </c>
      <c r="J43">
        <v>0.61499999999999999</v>
      </c>
      <c r="K43">
        <v>3.5</v>
      </c>
      <c r="L43">
        <f t="shared" si="3"/>
        <v>162.62609999999998</v>
      </c>
      <c r="M43">
        <v>6</v>
      </c>
      <c r="N43">
        <v>10</v>
      </c>
      <c r="O43" t="s">
        <v>19</v>
      </c>
      <c r="P43" t="s">
        <v>62</v>
      </c>
      <c r="R43">
        <v>4</v>
      </c>
      <c r="S43">
        <v>18</v>
      </c>
      <c r="T43" s="5">
        <v>0.63800000000000001</v>
      </c>
      <c r="U43" s="5">
        <v>88.171999999999997</v>
      </c>
      <c r="V43" s="5">
        <v>0.49199999999999999</v>
      </c>
      <c r="W43" s="5">
        <v>226.352</v>
      </c>
      <c r="X43" s="5"/>
      <c r="Y43" s="5"/>
      <c r="AA43">
        <v>4</v>
      </c>
      <c r="AB43">
        <v>18</v>
      </c>
      <c r="AC43">
        <v>0.63800000000000001</v>
      </c>
      <c r="AD43">
        <v>0.49199999999999999</v>
      </c>
      <c r="AE43" s="5">
        <v>226.352</v>
      </c>
      <c r="AF43">
        <f t="shared" si="1"/>
        <v>0.2288401253918495</v>
      </c>
    </row>
    <row r="44" spans="1:32" x14ac:dyDescent="0.2">
      <c r="A44" s="3">
        <v>44410.545185185183</v>
      </c>
      <c r="B44" s="1">
        <v>44410</v>
      </c>
      <c r="C44" s="2">
        <v>0.54518518518518522</v>
      </c>
      <c r="D44" t="s">
        <v>12</v>
      </c>
      <c r="E44">
        <v>1128</v>
      </c>
      <c r="F44">
        <v>251</v>
      </c>
      <c r="G44">
        <v>687</v>
      </c>
      <c r="H44">
        <v>94</v>
      </c>
      <c r="I44">
        <v>31</v>
      </c>
      <c r="J44">
        <v>0.63500000000000001</v>
      </c>
      <c r="K44">
        <v>3.5</v>
      </c>
      <c r="L44">
        <f t="shared" si="3"/>
        <v>167.98739999999998</v>
      </c>
      <c r="M44">
        <v>6</v>
      </c>
      <c r="N44">
        <v>11</v>
      </c>
      <c r="O44" t="s">
        <v>19</v>
      </c>
      <c r="P44" t="s">
        <v>62</v>
      </c>
      <c r="R44">
        <v>4</v>
      </c>
      <c r="S44">
        <v>19</v>
      </c>
      <c r="T44" s="5">
        <v>0.65600000000000003</v>
      </c>
      <c r="U44" s="5">
        <v>86.856000000000009</v>
      </c>
      <c r="V44" s="5">
        <v>0.49</v>
      </c>
      <c r="W44" s="5">
        <v>251.35600000000002</v>
      </c>
      <c r="X44" s="5"/>
      <c r="Y44" s="5"/>
      <c r="AA44">
        <v>4</v>
      </c>
      <c r="AB44">
        <v>19</v>
      </c>
      <c r="AC44">
        <v>0.65600000000000003</v>
      </c>
      <c r="AD44">
        <v>0.49</v>
      </c>
      <c r="AE44" s="5">
        <v>251.35600000000002</v>
      </c>
      <c r="AF44">
        <f t="shared" si="1"/>
        <v>0.25304878048780488</v>
      </c>
    </row>
    <row r="45" spans="1:32" x14ac:dyDescent="0.2">
      <c r="A45" s="3">
        <v>44410.545300925929</v>
      </c>
      <c r="B45" s="1">
        <v>44410</v>
      </c>
      <c r="C45" s="2">
        <v>0.54530092592592594</v>
      </c>
      <c r="D45" t="s">
        <v>12</v>
      </c>
      <c r="E45">
        <v>1129</v>
      </c>
      <c r="F45">
        <v>246</v>
      </c>
      <c r="G45">
        <v>608</v>
      </c>
      <c r="H45">
        <v>88</v>
      </c>
      <c r="I45">
        <v>31</v>
      </c>
      <c r="J45">
        <v>0.59499999999999997</v>
      </c>
      <c r="K45">
        <v>3.5</v>
      </c>
      <c r="L45">
        <f t="shared" si="3"/>
        <v>157.26479999999998</v>
      </c>
      <c r="M45">
        <v>6</v>
      </c>
      <c r="N45">
        <v>12</v>
      </c>
      <c r="O45" t="s">
        <v>19</v>
      </c>
      <c r="P45" t="s">
        <v>62</v>
      </c>
      <c r="R45">
        <v>4</v>
      </c>
      <c r="S45">
        <v>20</v>
      </c>
      <c r="T45" s="5">
        <v>0.65700000000000003</v>
      </c>
      <c r="U45" s="5">
        <v>84.224000000000004</v>
      </c>
      <c r="V45" s="5">
        <v>0.49199999999999999</v>
      </c>
      <c r="W45" s="5">
        <v>252.67200000000003</v>
      </c>
      <c r="X45" s="5"/>
      <c r="Y45" s="5"/>
      <c r="AA45">
        <v>4</v>
      </c>
      <c r="AB45">
        <v>20</v>
      </c>
      <c r="AC45">
        <v>0.65700000000000003</v>
      </c>
      <c r="AD45">
        <v>0.49199999999999999</v>
      </c>
      <c r="AE45" s="5">
        <v>252.67200000000003</v>
      </c>
      <c r="AF45">
        <f t="shared" si="1"/>
        <v>0.25114155251141557</v>
      </c>
    </row>
    <row r="46" spans="1:32" x14ac:dyDescent="0.2">
      <c r="A46" s="3">
        <v>44410.545405092591</v>
      </c>
      <c r="B46" s="1">
        <v>44410</v>
      </c>
      <c r="C46" s="2">
        <v>0.54540509259259262</v>
      </c>
      <c r="D46" t="s">
        <v>12</v>
      </c>
      <c r="E46">
        <v>1130</v>
      </c>
      <c r="F46">
        <v>222</v>
      </c>
      <c r="G46">
        <v>587</v>
      </c>
      <c r="H46">
        <v>100</v>
      </c>
      <c r="I46">
        <v>30</v>
      </c>
      <c r="J46">
        <v>0.622</v>
      </c>
      <c r="K46">
        <v>3.5</v>
      </c>
      <c r="L46">
        <f t="shared" si="3"/>
        <v>178.70999999999998</v>
      </c>
      <c r="M46">
        <v>6</v>
      </c>
      <c r="N46">
        <v>13</v>
      </c>
      <c r="O46" t="s">
        <v>19</v>
      </c>
      <c r="P46" t="s">
        <v>62</v>
      </c>
      <c r="R46">
        <v>4</v>
      </c>
      <c r="S46">
        <v>21</v>
      </c>
      <c r="T46" s="5">
        <v>0.66300000000000003</v>
      </c>
      <c r="U46" s="5">
        <v>82.908000000000001</v>
      </c>
      <c r="V46" s="5">
        <v>0.53300000000000003</v>
      </c>
      <c r="W46" s="5">
        <v>244.77600000000001</v>
      </c>
      <c r="X46" s="5"/>
      <c r="Y46" s="5"/>
      <c r="AA46">
        <v>4</v>
      </c>
      <c r="AB46">
        <v>21</v>
      </c>
      <c r="AC46">
        <v>0.66300000000000003</v>
      </c>
      <c r="AD46">
        <v>0.53300000000000003</v>
      </c>
      <c r="AE46" s="5">
        <v>244.77600000000001</v>
      </c>
      <c r="AF46">
        <f t="shared" si="1"/>
        <v>0.19607843137254899</v>
      </c>
    </row>
    <row r="47" spans="1:32" x14ac:dyDescent="0.2">
      <c r="A47" s="3">
        <v>44410.545532407406</v>
      </c>
      <c r="B47" s="1">
        <v>44410</v>
      </c>
      <c r="C47" s="2">
        <v>0.54553240740740738</v>
      </c>
      <c r="D47" t="s">
        <v>12</v>
      </c>
      <c r="E47">
        <v>1131</v>
      </c>
      <c r="F47">
        <v>244</v>
      </c>
      <c r="G47">
        <v>670</v>
      </c>
      <c r="H47">
        <v>98</v>
      </c>
      <c r="I47">
        <v>31</v>
      </c>
      <c r="J47">
        <v>0.63600000000000001</v>
      </c>
      <c r="K47">
        <v>3.5</v>
      </c>
      <c r="L47">
        <f t="shared" si="3"/>
        <v>175.13579999999999</v>
      </c>
      <c r="M47">
        <v>6</v>
      </c>
      <c r="N47">
        <v>14</v>
      </c>
      <c r="O47" t="s">
        <v>19</v>
      </c>
      <c r="P47" t="s">
        <v>62</v>
      </c>
      <c r="R47">
        <v>4</v>
      </c>
      <c r="S47">
        <v>22</v>
      </c>
      <c r="T47" s="5">
        <v>0.66</v>
      </c>
      <c r="U47" s="5">
        <v>80.27600000000001</v>
      </c>
      <c r="V47" s="5">
        <v>0.53200000000000003</v>
      </c>
      <c r="W47" s="5">
        <v>259.25200000000001</v>
      </c>
      <c r="X47" s="5"/>
      <c r="Y47" s="5"/>
      <c r="AA47">
        <v>4</v>
      </c>
      <c r="AB47">
        <v>22</v>
      </c>
      <c r="AC47">
        <v>0.66</v>
      </c>
      <c r="AD47">
        <v>0.53200000000000003</v>
      </c>
      <c r="AE47" s="5">
        <v>259.25200000000001</v>
      </c>
      <c r="AF47">
        <f t="shared" si="1"/>
        <v>0.19393939393939397</v>
      </c>
    </row>
    <row r="48" spans="1:32" x14ac:dyDescent="0.2">
      <c r="A48" s="3">
        <v>44410.545659722222</v>
      </c>
      <c r="B48" s="1">
        <v>44410</v>
      </c>
      <c r="C48" s="2">
        <v>0.54565972222222225</v>
      </c>
      <c r="D48" t="s">
        <v>12</v>
      </c>
      <c r="E48">
        <v>1132</v>
      </c>
      <c r="F48">
        <v>308</v>
      </c>
      <c r="G48">
        <v>778</v>
      </c>
      <c r="H48">
        <v>95</v>
      </c>
      <c r="I48">
        <v>31</v>
      </c>
      <c r="J48">
        <v>0.60399999999999998</v>
      </c>
      <c r="K48">
        <v>3.5</v>
      </c>
      <c r="L48">
        <f t="shared" si="3"/>
        <v>169.77449999999999</v>
      </c>
      <c r="M48">
        <v>6</v>
      </c>
      <c r="N48">
        <v>15</v>
      </c>
      <c r="O48" t="s">
        <v>19</v>
      </c>
      <c r="P48" t="s">
        <v>62</v>
      </c>
      <c r="R48">
        <v>4</v>
      </c>
      <c r="S48">
        <v>23</v>
      </c>
      <c r="T48" s="5">
        <v>0.65400000000000003</v>
      </c>
      <c r="U48" s="5">
        <v>78.960000000000008</v>
      </c>
      <c r="V48" s="5">
        <v>0.42499999999999999</v>
      </c>
      <c r="W48" s="5">
        <v>256.62</v>
      </c>
      <c r="X48" s="5"/>
      <c r="Y48" s="5"/>
      <c r="AA48">
        <v>4</v>
      </c>
      <c r="AB48">
        <v>23</v>
      </c>
      <c r="AC48">
        <v>0.65400000000000003</v>
      </c>
      <c r="AD48">
        <v>0.42499999999999999</v>
      </c>
      <c r="AE48" s="5">
        <v>256.62</v>
      </c>
      <c r="AF48">
        <f t="shared" si="1"/>
        <v>0.35015290519877684</v>
      </c>
    </row>
    <row r="49" spans="1:32" x14ac:dyDescent="0.2">
      <c r="A49" s="3">
        <v>44410.545740740738</v>
      </c>
      <c r="B49" s="1">
        <v>44410</v>
      </c>
      <c r="C49" s="2">
        <v>0.54574074074074075</v>
      </c>
      <c r="D49" t="s">
        <v>12</v>
      </c>
      <c r="E49">
        <v>1133</v>
      </c>
      <c r="F49">
        <v>242</v>
      </c>
      <c r="G49">
        <v>628</v>
      </c>
      <c r="H49">
        <v>97</v>
      </c>
      <c r="I49">
        <v>31</v>
      </c>
      <c r="J49">
        <v>0.61499999999999999</v>
      </c>
      <c r="K49">
        <v>3.5</v>
      </c>
      <c r="L49">
        <f t="shared" si="3"/>
        <v>173.34869999999998</v>
      </c>
      <c r="M49">
        <v>6</v>
      </c>
      <c r="N49">
        <v>16</v>
      </c>
      <c r="O49" t="s">
        <v>19</v>
      </c>
      <c r="P49" t="s">
        <v>62</v>
      </c>
      <c r="R49">
        <v>4</v>
      </c>
      <c r="S49">
        <v>24</v>
      </c>
      <c r="T49" s="5">
        <v>0.66700000000000004</v>
      </c>
      <c r="U49" s="5">
        <v>80.27600000000001</v>
      </c>
      <c r="V49" s="5">
        <v>0.501</v>
      </c>
      <c r="W49" s="5">
        <v>244.77600000000001</v>
      </c>
      <c r="X49" s="5"/>
      <c r="Y49" s="5"/>
      <c r="AA49">
        <v>4</v>
      </c>
      <c r="AB49">
        <v>24</v>
      </c>
      <c r="AC49">
        <v>0.66700000000000004</v>
      </c>
      <c r="AD49">
        <v>0.501</v>
      </c>
      <c r="AE49" s="5">
        <v>244.77600000000001</v>
      </c>
      <c r="AF49">
        <f t="shared" si="1"/>
        <v>0.24887556221889062</v>
      </c>
    </row>
    <row r="50" spans="1:32" x14ac:dyDescent="0.2">
      <c r="A50" s="3">
        <v>44410.545844907407</v>
      </c>
      <c r="B50" s="1">
        <v>44410</v>
      </c>
      <c r="C50" s="2">
        <v>0.54584490740740743</v>
      </c>
      <c r="D50" t="s">
        <v>12</v>
      </c>
      <c r="E50">
        <v>1134</v>
      </c>
      <c r="F50">
        <v>245</v>
      </c>
      <c r="G50">
        <v>662</v>
      </c>
      <c r="H50">
        <v>91</v>
      </c>
      <c r="I50">
        <v>31</v>
      </c>
      <c r="J50">
        <v>0.63</v>
      </c>
      <c r="K50">
        <v>3.5</v>
      </c>
      <c r="L50">
        <f t="shared" si="3"/>
        <v>162.62609999999998</v>
      </c>
      <c r="M50">
        <v>6</v>
      </c>
      <c r="N50">
        <v>17</v>
      </c>
      <c r="O50" t="s">
        <v>19</v>
      </c>
      <c r="P50" t="s">
        <v>62</v>
      </c>
      <c r="R50">
        <v>4</v>
      </c>
      <c r="S50">
        <v>25</v>
      </c>
      <c r="T50" s="5">
        <v>0.65400000000000003</v>
      </c>
      <c r="U50" s="5">
        <v>78.960000000000008</v>
      </c>
      <c r="V50" s="5">
        <v>0.45</v>
      </c>
      <c r="W50" s="5">
        <v>325.05200000000002</v>
      </c>
      <c r="X50" s="5"/>
      <c r="Y50" s="5"/>
      <c r="AA50">
        <v>4</v>
      </c>
      <c r="AB50">
        <v>25</v>
      </c>
      <c r="AC50">
        <v>0.65400000000000003</v>
      </c>
      <c r="AD50">
        <v>0.45</v>
      </c>
      <c r="AE50" s="5">
        <v>325.05200000000002</v>
      </c>
      <c r="AF50">
        <f t="shared" si="1"/>
        <v>0.31192660550458717</v>
      </c>
    </row>
    <row r="51" spans="1:32" x14ac:dyDescent="0.2">
      <c r="A51" s="3">
        <v>44410.545937499999</v>
      </c>
      <c r="B51" s="1">
        <v>44410</v>
      </c>
      <c r="C51" s="2">
        <v>0.54593749999999996</v>
      </c>
      <c r="D51" t="s">
        <v>12</v>
      </c>
      <c r="E51">
        <v>1135</v>
      </c>
      <c r="F51">
        <v>243</v>
      </c>
      <c r="G51">
        <v>683</v>
      </c>
      <c r="H51">
        <v>90</v>
      </c>
      <c r="I51">
        <v>31</v>
      </c>
      <c r="J51">
        <v>0.64400000000000002</v>
      </c>
      <c r="K51">
        <v>3.5</v>
      </c>
      <c r="L51">
        <f t="shared" si="3"/>
        <v>160.839</v>
      </c>
      <c r="M51">
        <v>6</v>
      </c>
      <c r="N51">
        <v>18</v>
      </c>
      <c r="O51" t="s">
        <v>19</v>
      </c>
      <c r="P51" t="s">
        <v>62</v>
      </c>
      <c r="R51">
        <v>4</v>
      </c>
      <c r="S51">
        <v>26</v>
      </c>
      <c r="T51" s="5">
        <v>0.626</v>
      </c>
      <c r="U51" s="5">
        <v>65.8</v>
      </c>
      <c r="V51" s="5">
        <v>0.52900000000000003</v>
      </c>
      <c r="W51" s="5">
        <v>313.20800000000003</v>
      </c>
      <c r="X51" s="5"/>
      <c r="Y51" s="5"/>
      <c r="AA51">
        <v>4</v>
      </c>
      <c r="AB51">
        <v>26</v>
      </c>
      <c r="AC51">
        <v>0.626</v>
      </c>
      <c r="AD51">
        <v>0.52900000000000003</v>
      </c>
      <c r="AE51" s="5">
        <v>313.20800000000003</v>
      </c>
      <c r="AF51">
        <f t="shared" si="1"/>
        <v>0.15495207667731625</v>
      </c>
    </row>
    <row r="52" spans="1:32" x14ac:dyDescent="0.2">
      <c r="A52" s="3">
        <v>44410.546030092592</v>
      </c>
      <c r="B52" s="1">
        <v>44410</v>
      </c>
      <c r="C52" s="2">
        <v>0.54603009259259261</v>
      </c>
      <c r="D52" t="s">
        <v>12</v>
      </c>
      <c r="E52">
        <v>1136</v>
      </c>
      <c r="F52">
        <v>233</v>
      </c>
      <c r="G52">
        <v>645</v>
      </c>
      <c r="H52">
        <v>91</v>
      </c>
      <c r="I52">
        <v>31</v>
      </c>
      <c r="J52">
        <v>0.63900000000000001</v>
      </c>
      <c r="K52">
        <v>3.5</v>
      </c>
      <c r="L52">
        <f t="shared" si="3"/>
        <v>162.62609999999998</v>
      </c>
      <c r="M52">
        <v>6</v>
      </c>
      <c r="N52">
        <v>19</v>
      </c>
      <c r="O52" t="s">
        <v>19</v>
      </c>
      <c r="P52" t="s">
        <v>62</v>
      </c>
      <c r="R52">
        <v>4</v>
      </c>
      <c r="S52">
        <v>27</v>
      </c>
      <c r="T52" s="5">
        <v>0.66800000000000004</v>
      </c>
      <c r="U52" s="5">
        <v>53.956000000000003</v>
      </c>
      <c r="V52" s="5">
        <v>0.52</v>
      </c>
      <c r="W52" s="5">
        <v>272.41200000000003</v>
      </c>
      <c r="X52" s="5"/>
      <c r="Y52" s="5"/>
      <c r="AA52">
        <v>4</v>
      </c>
      <c r="AB52">
        <v>27</v>
      </c>
      <c r="AC52">
        <v>0.66800000000000004</v>
      </c>
      <c r="AD52">
        <v>0.52</v>
      </c>
      <c r="AE52" s="5">
        <v>272.41200000000003</v>
      </c>
      <c r="AF52">
        <f t="shared" si="1"/>
        <v>0.22155688622754488</v>
      </c>
    </row>
    <row r="53" spans="1:32" x14ac:dyDescent="0.2">
      <c r="A53" s="3">
        <v>44410.54614583333</v>
      </c>
      <c r="B53" s="1">
        <v>44410</v>
      </c>
      <c r="C53" s="2">
        <v>0.54614583333333333</v>
      </c>
      <c r="D53" t="s">
        <v>12</v>
      </c>
      <c r="E53">
        <v>1137</v>
      </c>
      <c r="F53">
        <v>236</v>
      </c>
      <c r="G53">
        <v>642</v>
      </c>
      <c r="H53">
        <v>92</v>
      </c>
      <c r="I53">
        <v>30</v>
      </c>
      <c r="J53">
        <v>0.63200000000000001</v>
      </c>
      <c r="K53">
        <v>3.5</v>
      </c>
      <c r="L53">
        <f t="shared" si="3"/>
        <v>164.41319999999999</v>
      </c>
      <c r="M53">
        <v>6</v>
      </c>
      <c r="N53">
        <v>20</v>
      </c>
      <c r="O53" t="s">
        <v>19</v>
      </c>
      <c r="P53" t="s">
        <v>62</v>
      </c>
      <c r="R53">
        <v>4</v>
      </c>
      <c r="S53">
        <v>28</v>
      </c>
      <c r="T53" s="5">
        <v>0.65200000000000002</v>
      </c>
      <c r="U53" s="5">
        <v>51.324000000000005</v>
      </c>
      <c r="V53" s="5">
        <v>0.57899999999999996</v>
      </c>
      <c r="W53" s="5">
        <v>247.40800000000002</v>
      </c>
      <c r="X53" s="5"/>
      <c r="Y53" s="5"/>
      <c r="AA53">
        <v>4</v>
      </c>
      <c r="AB53">
        <v>28</v>
      </c>
      <c r="AC53">
        <v>0.65200000000000002</v>
      </c>
      <c r="AD53">
        <v>0.57899999999999996</v>
      </c>
      <c r="AE53" s="5">
        <v>247.40800000000002</v>
      </c>
      <c r="AF53">
        <f t="shared" si="1"/>
        <v>0.11196319018404921</v>
      </c>
    </row>
    <row r="54" spans="1:32" x14ac:dyDescent="0.2">
      <c r="A54" s="3">
        <v>44410.546249999999</v>
      </c>
      <c r="B54" s="1">
        <v>44410</v>
      </c>
      <c r="C54" s="2">
        <v>0.54625000000000001</v>
      </c>
      <c r="D54" t="s">
        <v>12</v>
      </c>
      <c r="E54">
        <v>1138</v>
      </c>
      <c r="F54">
        <v>252</v>
      </c>
      <c r="G54">
        <v>673</v>
      </c>
      <c r="H54">
        <v>90</v>
      </c>
      <c r="I54">
        <v>30</v>
      </c>
      <c r="J54">
        <v>0.626</v>
      </c>
      <c r="K54">
        <v>3.5</v>
      </c>
      <c r="L54">
        <f t="shared" si="3"/>
        <v>160.839</v>
      </c>
      <c r="M54">
        <v>6</v>
      </c>
      <c r="N54">
        <v>21</v>
      </c>
      <c r="O54" t="s">
        <v>19</v>
      </c>
      <c r="P54" t="s">
        <v>62</v>
      </c>
      <c r="R54">
        <v>4</v>
      </c>
      <c r="S54">
        <v>29</v>
      </c>
      <c r="T54" s="5">
        <v>0.66900000000000004</v>
      </c>
      <c r="U54" s="5">
        <v>50.008000000000003</v>
      </c>
      <c r="V54" s="5">
        <v>0.51800000000000002</v>
      </c>
      <c r="W54" s="5">
        <v>234.24800000000002</v>
      </c>
      <c r="X54" s="5"/>
      <c r="Y54" s="5"/>
      <c r="AA54">
        <v>4</v>
      </c>
      <c r="AB54">
        <v>29</v>
      </c>
      <c r="AC54">
        <v>0.66900000000000004</v>
      </c>
      <c r="AD54">
        <v>0.51800000000000002</v>
      </c>
      <c r="AE54" s="5">
        <v>234.24800000000002</v>
      </c>
      <c r="AF54">
        <f t="shared" si="1"/>
        <v>0.22571001494768317</v>
      </c>
    </row>
    <row r="55" spans="1:32" x14ac:dyDescent="0.2">
      <c r="A55" s="3">
        <v>44410.546342592592</v>
      </c>
      <c r="B55" s="1">
        <v>44410</v>
      </c>
      <c r="C55" s="2">
        <v>0.54634259259259255</v>
      </c>
      <c r="D55" t="s">
        <v>12</v>
      </c>
      <c r="E55">
        <v>1139</v>
      </c>
      <c r="F55">
        <v>180</v>
      </c>
      <c r="G55">
        <v>445</v>
      </c>
      <c r="H55">
        <v>87</v>
      </c>
      <c r="I55">
        <v>30</v>
      </c>
      <c r="J55">
        <v>0.59599999999999997</v>
      </c>
      <c r="K55">
        <v>3.5</v>
      </c>
      <c r="L55">
        <f t="shared" si="3"/>
        <v>155.4777</v>
      </c>
      <c r="M55">
        <v>6</v>
      </c>
      <c r="N55">
        <v>22</v>
      </c>
      <c r="O55" t="s">
        <v>19</v>
      </c>
      <c r="P55" t="s">
        <v>62</v>
      </c>
      <c r="R55">
        <v>4</v>
      </c>
      <c r="S55">
        <v>30</v>
      </c>
      <c r="T55" s="5">
        <v>0.64200000000000002</v>
      </c>
      <c r="U55" s="5">
        <v>48.692</v>
      </c>
      <c r="V55" s="5">
        <v>0.58399999999999996</v>
      </c>
      <c r="W55" s="5">
        <v>227.66800000000001</v>
      </c>
      <c r="X55" s="5"/>
      <c r="Y55" s="5"/>
      <c r="AA55">
        <v>4</v>
      </c>
      <c r="AB55">
        <v>30</v>
      </c>
      <c r="AC55">
        <v>0.64200000000000002</v>
      </c>
      <c r="AD55">
        <v>0.58399999999999996</v>
      </c>
      <c r="AE55" s="5">
        <v>227.66800000000001</v>
      </c>
      <c r="AF55">
        <f t="shared" si="1"/>
        <v>9.0342679127725978E-2</v>
      </c>
    </row>
    <row r="56" spans="1:32" x14ac:dyDescent="0.2">
      <c r="A56" s="3">
        <v>44410.546435185184</v>
      </c>
      <c r="B56" s="1">
        <v>44410</v>
      </c>
      <c r="C56" s="2">
        <v>0.54643518518518519</v>
      </c>
      <c r="D56" t="s">
        <v>12</v>
      </c>
      <c r="E56">
        <v>1140</v>
      </c>
      <c r="F56">
        <v>230</v>
      </c>
      <c r="G56">
        <v>642</v>
      </c>
      <c r="H56">
        <v>92</v>
      </c>
      <c r="I56">
        <v>30</v>
      </c>
      <c r="J56">
        <v>0.64200000000000002</v>
      </c>
      <c r="K56">
        <v>3.5</v>
      </c>
      <c r="L56">
        <f t="shared" si="3"/>
        <v>164.41319999999999</v>
      </c>
      <c r="M56">
        <v>6</v>
      </c>
      <c r="N56">
        <v>23</v>
      </c>
      <c r="O56" t="s">
        <v>19</v>
      </c>
      <c r="P56" t="s">
        <v>62</v>
      </c>
      <c r="R56">
        <v>4</v>
      </c>
      <c r="S56">
        <v>31</v>
      </c>
      <c r="T56" s="5">
        <v>0.66800000000000004</v>
      </c>
      <c r="U56" s="5">
        <v>46.06</v>
      </c>
      <c r="V56" s="5">
        <v>0.53600000000000003</v>
      </c>
      <c r="W56" s="5">
        <v>223.72</v>
      </c>
      <c r="X56" s="5"/>
      <c r="Y56" s="5"/>
      <c r="AA56">
        <v>4</v>
      </c>
      <c r="AB56">
        <v>31</v>
      </c>
      <c r="AC56">
        <v>0.66800000000000004</v>
      </c>
      <c r="AD56">
        <v>0.53600000000000003</v>
      </c>
      <c r="AE56" s="5">
        <v>223.72</v>
      </c>
      <c r="AF56">
        <f t="shared" si="1"/>
        <v>0.19760479041916168</v>
      </c>
    </row>
    <row r="57" spans="1:32" x14ac:dyDescent="0.2">
      <c r="A57" s="3">
        <v>44410.546527777777</v>
      </c>
      <c r="B57" s="1">
        <v>44410</v>
      </c>
      <c r="C57" s="2">
        <v>0.54652777777777783</v>
      </c>
      <c r="D57" t="s">
        <v>12</v>
      </c>
      <c r="E57">
        <v>1141</v>
      </c>
      <c r="F57">
        <v>237</v>
      </c>
      <c r="G57">
        <v>656</v>
      </c>
      <c r="H57">
        <v>101</v>
      </c>
      <c r="I57">
        <v>30</v>
      </c>
      <c r="J57">
        <v>0.63900000000000001</v>
      </c>
      <c r="K57">
        <v>3.5</v>
      </c>
      <c r="L57">
        <f t="shared" si="3"/>
        <v>180.49709999999999</v>
      </c>
      <c r="M57">
        <v>6</v>
      </c>
      <c r="N57">
        <v>24</v>
      </c>
      <c r="O57" t="s">
        <v>19</v>
      </c>
      <c r="P57" t="s">
        <v>62</v>
      </c>
      <c r="R57">
        <v>6</v>
      </c>
      <c r="S57">
        <v>1</v>
      </c>
      <c r="T57" s="5">
        <v>0.70299999999999996</v>
      </c>
      <c r="U57" s="5">
        <v>81.591999999999999</v>
      </c>
      <c r="V57" s="5">
        <v>0.63900000000000001</v>
      </c>
      <c r="W57" s="5">
        <v>136.864</v>
      </c>
      <c r="X57" s="5"/>
      <c r="Y57" s="5"/>
      <c r="AA57">
        <v>6</v>
      </c>
      <c r="AB57">
        <v>1</v>
      </c>
      <c r="AC57">
        <v>0.70299999999999996</v>
      </c>
      <c r="AD57">
        <v>0.63900000000000001</v>
      </c>
      <c r="AE57" s="5">
        <v>136.864</v>
      </c>
      <c r="AF57">
        <f t="shared" si="1"/>
        <v>9.1038406827880447E-2</v>
      </c>
    </row>
    <row r="58" spans="1:32" x14ac:dyDescent="0.2">
      <c r="A58" s="3">
        <v>44410.546620370369</v>
      </c>
      <c r="B58" s="1">
        <v>44410</v>
      </c>
      <c r="C58" s="2">
        <v>0.54662037037037037</v>
      </c>
      <c r="D58" t="s">
        <v>12</v>
      </c>
      <c r="E58">
        <v>1142</v>
      </c>
      <c r="F58">
        <v>228</v>
      </c>
      <c r="G58">
        <v>682</v>
      </c>
      <c r="H58">
        <v>97</v>
      </c>
      <c r="I58">
        <v>31</v>
      </c>
      <c r="J58">
        <v>0.66600000000000004</v>
      </c>
      <c r="K58">
        <v>3.5</v>
      </c>
      <c r="L58">
        <f t="shared" si="3"/>
        <v>173.34869999999998</v>
      </c>
      <c r="M58">
        <v>6</v>
      </c>
      <c r="N58">
        <v>25</v>
      </c>
      <c r="O58" t="s">
        <v>19</v>
      </c>
      <c r="P58" t="s">
        <v>62</v>
      </c>
      <c r="R58">
        <v>6</v>
      </c>
      <c r="S58">
        <v>2</v>
      </c>
      <c r="T58" s="5">
        <v>0.72299999999999998</v>
      </c>
      <c r="U58" s="5">
        <v>77.644000000000005</v>
      </c>
      <c r="V58" s="5">
        <v>0.65</v>
      </c>
      <c r="W58" s="5">
        <v>128.96800000000002</v>
      </c>
      <c r="X58" s="5"/>
      <c r="Y58" s="5"/>
      <c r="AA58">
        <v>6</v>
      </c>
      <c r="AB58">
        <v>2</v>
      </c>
      <c r="AC58">
        <v>0.72299999999999998</v>
      </c>
      <c r="AD58">
        <v>0.65</v>
      </c>
      <c r="AE58" s="5">
        <v>128.96800000000002</v>
      </c>
      <c r="AF58">
        <f t="shared" si="1"/>
        <v>0.10096818810511754</v>
      </c>
    </row>
    <row r="59" spans="1:32" x14ac:dyDescent="0.2">
      <c r="A59" s="3">
        <v>44410.546701388892</v>
      </c>
      <c r="B59" s="1">
        <v>44410</v>
      </c>
      <c r="C59" s="2">
        <v>0.54670138888888886</v>
      </c>
      <c r="D59" t="s">
        <v>12</v>
      </c>
      <c r="E59">
        <v>1143</v>
      </c>
      <c r="F59">
        <v>208</v>
      </c>
      <c r="G59">
        <v>574</v>
      </c>
      <c r="H59">
        <v>89</v>
      </c>
      <c r="I59">
        <v>31</v>
      </c>
      <c r="J59">
        <v>0.63800000000000001</v>
      </c>
      <c r="K59">
        <v>3.5</v>
      </c>
      <c r="L59">
        <f t="shared" si="3"/>
        <v>159.05189999999999</v>
      </c>
      <c r="M59">
        <v>6</v>
      </c>
      <c r="N59">
        <v>26</v>
      </c>
      <c r="O59" t="s">
        <v>19</v>
      </c>
      <c r="P59" t="s">
        <v>62</v>
      </c>
      <c r="R59">
        <v>6</v>
      </c>
      <c r="S59">
        <v>3</v>
      </c>
      <c r="T59" s="5">
        <v>0.67500000000000004</v>
      </c>
      <c r="U59" s="5">
        <v>73.695999999999998</v>
      </c>
      <c r="V59" s="5">
        <v>0.63300000000000001</v>
      </c>
      <c r="W59" s="5">
        <v>128.96800000000002</v>
      </c>
      <c r="X59" s="5"/>
      <c r="Y59" s="5"/>
      <c r="AA59">
        <v>6</v>
      </c>
      <c r="AB59">
        <v>3</v>
      </c>
      <c r="AC59">
        <v>0.67500000000000004</v>
      </c>
      <c r="AD59">
        <v>0.63300000000000001</v>
      </c>
      <c r="AE59" s="5">
        <v>128.96800000000002</v>
      </c>
      <c r="AF59">
        <f t="shared" si="1"/>
        <v>6.222222222222229E-2</v>
      </c>
    </row>
    <row r="60" spans="1:32" x14ac:dyDescent="0.2">
      <c r="A60" s="3">
        <v>44410.546840277777</v>
      </c>
      <c r="B60" s="1">
        <v>44410</v>
      </c>
      <c r="C60" s="2">
        <v>0.54684027777777777</v>
      </c>
      <c r="D60" t="s">
        <v>12</v>
      </c>
      <c r="E60">
        <v>1144</v>
      </c>
      <c r="F60">
        <v>252</v>
      </c>
      <c r="G60">
        <v>684</v>
      </c>
      <c r="H60">
        <v>91</v>
      </c>
      <c r="I60">
        <v>30</v>
      </c>
      <c r="J60">
        <v>0.63200000000000001</v>
      </c>
      <c r="K60">
        <v>3.5</v>
      </c>
      <c r="L60">
        <f t="shared" si="3"/>
        <v>162.62609999999998</v>
      </c>
      <c r="M60">
        <v>6</v>
      </c>
      <c r="N60">
        <v>27</v>
      </c>
      <c r="O60" t="s">
        <v>19</v>
      </c>
      <c r="P60" t="s">
        <v>62</v>
      </c>
      <c r="R60">
        <v>6</v>
      </c>
      <c r="S60">
        <v>4</v>
      </c>
      <c r="T60" s="5">
        <v>0.71199999999999997</v>
      </c>
      <c r="U60" s="5">
        <v>69.748000000000005</v>
      </c>
      <c r="V60" s="5">
        <v>0.64900000000000002</v>
      </c>
      <c r="W60" s="5">
        <v>138.18</v>
      </c>
      <c r="X60" s="5"/>
      <c r="Y60" s="5"/>
      <c r="AA60">
        <v>6</v>
      </c>
      <c r="AB60">
        <v>4</v>
      </c>
      <c r="AC60">
        <v>0.71199999999999997</v>
      </c>
      <c r="AD60">
        <v>0.64900000000000002</v>
      </c>
      <c r="AE60" s="5">
        <v>138.18</v>
      </c>
      <c r="AF60">
        <f t="shared" si="1"/>
        <v>8.8483146067415697E-2</v>
      </c>
    </row>
    <row r="61" spans="1:32" x14ac:dyDescent="0.2">
      <c r="A61" s="3">
        <v>44410.546932870369</v>
      </c>
      <c r="B61" s="1">
        <v>44410</v>
      </c>
      <c r="C61" s="2">
        <v>0.54693287037037031</v>
      </c>
      <c r="D61" t="s">
        <v>12</v>
      </c>
      <c r="E61">
        <v>1145</v>
      </c>
      <c r="F61">
        <v>238</v>
      </c>
      <c r="G61">
        <v>667</v>
      </c>
      <c r="H61">
        <v>101</v>
      </c>
      <c r="I61">
        <v>31</v>
      </c>
      <c r="J61">
        <v>0.64300000000000002</v>
      </c>
      <c r="K61">
        <v>3.5</v>
      </c>
      <c r="L61">
        <f t="shared" si="3"/>
        <v>180.49709999999999</v>
      </c>
      <c r="M61">
        <v>6</v>
      </c>
      <c r="N61">
        <v>28</v>
      </c>
      <c r="O61" t="s">
        <v>19</v>
      </c>
      <c r="P61" t="s">
        <v>62</v>
      </c>
      <c r="R61">
        <v>6</v>
      </c>
      <c r="S61">
        <v>5</v>
      </c>
      <c r="T61" s="5">
        <v>0.68899999999999995</v>
      </c>
      <c r="U61" s="5">
        <v>68.432000000000002</v>
      </c>
      <c r="V61" s="5">
        <v>0.63400000000000001</v>
      </c>
      <c r="W61" s="5">
        <v>144.76000000000002</v>
      </c>
      <c r="X61" s="5"/>
      <c r="Y61" s="5"/>
      <c r="AA61">
        <v>6</v>
      </c>
      <c r="AB61">
        <v>5</v>
      </c>
      <c r="AC61">
        <v>0.68899999999999995</v>
      </c>
      <c r="AD61">
        <v>0.63400000000000001</v>
      </c>
      <c r="AE61" s="5">
        <v>144.76000000000002</v>
      </c>
      <c r="AF61">
        <f t="shared" si="1"/>
        <v>7.9825834542815555E-2</v>
      </c>
    </row>
    <row r="62" spans="1:32" x14ac:dyDescent="0.2">
      <c r="A62" s="3">
        <v>44410.547013888892</v>
      </c>
      <c r="B62" s="1">
        <v>44410</v>
      </c>
      <c r="C62" s="2">
        <v>0.54701388888888891</v>
      </c>
      <c r="D62" t="s">
        <v>12</v>
      </c>
      <c r="E62">
        <v>1146</v>
      </c>
      <c r="F62">
        <v>245</v>
      </c>
      <c r="G62">
        <v>654</v>
      </c>
      <c r="H62">
        <v>102</v>
      </c>
      <c r="I62">
        <v>31</v>
      </c>
      <c r="J62">
        <v>0.625</v>
      </c>
      <c r="K62">
        <v>3.5</v>
      </c>
      <c r="L62">
        <f t="shared" si="3"/>
        <v>182.2842</v>
      </c>
      <c r="M62">
        <v>6</v>
      </c>
      <c r="N62">
        <v>29</v>
      </c>
      <c r="O62" t="s">
        <v>19</v>
      </c>
      <c r="P62" t="s">
        <v>62</v>
      </c>
      <c r="R62">
        <v>6</v>
      </c>
      <c r="S62">
        <v>6</v>
      </c>
      <c r="T62" s="5">
        <v>0.68799999999999994</v>
      </c>
      <c r="U62" s="5">
        <v>64.484000000000009</v>
      </c>
      <c r="V62" s="5">
        <v>0.63</v>
      </c>
      <c r="W62" s="5">
        <v>148.708</v>
      </c>
      <c r="X62" s="5"/>
      <c r="Y62" s="5"/>
      <c r="AA62">
        <v>6</v>
      </c>
      <c r="AB62">
        <v>6</v>
      </c>
      <c r="AC62">
        <v>0.68799999999999994</v>
      </c>
      <c r="AD62">
        <v>0.63</v>
      </c>
      <c r="AE62" s="5">
        <v>148.708</v>
      </c>
      <c r="AF62">
        <f t="shared" si="1"/>
        <v>8.4302325581395277E-2</v>
      </c>
    </row>
    <row r="63" spans="1:32" x14ac:dyDescent="0.2">
      <c r="A63" s="3">
        <v>44410.547395833331</v>
      </c>
      <c r="B63" s="1">
        <v>44410</v>
      </c>
      <c r="C63" s="2">
        <v>0.5473958333333333</v>
      </c>
      <c r="D63" t="s">
        <v>12</v>
      </c>
      <c r="E63">
        <v>1147</v>
      </c>
      <c r="F63">
        <v>3</v>
      </c>
      <c r="G63">
        <v>4</v>
      </c>
      <c r="H63">
        <v>524</v>
      </c>
      <c r="I63">
        <v>30</v>
      </c>
      <c r="J63" t="s">
        <v>15</v>
      </c>
      <c r="K63">
        <v>3.6</v>
      </c>
      <c r="L63">
        <f t="shared" si="3"/>
        <v>936.44039999999995</v>
      </c>
      <c r="M63">
        <v>6</v>
      </c>
      <c r="N63" t="s">
        <v>23</v>
      </c>
      <c r="O63" t="s">
        <v>19</v>
      </c>
      <c r="P63" t="s">
        <v>62</v>
      </c>
      <c r="R63">
        <v>6</v>
      </c>
      <c r="S63">
        <v>7</v>
      </c>
      <c r="T63" s="5">
        <v>0.70199999999999996</v>
      </c>
      <c r="U63" s="5">
        <v>60.536000000000001</v>
      </c>
      <c r="V63" s="5">
        <v>0.58599999999999997</v>
      </c>
      <c r="W63" s="5">
        <v>131.6</v>
      </c>
      <c r="X63" s="5"/>
      <c r="Y63" s="5"/>
      <c r="AA63">
        <v>6</v>
      </c>
      <c r="AB63">
        <v>7</v>
      </c>
      <c r="AC63">
        <v>0.70199999999999996</v>
      </c>
      <c r="AD63">
        <v>0.58599999999999997</v>
      </c>
      <c r="AE63" s="5">
        <v>131.6</v>
      </c>
      <c r="AF63">
        <f t="shared" si="1"/>
        <v>0.16524216524216528</v>
      </c>
    </row>
    <row r="64" spans="1:32" x14ac:dyDescent="0.2">
      <c r="A64" s="3">
        <v>44410.547511574077</v>
      </c>
      <c r="B64" s="1">
        <v>44410</v>
      </c>
      <c r="C64" s="2">
        <v>0.54751157407407403</v>
      </c>
      <c r="D64" t="s">
        <v>12</v>
      </c>
      <c r="E64">
        <v>1148</v>
      </c>
      <c r="F64">
        <v>4</v>
      </c>
      <c r="G64">
        <v>5</v>
      </c>
      <c r="H64">
        <v>562</v>
      </c>
      <c r="I64">
        <v>30</v>
      </c>
      <c r="J64" t="s">
        <v>15</v>
      </c>
      <c r="K64">
        <v>3.7</v>
      </c>
      <c r="L64">
        <f t="shared" si="3"/>
        <v>1004.3502</v>
      </c>
      <c r="M64">
        <v>6</v>
      </c>
      <c r="N64" t="s">
        <v>23</v>
      </c>
      <c r="O64" t="s">
        <v>19</v>
      </c>
      <c r="P64" t="s">
        <v>62</v>
      </c>
      <c r="R64">
        <v>6</v>
      </c>
      <c r="S64">
        <v>8</v>
      </c>
      <c r="T64" s="5">
        <v>0.70399999999999996</v>
      </c>
      <c r="U64" s="5">
        <v>57.904000000000003</v>
      </c>
      <c r="V64" s="5">
        <v>0.63</v>
      </c>
      <c r="W64" s="5">
        <v>132.916</v>
      </c>
      <c r="X64" s="5"/>
      <c r="Y64" s="5"/>
      <c r="AA64">
        <v>6</v>
      </c>
      <c r="AB64">
        <v>8</v>
      </c>
      <c r="AC64">
        <v>0.70399999999999996</v>
      </c>
      <c r="AD64">
        <v>0.63</v>
      </c>
      <c r="AE64" s="5">
        <v>132.916</v>
      </c>
      <c r="AF64">
        <f t="shared" si="1"/>
        <v>0.10511363636363635</v>
      </c>
    </row>
    <row r="65" spans="1:32" x14ac:dyDescent="0.2">
      <c r="A65" s="3">
        <v>44410.548796273149</v>
      </c>
      <c r="B65" s="1">
        <v>44410</v>
      </c>
      <c r="C65" s="2">
        <v>0.54878472222222219</v>
      </c>
      <c r="D65" t="s">
        <v>11</v>
      </c>
      <c r="F65" t="s">
        <v>16</v>
      </c>
      <c r="L65">
        <f t="shared" si="3"/>
        <v>0</v>
      </c>
      <c r="R65">
        <v>6</v>
      </c>
      <c r="S65">
        <v>9</v>
      </c>
      <c r="T65" s="5">
        <v>0.71499999999999997</v>
      </c>
      <c r="U65" s="5">
        <v>53.956000000000003</v>
      </c>
      <c r="V65" s="5">
        <v>0.63800000000000001</v>
      </c>
      <c r="W65" s="5">
        <v>132.916</v>
      </c>
      <c r="X65" s="5"/>
      <c r="Y65" s="5"/>
      <c r="AA65">
        <v>6</v>
      </c>
      <c r="AB65">
        <v>9</v>
      </c>
      <c r="AC65">
        <v>0.71499999999999997</v>
      </c>
      <c r="AD65">
        <v>0.63800000000000001</v>
      </c>
      <c r="AE65" s="5">
        <v>132.916</v>
      </c>
      <c r="AF65">
        <f t="shared" si="1"/>
        <v>0.10769230769230764</v>
      </c>
    </row>
    <row r="66" spans="1:32" x14ac:dyDescent="0.2">
      <c r="A66" s="3">
        <v>44410.548796296294</v>
      </c>
      <c r="B66" s="1">
        <v>44410</v>
      </c>
      <c r="C66" s="2">
        <v>0.54879629629629634</v>
      </c>
      <c r="D66" t="s">
        <v>12</v>
      </c>
      <c r="E66">
        <v>1150</v>
      </c>
      <c r="F66">
        <v>181</v>
      </c>
      <c r="G66">
        <v>483</v>
      </c>
      <c r="H66">
        <v>132</v>
      </c>
      <c r="I66">
        <v>31</v>
      </c>
      <c r="J66">
        <v>0.625</v>
      </c>
      <c r="K66">
        <v>3.6</v>
      </c>
      <c r="L66">
        <f t="shared" si="3"/>
        <v>235.8972</v>
      </c>
      <c r="M66">
        <v>7</v>
      </c>
      <c r="N66">
        <v>1</v>
      </c>
      <c r="O66" t="s">
        <v>19</v>
      </c>
      <c r="P66" t="s">
        <v>62</v>
      </c>
      <c r="R66">
        <v>6</v>
      </c>
      <c r="S66">
        <v>10</v>
      </c>
      <c r="T66" s="5">
        <v>0.69899999999999995</v>
      </c>
      <c r="U66" s="5">
        <v>51.324000000000005</v>
      </c>
      <c r="V66" s="5">
        <v>0.61499999999999999</v>
      </c>
      <c r="W66" s="5">
        <v>119.756</v>
      </c>
      <c r="X66" s="5"/>
      <c r="Y66" s="5"/>
      <c r="AA66">
        <v>6</v>
      </c>
      <c r="AB66">
        <v>10</v>
      </c>
      <c r="AC66">
        <v>0.69899999999999995</v>
      </c>
      <c r="AD66">
        <v>0.61499999999999999</v>
      </c>
      <c r="AE66" s="5">
        <v>119.756</v>
      </c>
      <c r="AF66">
        <f t="shared" si="1"/>
        <v>0.12017167381974247</v>
      </c>
    </row>
    <row r="67" spans="1:32" x14ac:dyDescent="0.2">
      <c r="A67" s="3">
        <v>44410.548981481479</v>
      </c>
      <c r="B67" s="1">
        <v>44410</v>
      </c>
      <c r="C67" s="2">
        <v>0.54898148148148151</v>
      </c>
      <c r="D67" t="s">
        <v>12</v>
      </c>
      <c r="E67">
        <v>1151</v>
      </c>
      <c r="F67">
        <v>186</v>
      </c>
      <c r="G67">
        <v>478</v>
      </c>
      <c r="H67">
        <v>155</v>
      </c>
      <c r="I67">
        <v>31</v>
      </c>
      <c r="J67">
        <v>0.61099999999999999</v>
      </c>
      <c r="K67">
        <v>3.5</v>
      </c>
      <c r="L67">
        <f t="shared" si="3"/>
        <v>277.00049999999999</v>
      </c>
      <c r="M67">
        <v>7</v>
      </c>
      <c r="N67">
        <v>2</v>
      </c>
      <c r="O67" t="s">
        <v>19</v>
      </c>
      <c r="P67" t="s">
        <v>62</v>
      </c>
      <c r="R67">
        <v>6</v>
      </c>
      <c r="S67">
        <v>11</v>
      </c>
      <c r="T67" s="5">
        <v>0.70299999999999996</v>
      </c>
      <c r="U67" s="5">
        <v>50.008000000000003</v>
      </c>
      <c r="V67" s="5">
        <v>0.63500000000000001</v>
      </c>
      <c r="W67" s="5">
        <v>123.70400000000001</v>
      </c>
      <c r="X67" s="5"/>
      <c r="Y67" s="5"/>
      <c r="AA67">
        <v>6</v>
      </c>
      <c r="AB67">
        <v>11</v>
      </c>
      <c r="AC67">
        <v>0.70299999999999996</v>
      </c>
      <c r="AD67">
        <v>0.63500000000000001</v>
      </c>
      <c r="AE67" s="5">
        <v>123.70400000000001</v>
      </c>
      <c r="AF67">
        <f t="shared" si="1"/>
        <v>9.6728307254623003E-2</v>
      </c>
    </row>
    <row r="68" spans="1:32" x14ac:dyDescent="0.2">
      <c r="A68" s="3">
        <v>44410.549108796295</v>
      </c>
      <c r="B68" s="1">
        <v>44410</v>
      </c>
      <c r="C68" s="2">
        <v>0.54910879629629628</v>
      </c>
      <c r="D68" t="s">
        <v>12</v>
      </c>
      <c r="E68">
        <v>1152</v>
      </c>
      <c r="F68">
        <v>204</v>
      </c>
      <c r="G68">
        <v>557</v>
      </c>
      <c r="H68">
        <v>138</v>
      </c>
      <c r="I68">
        <v>31</v>
      </c>
      <c r="J68">
        <v>0.63400000000000001</v>
      </c>
      <c r="K68">
        <v>3.6</v>
      </c>
      <c r="L68">
        <f t="shared" si="3"/>
        <v>246.6198</v>
      </c>
      <c r="M68">
        <v>7</v>
      </c>
      <c r="N68">
        <v>3</v>
      </c>
      <c r="O68" t="s">
        <v>19</v>
      </c>
      <c r="P68" t="s">
        <v>62</v>
      </c>
      <c r="R68">
        <v>6</v>
      </c>
      <c r="S68">
        <v>12</v>
      </c>
      <c r="T68" s="5">
        <v>0.70899999999999996</v>
      </c>
      <c r="U68" s="5">
        <v>47.376000000000005</v>
      </c>
      <c r="V68" s="5">
        <v>0.59499999999999997</v>
      </c>
      <c r="W68" s="5">
        <v>115.80800000000001</v>
      </c>
      <c r="X68" s="5"/>
      <c r="Y68" s="5"/>
      <c r="AA68">
        <v>6</v>
      </c>
      <c r="AB68">
        <v>12</v>
      </c>
      <c r="AC68">
        <v>0.70899999999999996</v>
      </c>
      <c r="AD68">
        <v>0.59499999999999997</v>
      </c>
      <c r="AE68" s="5">
        <v>115.80800000000001</v>
      </c>
      <c r="AF68">
        <f t="shared" si="1"/>
        <v>0.16078984485190406</v>
      </c>
    </row>
    <row r="69" spans="1:32" x14ac:dyDescent="0.2">
      <c r="A69" s="3">
        <v>44410.549189814818</v>
      </c>
      <c r="B69" s="1">
        <v>44410</v>
      </c>
      <c r="C69" s="2">
        <v>0.54918981481481477</v>
      </c>
      <c r="D69" t="s">
        <v>12</v>
      </c>
      <c r="E69">
        <v>1153</v>
      </c>
      <c r="F69">
        <v>186</v>
      </c>
      <c r="G69">
        <v>487</v>
      </c>
      <c r="H69">
        <v>143</v>
      </c>
      <c r="I69">
        <v>31</v>
      </c>
      <c r="J69">
        <v>0.61799999999999999</v>
      </c>
      <c r="K69">
        <v>3.6</v>
      </c>
      <c r="L69">
        <f t="shared" si="3"/>
        <v>255.55529999999999</v>
      </c>
      <c r="M69">
        <v>7</v>
      </c>
      <c r="N69">
        <v>4</v>
      </c>
      <c r="O69" t="s">
        <v>19</v>
      </c>
      <c r="P69" t="s">
        <v>62</v>
      </c>
      <c r="R69">
        <v>6</v>
      </c>
      <c r="S69">
        <v>13</v>
      </c>
      <c r="T69" s="5">
        <v>0.70399999999999996</v>
      </c>
      <c r="U69" s="5">
        <v>43.428000000000004</v>
      </c>
      <c r="V69" s="5">
        <v>0.622</v>
      </c>
      <c r="W69" s="5">
        <v>131.6</v>
      </c>
      <c r="X69" s="5"/>
      <c r="Y69" s="5"/>
      <c r="AA69">
        <v>6</v>
      </c>
      <c r="AB69">
        <v>13</v>
      </c>
      <c r="AC69">
        <v>0.70399999999999996</v>
      </c>
      <c r="AD69">
        <v>0.622</v>
      </c>
      <c r="AE69" s="5">
        <v>131.6</v>
      </c>
      <c r="AF69">
        <f t="shared" ref="AF69:AF85" si="4">1-(AD69/AC69)</f>
        <v>0.11647727272727271</v>
      </c>
    </row>
    <row r="70" spans="1:32" x14ac:dyDescent="0.2">
      <c r="A70" s="3">
        <v>44410.549270833333</v>
      </c>
      <c r="B70" s="1">
        <v>44410</v>
      </c>
      <c r="C70" s="2">
        <v>0.54927083333333326</v>
      </c>
      <c r="D70" t="s">
        <v>12</v>
      </c>
      <c r="E70">
        <v>1154</v>
      </c>
      <c r="F70">
        <v>187</v>
      </c>
      <c r="G70">
        <v>480</v>
      </c>
      <c r="H70">
        <v>140</v>
      </c>
      <c r="I70">
        <v>31</v>
      </c>
      <c r="J70">
        <v>0.61</v>
      </c>
      <c r="K70">
        <v>3.6</v>
      </c>
      <c r="L70">
        <f t="shared" si="3"/>
        <v>250.19399999999999</v>
      </c>
      <c r="M70">
        <v>7</v>
      </c>
      <c r="N70">
        <v>5</v>
      </c>
      <c r="O70" t="s">
        <v>19</v>
      </c>
      <c r="P70" t="s">
        <v>62</v>
      </c>
      <c r="R70">
        <v>6</v>
      </c>
      <c r="S70">
        <v>14</v>
      </c>
      <c r="T70" s="5">
        <v>0.67800000000000005</v>
      </c>
      <c r="U70" s="5">
        <v>40.795999999999999</v>
      </c>
      <c r="V70" s="5">
        <v>0.63600000000000001</v>
      </c>
      <c r="W70" s="5">
        <v>128.96800000000002</v>
      </c>
      <c r="X70" s="5"/>
      <c r="Y70" s="5"/>
      <c r="AA70">
        <v>6</v>
      </c>
      <c r="AB70">
        <v>14</v>
      </c>
      <c r="AC70">
        <v>0.67800000000000005</v>
      </c>
      <c r="AD70">
        <v>0.63600000000000001</v>
      </c>
      <c r="AE70" s="5">
        <v>128.96800000000002</v>
      </c>
      <c r="AF70">
        <f t="shared" si="4"/>
        <v>6.1946902654867353E-2</v>
      </c>
    </row>
    <row r="71" spans="1:32" x14ac:dyDescent="0.2">
      <c r="A71" s="3">
        <v>44410.549363425926</v>
      </c>
      <c r="B71" s="1">
        <v>44410</v>
      </c>
      <c r="C71" s="2">
        <v>0.54936342592592591</v>
      </c>
      <c r="D71" t="s">
        <v>12</v>
      </c>
      <c r="E71">
        <v>1155</v>
      </c>
      <c r="F71">
        <v>189</v>
      </c>
      <c r="G71">
        <v>476</v>
      </c>
      <c r="H71">
        <v>146</v>
      </c>
      <c r="I71">
        <v>31</v>
      </c>
      <c r="J71">
        <v>0.60299999999999998</v>
      </c>
      <c r="K71">
        <v>3.6</v>
      </c>
      <c r="L71">
        <f t="shared" si="3"/>
        <v>260.91659999999996</v>
      </c>
      <c r="M71">
        <v>7</v>
      </c>
      <c r="N71">
        <v>6</v>
      </c>
      <c r="O71" t="s">
        <v>19</v>
      </c>
      <c r="P71" t="s">
        <v>62</v>
      </c>
      <c r="R71">
        <v>6</v>
      </c>
      <c r="S71">
        <v>15</v>
      </c>
      <c r="T71" s="5">
        <v>0.68899999999999995</v>
      </c>
      <c r="U71" s="5">
        <v>39.480000000000004</v>
      </c>
      <c r="V71" s="5">
        <v>0.60399999999999998</v>
      </c>
      <c r="W71" s="5">
        <v>125.02000000000001</v>
      </c>
      <c r="X71" s="5"/>
      <c r="Y71" s="5"/>
      <c r="AA71">
        <v>6</v>
      </c>
      <c r="AB71">
        <v>15</v>
      </c>
      <c r="AC71">
        <v>0.68899999999999995</v>
      </c>
      <c r="AD71">
        <v>0.60399999999999998</v>
      </c>
      <c r="AE71" s="5">
        <v>125.02000000000001</v>
      </c>
      <c r="AF71">
        <f t="shared" si="4"/>
        <v>0.12336719883889691</v>
      </c>
    </row>
    <row r="72" spans="1:32" x14ac:dyDescent="0.2">
      <c r="A72" s="3">
        <v>44410.549432870372</v>
      </c>
      <c r="B72" s="1">
        <v>44410</v>
      </c>
      <c r="C72" s="2">
        <v>0.54943287037037036</v>
      </c>
      <c r="D72" t="s">
        <v>12</v>
      </c>
      <c r="E72">
        <v>1156</v>
      </c>
      <c r="F72">
        <v>191</v>
      </c>
      <c r="G72">
        <v>486</v>
      </c>
      <c r="H72">
        <v>156</v>
      </c>
      <c r="I72">
        <v>31</v>
      </c>
      <c r="J72">
        <v>0.60699999999999998</v>
      </c>
      <c r="K72">
        <v>3.6</v>
      </c>
      <c r="L72">
        <f t="shared" si="3"/>
        <v>278.7876</v>
      </c>
      <c r="M72">
        <v>7</v>
      </c>
      <c r="N72">
        <v>7</v>
      </c>
      <c r="O72" t="s">
        <v>19</v>
      </c>
      <c r="P72" t="s">
        <v>62</v>
      </c>
      <c r="R72">
        <v>6</v>
      </c>
      <c r="S72">
        <v>16</v>
      </c>
      <c r="T72" s="5">
        <v>0.70599999999999996</v>
      </c>
      <c r="U72" s="5">
        <v>38.164000000000001</v>
      </c>
      <c r="V72" s="5">
        <v>0.61499999999999999</v>
      </c>
      <c r="W72" s="5">
        <v>127.652</v>
      </c>
      <c r="X72" s="5"/>
      <c r="Y72" s="5"/>
      <c r="AA72">
        <v>6</v>
      </c>
      <c r="AB72">
        <v>16</v>
      </c>
      <c r="AC72">
        <v>0.70599999999999996</v>
      </c>
      <c r="AD72">
        <v>0.61499999999999999</v>
      </c>
      <c r="AE72" s="5">
        <v>127.652</v>
      </c>
      <c r="AF72">
        <f t="shared" si="4"/>
        <v>0.12889518413597734</v>
      </c>
    </row>
    <row r="73" spans="1:32" x14ac:dyDescent="0.2">
      <c r="A73" s="3">
        <v>44410.549490740741</v>
      </c>
      <c r="B73" s="1">
        <v>44410</v>
      </c>
      <c r="C73" s="2">
        <v>0.54949074074074067</v>
      </c>
      <c r="D73" t="s">
        <v>12</v>
      </c>
      <c r="E73">
        <v>1157</v>
      </c>
      <c r="F73">
        <v>202</v>
      </c>
      <c r="G73">
        <v>527</v>
      </c>
      <c r="H73">
        <v>157</v>
      </c>
      <c r="I73">
        <v>31</v>
      </c>
      <c r="J73">
        <v>0.61699999999999999</v>
      </c>
      <c r="K73">
        <v>3.6</v>
      </c>
      <c r="L73">
        <f t="shared" si="3"/>
        <v>280.57470000000001</v>
      </c>
      <c r="M73">
        <v>7</v>
      </c>
      <c r="N73">
        <v>8</v>
      </c>
      <c r="O73" t="s">
        <v>19</v>
      </c>
      <c r="P73" t="s">
        <v>62</v>
      </c>
      <c r="R73">
        <v>6</v>
      </c>
      <c r="S73">
        <v>17</v>
      </c>
      <c r="T73" s="5">
        <v>0.70499999999999996</v>
      </c>
      <c r="U73" s="5">
        <v>36.847999999999999</v>
      </c>
      <c r="V73" s="5">
        <v>0.63</v>
      </c>
      <c r="W73" s="5">
        <v>119.756</v>
      </c>
      <c r="X73" s="5"/>
      <c r="Y73" s="5"/>
      <c r="AA73">
        <v>6</v>
      </c>
      <c r="AB73">
        <v>17</v>
      </c>
      <c r="AC73">
        <v>0.70499999999999996</v>
      </c>
      <c r="AD73">
        <v>0.63</v>
      </c>
      <c r="AE73" s="5">
        <v>119.756</v>
      </c>
      <c r="AF73">
        <f t="shared" si="4"/>
        <v>0.10638297872340419</v>
      </c>
    </row>
    <row r="74" spans="1:32" x14ac:dyDescent="0.2">
      <c r="A74" s="3">
        <v>44410.549560185187</v>
      </c>
      <c r="B74" s="1">
        <v>44410</v>
      </c>
      <c r="C74" s="2">
        <v>0.54956018518518512</v>
      </c>
      <c r="D74" t="s">
        <v>12</v>
      </c>
      <c r="E74">
        <v>1158</v>
      </c>
      <c r="F74">
        <v>188</v>
      </c>
      <c r="G74">
        <v>492</v>
      </c>
      <c r="H74">
        <v>155</v>
      </c>
      <c r="I74">
        <v>31</v>
      </c>
      <c r="J74">
        <v>0.61799999999999999</v>
      </c>
      <c r="K74">
        <v>3.6</v>
      </c>
      <c r="L74">
        <f t="shared" si="3"/>
        <v>277.00049999999999</v>
      </c>
      <c r="M74">
        <v>7</v>
      </c>
      <c r="N74">
        <v>9</v>
      </c>
      <c r="O74" t="s">
        <v>19</v>
      </c>
      <c r="P74" t="s">
        <v>62</v>
      </c>
      <c r="R74">
        <v>6</v>
      </c>
      <c r="S74">
        <v>18</v>
      </c>
      <c r="T74" s="5">
        <v>0.70399999999999996</v>
      </c>
      <c r="U74" s="5">
        <v>36.847999999999999</v>
      </c>
      <c r="V74" s="5">
        <v>0.64400000000000002</v>
      </c>
      <c r="W74" s="5">
        <v>118.44000000000001</v>
      </c>
      <c r="X74" s="5"/>
      <c r="Y74" s="5"/>
      <c r="AA74">
        <v>6</v>
      </c>
      <c r="AB74">
        <v>18</v>
      </c>
      <c r="AC74">
        <v>0.70399999999999996</v>
      </c>
      <c r="AD74">
        <v>0.64400000000000002</v>
      </c>
      <c r="AE74" s="5">
        <v>118.44000000000001</v>
      </c>
      <c r="AF74">
        <f t="shared" si="4"/>
        <v>8.5227272727272596E-2</v>
      </c>
    </row>
    <row r="75" spans="1:32" x14ac:dyDescent="0.2">
      <c r="A75" s="3">
        <v>44410.549629629626</v>
      </c>
      <c r="B75" s="1">
        <v>44410</v>
      </c>
      <c r="C75" s="2">
        <v>0.54962962962962958</v>
      </c>
      <c r="D75" t="s">
        <v>12</v>
      </c>
      <c r="E75">
        <v>1159</v>
      </c>
      <c r="F75">
        <v>190</v>
      </c>
      <c r="G75">
        <v>499</v>
      </c>
      <c r="H75">
        <v>151</v>
      </c>
      <c r="I75">
        <v>31</v>
      </c>
      <c r="J75">
        <v>0.61899999999999999</v>
      </c>
      <c r="K75">
        <v>3.6</v>
      </c>
      <c r="L75">
        <f t="shared" si="3"/>
        <v>269.85210000000001</v>
      </c>
      <c r="M75">
        <v>7</v>
      </c>
      <c r="N75">
        <v>10</v>
      </c>
      <c r="O75" t="s">
        <v>19</v>
      </c>
      <c r="P75" t="s">
        <v>62</v>
      </c>
      <c r="R75">
        <v>6</v>
      </c>
      <c r="S75">
        <v>19</v>
      </c>
      <c r="T75" s="5">
        <v>0.70199999999999996</v>
      </c>
      <c r="U75" s="5">
        <v>35.532000000000004</v>
      </c>
      <c r="V75" s="5">
        <v>0.63900000000000001</v>
      </c>
      <c r="W75" s="5">
        <v>119.756</v>
      </c>
      <c r="X75" s="5"/>
      <c r="Y75" s="5"/>
      <c r="AA75">
        <v>6</v>
      </c>
      <c r="AB75">
        <v>19</v>
      </c>
      <c r="AC75">
        <v>0.70199999999999996</v>
      </c>
      <c r="AD75">
        <v>0.63900000000000001</v>
      </c>
      <c r="AE75" s="5">
        <v>119.756</v>
      </c>
      <c r="AF75">
        <f t="shared" si="4"/>
        <v>8.9743589743589647E-2</v>
      </c>
    </row>
    <row r="76" spans="1:32" x14ac:dyDescent="0.2">
      <c r="A76" s="3">
        <v>44410.549722222226</v>
      </c>
      <c r="B76" s="1">
        <v>44410</v>
      </c>
      <c r="C76" s="2">
        <v>0.54972222222222222</v>
      </c>
      <c r="D76" t="s">
        <v>12</v>
      </c>
      <c r="E76">
        <v>1160</v>
      </c>
      <c r="F76">
        <v>179</v>
      </c>
      <c r="G76">
        <v>451</v>
      </c>
      <c r="H76">
        <v>152</v>
      </c>
      <c r="I76">
        <v>31</v>
      </c>
      <c r="J76">
        <v>0.60299999999999998</v>
      </c>
      <c r="K76">
        <v>3.6</v>
      </c>
      <c r="L76">
        <f t="shared" si="3"/>
        <v>271.63919999999996</v>
      </c>
      <c r="M76">
        <v>7</v>
      </c>
      <c r="N76">
        <v>11</v>
      </c>
      <c r="O76" t="s">
        <v>19</v>
      </c>
      <c r="P76" t="s">
        <v>62</v>
      </c>
      <c r="R76">
        <v>6</v>
      </c>
      <c r="S76">
        <v>20</v>
      </c>
      <c r="T76" s="5">
        <v>0.70699999999999996</v>
      </c>
      <c r="U76" s="5">
        <v>34.216000000000001</v>
      </c>
      <c r="V76" s="5">
        <v>0.63200000000000001</v>
      </c>
      <c r="W76" s="5">
        <v>121.072</v>
      </c>
      <c r="X76" s="5"/>
      <c r="Y76" s="5"/>
      <c r="AA76">
        <v>6</v>
      </c>
      <c r="AB76">
        <v>20</v>
      </c>
      <c r="AC76">
        <v>0.70699999999999996</v>
      </c>
      <c r="AD76">
        <v>0.63200000000000001</v>
      </c>
      <c r="AE76" s="5">
        <v>121.072</v>
      </c>
      <c r="AF76">
        <f t="shared" si="4"/>
        <v>0.10608203677510597</v>
      </c>
    </row>
    <row r="77" spans="1:32" x14ac:dyDescent="0.2">
      <c r="A77" s="3">
        <v>44410.549826388888</v>
      </c>
      <c r="B77" s="1">
        <v>44410</v>
      </c>
      <c r="C77" s="2">
        <v>0.54982638888888891</v>
      </c>
      <c r="D77" t="s">
        <v>12</v>
      </c>
      <c r="E77">
        <v>1161</v>
      </c>
      <c r="F77">
        <v>185</v>
      </c>
      <c r="G77">
        <v>484</v>
      </c>
      <c r="H77">
        <v>146</v>
      </c>
      <c r="I77">
        <v>31</v>
      </c>
      <c r="J77">
        <v>0.61799999999999999</v>
      </c>
      <c r="K77">
        <v>3.6</v>
      </c>
      <c r="L77">
        <f t="shared" si="3"/>
        <v>260.91659999999996</v>
      </c>
      <c r="M77">
        <v>7</v>
      </c>
      <c r="N77">
        <v>12</v>
      </c>
      <c r="O77" t="s">
        <v>19</v>
      </c>
      <c r="P77" t="s">
        <v>62</v>
      </c>
      <c r="R77">
        <v>6</v>
      </c>
      <c r="S77">
        <v>21</v>
      </c>
      <c r="T77" s="5">
        <v>0.70499999999999996</v>
      </c>
      <c r="U77" s="5">
        <v>31.584000000000003</v>
      </c>
      <c r="V77" s="5">
        <v>0.626</v>
      </c>
      <c r="W77" s="5">
        <v>118.44000000000001</v>
      </c>
      <c r="X77" s="5"/>
      <c r="Y77" s="5"/>
      <c r="AA77">
        <v>6</v>
      </c>
      <c r="AB77">
        <v>21</v>
      </c>
      <c r="AC77">
        <v>0.70499999999999996</v>
      </c>
      <c r="AD77">
        <v>0.626</v>
      </c>
      <c r="AE77" s="5">
        <v>118.44000000000001</v>
      </c>
      <c r="AF77">
        <f t="shared" si="4"/>
        <v>0.11205673758865242</v>
      </c>
    </row>
    <row r="78" spans="1:32" x14ac:dyDescent="0.2">
      <c r="A78" s="3">
        <v>44410.549895833334</v>
      </c>
      <c r="B78" s="1">
        <v>44410</v>
      </c>
      <c r="C78" s="2">
        <v>0.54989583333333336</v>
      </c>
      <c r="D78" t="s">
        <v>12</v>
      </c>
      <c r="E78">
        <v>1162</v>
      </c>
      <c r="F78">
        <v>182</v>
      </c>
      <c r="G78">
        <v>467</v>
      </c>
      <c r="H78">
        <v>152</v>
      </c>
      <c r="I78">
        <v>31</v>
      </c>
      <c r="J78">
        <v>0.61</v>
      </c>
      <c r="K78">
        <v>3.6</v>
      </c>
      <c r="L78">
        <f t="shared" si="3"/>
        <v>271.63919999999996</v>
      </c>
      <c r="M78">
        <v>7</v>
      </c>
      <c r="N78">
        <v>13</v>
      </c>
      <c r="O78" t="s">
        <v>19</v>
      </c>
      <c r="P78" t="s">
        <v>62</v>
      </c>
      <c r="R78">
        <v>6</v>
      </c>
      <c r="S78">
        <v>22</v>
      </c>
      <c r="T78" s="5">
        <v>0.69899999999999995</v>
      </c>
      <c r="U78" s="5">
        <v>30.268000000000001</v>
      </c>
      <c r="V78" s="5">
        <v>0.59599999999999997</v>
      </c>
      <c r="W78" s="5">
        <v>114.492</v>
      </c>
      <c r="X78" s="5"/>
      <c r="Y78" s="5"/>
      <c r="AA78">
        <v>6</v>
      </c>
      <c r="AB78">
        <v>22</v>
      </c>
      <c r="AC78">
        <v>0.69899999999999995</v>
      </c>
      <c r="AD78">
        <v>0.59599999999999997</v>
      </c>
      <c r="AE78" s="5">
        <v>114.492</v>
      </c>
      <c r="AF78">
        <f t="shared" si="4"/>
        <v>0.14735336194563664</v>
      </c>
    </row>
    <row r="79" spans="1:32" x14ac:dyDescent="0.2">
      <c r="A79" s="3">
        <v>44410.549976851849</v>
      </c>
      <c r="B79" s="1">
        <v>44410</v>
      </c>
      <c r="C79" s="2">
        <v>0.54997685185185186</v>
      </c>
      <c r="D79" t="s">
        <v>12</v>
      </c>
      <c r="E79">
        <v>1163</v>
      </c>
      <c r="F79">
        <v>182</v>
      </c>
      <c r="G79">
        <v>479</v>
      </c>
      <c r="H79">
        <v>156</v>
      </c>
      <c r="I79">
        <v>31</v>
      </c>
      <c r="J79">
        <v>0.62</v>
      </c>
      <c r="K79">
        <v>3.6</v>
      </c>
      <c r="L79">
        <f t="shared" si="3"/>
        <v>278.7876</v>
      </c>
      <c r="M79">
        <v>7</v>
      </c>
      <c r="N79">
        <v>14</v>
      </c>
      <c r="O79" t="s">
        <v>19</v>
      </c>
      <c r="P79" t="s">
        <v>62</v>
      </c>
      <c r="R79">
        <v>6</v>
      </c>
      <c r="S79">
        <v>23</v>
      </c>
      <c r="T79" s="5">
        <v>0.70699999999999996</v>
      </c>
      <c r="U79" s="5">
        <v>30.268000000000001</v>
      </c>
      <c r="V79" s="5">
        <v>0.64200000000000002</v>
      </c>
      <c r="W79" s="5">
        <v>121.072</v>
      </c>
      <c r="X79" s="5"/>
      <c r="Y79" s="5"/>
      <c r="AA79">
        <v>6</v>
      </c>
      <c r="AB79">
        <v>23</v>
      </c>
      <c r="AC79">
        <v>0.70699999999999996</v>
      </c>
      <c r="AD79">
        <v>0.64200000000000002</v>
      </c>
      <c r="AE79" s="5">
        <v>121.072</v>
      </c>
      <c r="AF79">
        <f t="shared" si="4"/>
        <v>9.1937765205091893E-2</v>
      </c>
    </row>
    <row r="80" spans="1:32" x14ac:dyDescent="0.2">
      <c r="A80" s="3">
        <v>44410.550046296295</v>
      </c>
      <c r="B80" s="1">
        <v>44410</v>
      </c>
      <c r="C80" s="2">
        <v>0.55004629629629631</v>
      </c>
      <c r="D80" t="s">
        <v>12</v>
      </c>
      <c r="E80">
        <v>1164</v>
      </c>
      <c r="F80">
        <v>182</v>
      </c>
      <c r="G80">
        <v>465</v>
      </c>
      <c r="H80">
        <v>150</v>
      </c>
      <c r="I80">
        <v>31</v>
      </c>
      <c r="J80">
        <v>0.60899999999999999</v>
      </c>
      <c r="K80">
        <v>3.6</v>
      </c>
      <c r="L80">
        <f t="shared" si="3"/>
        <v>268.065</v>
      </c>
      <c r="M80">
        <v>7</v>
      </c>
      <c r="N80">
        <v>15</v>
      </c>
      <c r="O80" t="s">
        <v>19</v>
      </c>
      <c r="P80" t="s">
        <v>62</v>
      </c>
      <c r="R80">
        <v>6</v>
      </c>
      <c r="S80">
        <v>24</v>
      </c>
      <c r="T80" s="5">
        <v>0.69599999999999995</v>
      </c>
      <c r="U80" s="5">
        <v>28.952000000000002</v>
      </c>
      <c r="V80" s="5">
        <v>0.63900000000000001</v>
      </c>
      <c r="W80" s="5">
        <v>132.916</v>
      </c>
      <c r="X80" s="5"/>
      <c r="Y80" s="5"/>
      <c r="AA80">
        <v>6</v>
      </c>
      <c r="AB80">
        <v>24</v>
      </c>
      <c r="AC80">
        <v>0.69599999999999995</v>
      </c>
      <c r="AD80">
        <v>0.63900000000000001</v>
      </c>
      <c r="AE80" s="5">
        <v>132.916</v>
      </c>
      <c r="AF80">
        <f t="shared" si="4"/>
        <v>8.18965517241379E-2</v>
      </c>
    </row>
    <row r="81" spans="1:32" x14ac:dyDescent="0.2">
      <c r="A81" s="3">
        <v>44410.550127314818</v>
      </c>
      <c r="B81" s="1">
        <v>44410</v>
      </c>
      <c r="C81" s="2">
        <v>0.55012731481481481</v>
      </c>
      <c r="D81" t="s">
        <v>12</v>
      </c>
      <c r="E81">
        <v>1165</v>
      </c>
      <c r="F81">
        <v>178</v>
      </c>
      <c r="G81">
        <v>445</v>
      </c>
      <c r="H81">
        <v>151</v>
      </c>
      <c r="I81">
        <v>31</v>
      </c>
      <c r="J81">
        <v>0.6</v>
      </c>
      <c r="K81">
        <v>3.6</v>
      </c>
      <c r="L81">
        <f t="shared" si="3"/>
        <v>269.85210000000001</v>
      </c>
      <c r="M81">
        <v>7</v>
      </c>
      <c r="N81">
        <v>16</v>
      </c>
      <c r="O81" t="s">
        <v>19</v>
      </c>
      <c r="P81" t="s">
        <v>62</v>
      </c>
      <c r="R81">
        <v>6</v>
      </c>
      <c r="S81">
        <v>25</v>
      </c>
      <c r="T81" s="5">
        <v>0.69499999999999995</v>
      </c>
      <c r="U81" s="5">
        <v>26.32</v>
      </c>
      <c r="V81" s="5">
        <v>0.66600000000000004</v>
      </c>
      <c r="W81" s="5">
        <v>127.652</v>
      </c>
      <c r="X81" s="5"/>
      <c r="Y81" s="5"/>
      <c r="AA81">
        <v>6</v>
      </c>
      <c r="AB81">
        <v>25</v>
      </c>
      <c r="AC81">
        <v>0.69499999999999995</v>
      </c>
      <c r="AD81">
        <v>0.66600000000000004</v>
      </c>
      <c r="AE81" s="5">
        <v>127.652</v>
      </c>
      <c r="AF81">
        <f t="shared" si="4"/>
        <v>4.1726618705035801E-2</v>
      </c>
    </row>
    <row r="82" spans="1:32" x14ac:dyDescent="0.2">
      <c r="A82" s="3">
        <v>44410.550196759257</v>
      </c>
      <c r="B82" s="1">
        <v>44410</v>
      </c>
      <c r="C82" s="2">
        <v>0.55019675925925926</v>
      </c>
      <c r="D82" t="s">
        <v>12</v>
      </c>
      <c r="E82">
        <v>1166</v>
      </c>
      <c r="F82">
        <v>167</v>
      </c>
      <c r="G82">
        <v>427</v>
      </c>
      <c r="H82">
        <v>155</v>
      </c>
      <c r="I82">
        <v>31</v>
      </c>
      <c r="J82">
        <v>0.60899999999999999</v>
      </c>
      <c r="K82">
        <v>3.6</v>
      </c>
      <c r="L82">
        <f t="shared" si="3"/>
        <v>277.00049999999999</v>
      </c>
      <c r="M82">
        <v>7</v>
      </c>
      <c r="N82">
        <v>17</v>
      </c>
      <c r="O82" t="s">
        <v>19</v>
      </c>
      <c r="P82" t="s">
        <v>62</v>
      </c>
      <c r="R82">
        <v>6</v>
      </c>
      <c r="S82">
        <v>26</v>
      </c>
      <c r="T82" s="5">
        <v>0.72599999999999998</v>
      </c>
      <c r="U82" s="5">
        <v>25.004000000000001</v>
      </c>
      <c r="V82" s="5">
        <v>0.63800000000000001</v>
      </c>
      <c r="W82" s="5">
        <v>117.12400000000001</v>
      </c>
      <c r="X82" s="5"/>
      <c r="Y82" s="5"/>
      <c r="AA82">
        <v>6</v>
      </c>
      <c r="AB82">
        <v>26</v>
      </c>
      <c r="AC82">
        <v>0.72599999999999998</v>
      </c>
      <c r="AD82">
        <v>0.63800000000000001</v>
      </c>
      <c r="AE82" s="5">
        <v>117.12400000000001</v>
      </c>
      <c r="AF82">
        <f t="shared" si="4"/>
        <v>0.12121212121212122</v>
      </c>
    </row>
    <row r="83" spans="1:32" x14ac:dyDescent="0.2">
      <c r="A83" s="3">
        <v>44410.55027777778</v>
      </c>
      <c r="B83" s="1">
        <v>44410</v>
      </c>
      <c r="C83" s="2">
        <v>0.55027777777777775</v>
      </c>
      <c r="D83" t="s">
        <v>12</v>
      </c>
      <c r="E83">
        <v>1167</v>
      </c>
      <c r="F83">
        <v>153</v>
      </c>
      <c r="G83">
        <v>387</v>
      </c>
      <c r="H83">
        <v>148</v>
      </c>
      <c r="I83">
        <v>31</v>
      </c>
      <c r="J83">
        <v>0.60499999999999998</v>
      </c>
      <c r="K83">
        <v>3.6</v>
      </c>
      <c r="L83">
        <f t="shared" si="3"/>
        <v>264.49079999999998</v>
      </c>
      <c r="M83">
        <v>7</v>
      </c>
      <c r="N83">
        <v>18</v>
      </c>
      <c r="O83" t="s">
        <v>19</v>
      </c>
      <c r="P83" t="s">
        <v>62</v>
      </c>
      <c r="R83">
        <v>6</v>
      </c>
      <c r="S83">
        <v>27</v>
      </c>
      <c r="T83" s="5">
        <v>0.72299999999999998</v>
      </c>
      <c r="U83" s="5">
        <v>25.004000000000001</v>
      </c>
      <c r="V83" s="5">
        <v>0.63200000000000001</v>
      </c>
      <c r="W83" s="5">
        <v>119.756</v>
      </c>
      <c r="X83" s="5"/>
      <c r="Y83" s="5"/>
      <c r="AA83">
        <v>6</v>
      </c>
      <c r="AB83">
        <v>27</v>
      </c>
      <c r="AC83">
        <v>0.72299999999999998</v>
      </c>
      <c r="AD83">
        <v>0.63200000000000001</v>
      </c>
      <c r="AE83" s="5">
        <v>119.756</v>
      </c>
      <c r="AF83">
        <f t="shared" si="4"/>
        <v>0.12586445366528354</v>
      </c>
    </row>
    <row r="84" spans="1:32" x14ac:dyDescent="0.2">
      <c r="A84" s="3">
        <v>44410.550347222219</v>
      </c>
      <c r="B84" s="1">
        <v>44410</v>
      </c>
      <c r="C84" s="2">
        <v>0.55034722222222221</v>
      </c>
      <c r="D84" t="s">
        <v>12</v>
      </c>
      <c r="E84">
        <v>1168</v>
      </c>
      <c r="F84">
        <v>132</v>
      </c>
      <c r="G84">
        <v>330</v>
      </c>
      <c r="H84">
        <v>143</v>
      </c>
      <c r="I84">
        <v>31</v>
      </c>
      <c r="J84">
        <v>0.6</v>
      </c>
      <c r="K84">
        <v>3.6</v>
      </c>
      <c r="L84">
        <f t="shared" si="3"/>
        <v>255.55529999999999</v>
      </c>
      <c r="M84">
        <v>7</v>
      </c>
      <c r="N84">
        <v>19</v>
      </c>
      <c r="O84" t="s">
        <v>19</v>
      </c>
      <c r="P84" t="s">
        <v>62</v>
      </c>
      <c r="R84">
        <v>6</v>
      </c>
      <c r="S84">
        <v>28</v>
      </c>
      <c r="T84" s="5">
        <v>0.69</v>
      </c>
      <c r="U84" s="5">
        <v>22.372</v>
      </c>
      <c r="V84" s="5">
        <v>0.64300000000000002</v>
      </c>
      <c r="W84" s="5">
        <v>132.916</v>
      </c>
      <c r="X84" s="5"/>
      <c r="Y84" s="5"/>
      <c r="AA84">
        <v>6</v>
      </c>
      <c r="AB84">
        <v>28</v>
      </c>
      <c r="AC84">
        <v>0.69</v>
      </c>
      <c r="AD84">
        <v>0.64300000000000002</v>
      </c>
      <c r="AE84" s="5">
        <v>132.916</v>
      </c>
      <c r="AF84">
        <f t="shared" si="4"/>
        <v>6.811594202898541E-2</v>
      </c>
    </row>
    <row r="85" spans="1:32" x14ac:dyDescent="0.2">
      <c r="A85" s="3">
        <v>44410.550416666665</v>
      </c>
      <c r="B85" s="1">
        <v>44410</v>
      </c>
      <c r="C85" s="2">
        <v>0.55041666666666667</v>
      </c>
      <c r="D85" t="s">
        <v>12</v>
      </c>
      <c r="E85">
        <v>1169</v>
      </c>
      <c r="F85">
        <v>137</v>
      </c>
      <c r="G85">
        <v>347</v>
      </c>
      <c r="H85">
        <v>145</v>
      </c>
      <c r="I85">
        <v>31</v>
      </c>
      <c r="J85">
        <v>0.60499999999999998</v>
      </c>
      <c r="K85">
        <v>3.6</v>
      </c>
      <c r="L85">
        <f t="shared" si="3"/>
        <v>259.12950000000001</v>
      </c>
      <c r="M85">
        <v>7</v>
      </c>
      <c r="N85">
        <v>20</v>
      </c>
      <c r="O85" t="s">
        <v>19</v>
      </c>
      <c r="P85" t="s">
        <v>62</v>
      </c>
      <c r="R85">
        <v>6</v>
      </c>
      <c r="S85">
        <v>29</v>
      </c>
      <c r="T85" s="5">
        <v>0.71399999999999997</v>
      </c>
      <c r="U85" s="5">
        <v>19.740000000000002</v>
      </c>
      <c r="V85" s="5">
        <v>0.625</v>
      </c>
      <c r="W85" s="5">
        <v>134.232</v>
      </c>
      <c r="X85" s="5"/>
      <c r="Y85" s="5"/>
      <c r="AA85">
        <v>6</v>
      </c>
      <c r="AB85">
        <v>29</v>
      </c>
      <c r="AC85">
        <v>0.71399999999999997</v>
      </c>
      <c r="AD85">
        <v>0.625</v>
      </c>
      <c r="AE85" s="5">
        <v>134.232</v>
      </c>
      <c r="AF85">
        <f t="shared" si="4"/>
        <v>0.12464985994397759</v>
      </c>
    </row>
    <row r="86" spans="1:32" x14ac:dyDescent="0.2">
      <c r="A86" s="3">
        <v>44410.550497685188</v>
      </c>
      <c r="B86" s="1">
        <v>44410</v>
      </c>
      <c r="C86" s="2">
        <v>0.55049768518518516</v>
      </c>
      <c r="D86" t="s">
        <v>12</v>
      </c>
      <c r="E86">
        <v>1170</v>
      </c>
      <c r="F86">
        <v>169</v>
      </c>
      <c r="G86">
        <v>436</v>
      </c>
      <c r="H86">
        <v>155</v>
      </c>
      <c r="I86">
        <v>31</v>
      </c>
      <c r="J86">
        <v>0.61199999999999999</v>
      </c>
      <c r="K86">
        <v>3.6</v>
      </c>
      <c r="L86">
        <f t="shared" si="3"/>
        <v>277.00049999999999</v>
      </c>
      <c r="M86">
        <v>7</v>
      </c>
      <c r="N86">
        <v>21</v>
      </c>
      <c r="O86" t="s">
        <v>19</v>
      </c>
      <c r="P86" t="s">
        <v>62</v>
      </c>
      <c r="R86">
        <v>6</v>
      </c>
      <c r="S86" t="s">
        <v>23</v>
      </c>
      <c r="T86" s="5"/>
      <c r="U86" s="5"/>
      <c r="V86" s="5" t="e">
        <v>#DIV/0!</v>
      </c>
      <c r="W86" s="5">
        <v>714.58799999999997</v>
      </c>
      <c r="X86" s="5"/>
      <c r="Y86" s="5"/>
      <c r="AA86" s="8">
        <v>6</v>
      </c>
      <c r="AB86" s="8" t="s">
        <v>23</v>
      </c>
      <c r="AC86" s="8"/>
      <c r="AD86" s="8"/>
      <c r="AE86" s="5">
        <v>714.58799999999997</v>
      </c>
      <c r="AF86" s="8"/>
    </row>
    <row r="87" spans="1:32" x14ac:dyDescent="0.2">
      <c r="A87" s="3">
        <v>44410.550567129627</v>
      </c>
      <c r="B87" s="1">
        <v>44410</v>
      </c>
      <c r="C87" s="2">
        <v>0.55056712962962961</v>
      </c>
      <c r="D87" t="s">
        <v>12</v>
      </c>
      <c r="E87">
        <v>1171</v>
      </c>
      <c r="F87">
        <v>155</v>
      </c>
      <c r="G87">
        <v>380</v>
      </c>
      <c r="H87">
        <v>163</v>
      </c>
      <c r="I87">
        <v>31</v>
      </c>
      <c r="J87">
        <v>0.59199999999999997</v>
      </c>
      <c r="K87">
        <v>3.6</v>
      </c>
      <c r="L87">
        <f t="shared" si="3"/>
        <v>291.29730000000001</v>
      </c>
      <c r="M87">
        <v>7</v>
      </c>
      <c r="N87">
        <v>22</v>
      </c>
      <c r="O87" t="s">
        <v>19</v>
      </c>
      <c r="P87" t="s">
        <v>62</v>
      </c>
      <c r="R87">
        <v>7</v>
      </c>
      <c r="S87">
        <v>1</v>
      </c>
      <c r="T87" s="5"/>
      <c r="U87" s="5"/>
      <c r="V87" s="5">
        <v>0.625</v>
      </c>
      <c r="W87" s="5">
        <v>173.71200000000002</v>
      </c>
      <c r="X87" s="5"/>
      <c r="Y87" s="5"/>
      <c r="AA87" s="9"/>
    </row>
    <row r="88" spans="1:32" x14ac:dyDescent="0.2">
      <c r="A88" s="3">
        <v>44410.550636574073</v>
      </c>
      <c r="B88" s="1">
        <v>44410</v>
      </c>
      <c r="C88" s="2">
        <v>0.55063657407407407</v>
      </c>
      <c r="D88" t="s">
        <v>12</v>
      </c>
      <c r="E88">
        <v>1172</v>
      </c>
      <c r="F88">
        <v>136</v>
      </c>
      <c r="G88">
        <v>341</v>
      </c>
      <c r="H88">
        <v>157</v>
      </c>
      <c r="I88">
        <v>31</v>
      </c>
      <c r="J88">
        <v>0.60099999999999998</v>
      </c>
      <c r="K88">
        <v>3.6</v>
      </c>
      <c r="L88">
        <f t="shared" si="3"/>
        <v>280.57470000000001</v>
      </c>
      <c r="M88">
        <v>7</v>
      </c>
      <c r="N88">
        <v>23</v>
      </c>
      <c r="O88" t="s">
        <v>19</v>
      </c>
      <c r="P88" t="s">
        <v>62</v>
      </c>
      <c r="R88">
        <v>7</v>
      </c>
      <c r="S88">
        <v>2</v>
      </c>
      <c r="T88" s="5"/>
      <c r="U88" s="5"/>
      <c r="V88" s="5">
        <v>0.61099999999999999</v>
      </c>
      <c r="W88" s="5">
        <v>203.98000000000002</v>
      </c>
      <c r="X88" s="5"/>
      <c r="Y88" s="5"/>
      <c r="AA88" s="9"/>
    </row>
    <row r="89" spans="1:32" x14ac:dyDescent="0.2">
      <c r="A89" s="3">
        <v>44410.550729166665</v>
      </c>
      <c r="B89" s="1">
        <v>44410</v>
      </c>
      <c r="C89" s="2">
        <v>0.5507291666666666</v>
      </c>
      <c r="D89" t="s">
        <v>12</v>
      </c>
      <c r="E89">
        <v>1173</v>
      </c>
      <c r="F89">
        <v>168</v>
      </c>
      <c r="G89">
        <v>412</v>
      </c>
      <c r="H89">
        <v>152</v>
      </c>
      <c r="I89">
        <v>31</v>
      </c>
      <c r="J89">
        <v>0.59199999999999997</v>
      </c>
      <c r="K89">
        <v>3.6</v>
      </c>
      <c r="L89">
        <f t="shared" si="3"/>
        <v>271.63919999999996</v>
      </c>
      <c r="M89">
        <v>7</v>
      </c>
      <c r="N89">
        <v>24</v>
      </c>
      <c r="O89" t="s">
        <v>19</v>
      </c>
      <c r="P89" t="s">
        <v>62</v>
      </c>
      <c r="R89">
        <v>7</v>
      </c>
      <c r="S89">
        <v>3</v>
      </c>
      <c r="T89" s="5"/>
      <c r="U89" s="5"/>
      <c r="V89" s="5">
        <v>0.63400000000000001</v>
      </c>
      <c r="W89" s="5">
        <v>181.608</v>
      </c>
      <c r="X89" s="5"/>
      <c r="Y89" s="5"/>
      <c r="AA89" s="9"/>
    </row>
    <row r="90" spans="1:32" x14ac:dyDescent="0.2">
      <c r="A90" s="3">
        <v>44410.550821759258</v>
      </c>
      <c r="B90" s="1">
        <v>44410</v>
      </c>
      <c r="C90" s="2">
        <v>0.55082175925925925</v>
      </c>
      <c r="D90" t="s">
        <v>12</v>
      </c>
      <c r="E90">
        <v>1174</v>
      </c>
      <c r="F90">
        <v>167</v>
      </c>
      <c r="G90">
        <v>428</v>
      </c>
      <c r="H90">
        <v>149</v>
      </c>
      <c r="I90">
        <v>31</v>
      </c>
      <c r="J90">
        <v>0.61</v>
      </c>
      <c r="K90">
        <v>3.6</v>
      </c>
      <c r="L90">
        <f t="shared" si="3"/>
        <v>266.27789999999999</v>
      </c>
      <c r="M90">
        <v>7</v>
      </c>
      <c r="N90">
        <v>25</v>
      </c>
      <c r="O90" t="s">
        <v>19</v>
      </c>
      <c r="P90" t="s">
        <v>62</v>
      </c>
      <c r="R90">
        <v>7</v>
      </c>
      <c r="S90">
        <v>4</v>
      </c>
      <c r="T90" s="5"/>
      <c r="U90" s="5"/>
      <c r="V90" s="5">
        <v>0.61799999999999999</v>
      </c>
      <c r="W90" s="5">
        <v>188.18800000000002</v>
      </c>
      <c r="X90" s="5"/>
      <c r="Y90" s="5"/>
      <c r="AA90" s="9"/>
    </row>
    <row r="91" spans="1:32" x14ac:dyDescent="0.2">
      <c r="A91" s="3">
        <v>44410.55091435185</v>
      </c>
      <c r="B91" s="1">
        <v>44410</v>
      </c>
      <c r="C91" s="2">
        <v>0.55091435185185189</v>
      </c>
      <c r="D91" t="s">
        <v>12</v>
      </c>
      <c r="E91">
        <v>1175</v>
      </c>
      <c r="F91">
        <v>176</v>
      </c>
      <c r="G91">
        <v>420</v>
      </c>
      <c r="H91">
        <v>154</v>
      </c>
      <c r="I91">
        <v>31</v>
      </c>
      <c r="J91">
        <v>0.58099999999999996</v>
      </c>
      <c r="K91">
        <v>3.6</v>
      </c>
      <c r="L91">
        <f t="shared" si="3"/>
        <v>275.21339999999998</v>
      </c>
      <c r="M91">
        <v>7</v>
      </c>
      <c r="N91">
        <v>26</v>
      </c>
      <c r="O91" t="s">
        <v>19</v>
      </c>
      <c r="P91" t="s">
        <v>62</v>
      </c>
      <c r="R91">
        <v>7</v>
      </c>
      <c r="S91">
        <v>5</v>
      </c>
      <c r="T91" s="5"/>
      <c r="U91" s="5"/>
      <c r="V91" s="5">
        <v>0.61</v>
      </c>
      <c r="W91" s="5">
        <v>184.24</v>
      </c>
      <c r="X91" s="5"/>
      <c r="Y91" s="5"/>
      <c r="AA91" s="9"/>
    </row>
    <row r="92" spans="1:32" x14ac:dyDescent="0.2">
      <c r="A92" s="3">
        <v>44410.550995370373</v>
      </c>
      <c r="B92" s="1">
        <v>44410</v>
      </c>
      <c r="C92" s="2">
        <v>0.55099537037037039</v>
      </c>
      <c r="D92" t="s">
        <v>12</v>
      </c>
      <c r="E92">
        <v>1176</v>
      </c>
      <c r="F92">
        <v>160</v>
      </c>
      <c r="G92">
        <v>389</v>
      </c>
      <c r="H92">
        <v>160</v>
      </c>
      <c r="I92">
        <v>31</v>
      </c>
      <c r="J92">
        <v>0.58899999999999997</v>
      </c>
      <c r="K92">
        <v>3.6</v>
      </c>
      <c r="L92">
        <f t="shared" si="3"/>
        <v>285.93599999999998</v>
      </c>
      <c r="M92">
        <v>7</v>
      </c>
      <c r="N92">
        <v>27</v>
      </c>
      <c r="O92" t="s">
        <v>19</v>
      </c>
      <c r="P92" t="s">
        <v>62</v>
      </c>
      <c r="R92">
        <v>7</v>
      </c>
      <c r="S92">
        <v>6</v>
      </c>
      <c r="T92" s="5"/>
      <c r="U92" s="5"/>
      <c r="V92" s="5">
        <v>0.60299999999999998</v>
      </c>
      <c r="W92" s="5">
        <v>192.136</v>
      </c>
      <c r="X92" s="5"/>
      <c r="Y92" s="5"/>
      <c r="AA92" s="9"/>
    </row>
    <row r="93" spans="1:32" x14ac:dyDescent="0.2">
      <c r="A93" s="3">
        <v>44410.551076388889</v>
      </c>
      <c r="B93" s="1">
        <v>44410</v>
      </c>
      <c r="C93" s="2">
        <v>0.55107638888888888</v>
      </c>
      <c r="D93" t="s">
        <v>12</v>
      </c>
      <c r="E93">
        <v>1177</v>
      </c>
      <c r="F93">
        <v>178</v>
      </c>
      <c r="G93">
        <v>435</v>
      </c>
      <c r="H93">
        <v>159</v>
      </c>
      <c r="I93">
        <v>31</v>
      </c>
      <c r="J93">
        <v>0.59099999999999997</v>
      </c>
      <c r="K93">
        <v>3.6</v>
      </c>
      <c r="L93">
        <f t="shared" si="3"/>
        <v>284.14889999999997</v>
      </c>
      <c r="M93">
        <v>7</v>
      </c>
      <c r="N93">
        <v>28</v>
      </c>
      <c r="O93" t="s">
        <v>19</v>
      </c>
      <c r="P93" t="s">
        <v>62</v>
      </c>
      <c r="R93">
        <v>7</v>
      </c>
      <c r="S93">
        <v>7</v>
      </c>
      <c r="T93" s="5"/>
      <c r="U93" s="5"/>
      <c r="V93" s="5">
        <v>0.60699999999999998</v>
      </c>
      <c r="W93" s="5">
        <v>205.29600000000002</v>
      </c>
      <c r="X93" s="5"/>
      <c r="Y93" s="5"/>
    </row>
    <row r="94" spans="1:32" x14ac:dyDescent="0.2">
      <c r="A94" s="3">
        <v>44410.551157407404</v>
      </c>
      <c r="B94" s="1">
        <v>44410</v>
      </c>
      <c r="C94" s="2">
        <v>0.55115740740740737</v>
      </c>
      <c r="D94" t="s">
        <v>12</v>
      </c>
      <c r="E94">
        <v>1178</v>
      </c>
      <c r="F94">
        <v>161</v>
      </c>
      <c r="G94">
        <v>392</v>
      </c>
      <c r="H94">
        <v>157</v>
      </c>
      <c r="I94">
        <v>31</v>
      </c>
      <c r="J94">
        <v>0.58899999999999997</v>
      </c>
      <c r="K94">
        <v>3.6</v>
      </c>
      <c r="L94">
        <f t="shared" si="3"/>
        <v>280.57470000000001</v>
      </c>
      <c r="M94">
        <v>7</v>
      </c>
      <c r="N94">
        <v>29</v>
      </c>
      <c r="O94" t="s">
        <v>19</v>
      </c>
      <c r="P94" t="s">
        <v>62</v>
      </c>
      <c r="R94">
        <v>7</v>
      </c>
      <c r="S94">
        <v>8</v>
      </c>
      <c r="T94" s="5"/>
      <c r="U94" s="5"/>
      <c r="V94" s="5">
        <v>0.61699999999999999</v>
      </c>
      <c r="W94" s="5">
        <v>206.61200000000002</v>
      </c>
      <c r="X94" s="5"/>
      <c r="Y94" s="5"/>
    </row>
    <row r="95" spans="1:32" x14ac:dyDescent="0.2">
      <c r="A95" s="3">
        <v>44410.551261574074</v>
      </c>
      <c r="B95" s="1">
        <v>44410</v>
      </c>
      <c r="C95" s="2">
        <v>0.55126157407407406</v>
      </c>
      <c r="D95" t="s">
        <v>12</v>
      </c>
      <c r="E95">
        <v>1179</v>
      </c>
      <c r="F95">
        <v>173</v>
      </c>
      <c r="G95">
        <v>405</v>
      </c>
      <c r="H95">
        <v>139</v>
      </c>
      <c r="I95">
        <v>31</v>
      </c>
      <c r="J95">
        <v>0.57299999999999995</v>
      </c>
      <c r="K95">
        <v>3.6</v>
      </c>
      <c r="L95">
        <f t="shared" si="3"/>
        <v>248.40689999999998</v>
      </c>
      <c r="M95">
        <v>7</v>
      </c>
      <c r="N95">
        <v>30</v>
      </c>
      <c r="O95" t="s">
        <v>19</v>
      </c>
      <c r="P95" t="s">
        <v>62</v>
      </c>
      <c r="R95">
        <v>7</v>
      </c>
      <c r="S95">
        <v>9</v>
      </c>
      <c r="T95" s="5"/>
      <c r="U95" s="5"/>
      <c r="V95" s="5">
        <v>0.61799999999999999</v>
      </c>
      <c r="W95" s="5">
        <v>203.98000000000002</v>
      </c>
      <c r="X95" s="5"/>
      <c r="Y95" s="5"/>
    </row>
    <row r="96" spans="1:32" x14ac:dyDescent="0.2">
      <c r="A96" s="3">
        <v>44410.551840277774</v>
      </c>
      <c r="B96" s="1">
        <v>44410</v>
      </c>
      <c r="C96" s="2">
        <v>0.55184027777777778</v>
      </c>
      <c r="D96" t="s">
        <v>12</v>
      </c>
      <c r="E96">
        <v>1180</v>
      </c>
      <c r="F96">
        <v>6</v>
      </c>
      <c r="G96">
        <v>10</v>
      </c>
      <c r="H96">
        <v>656</v>
      </c>
      <c r="I96">
        <v>31</v>
      </c>
      <c r="J96" t="s">
        <v>15</v>
      </c>
      <c r="K96">
        <v>3.8</v>
      </c>
      <c r="L96">
        <f t="shared" si="3"/>
        <v>1172.3375999999998</v>
      </c>
      <c r="M96">
        <v>7</v>
      </c>
      <c r="N96" t="s">
        <v>23</v>
      </c>
      <c r="O96" t="s">
        <v>19</v>
      </c>
      <c r="P96" t="s">
        <v>62</v>
      </c>
      <c r="R96">
        <v>7</v>
      </c>
      <c r="S96">
        <v>10</v>
      </c>
      <c r="T96" s="5"/>
      <c r="U96" s="5"/>
      <c r="V96" s="5">
        <v>0.61899999999999999</v>
      </c>
      <c r="W96" s="5">
        <v>198.71600000000001</v>
      </c>
      <c r="X96" s="5"/>
      <c r="Y96" s="5"/>
    </row>
    <row r="97" spans="1:25" x14ac:dyDescent="0.2">
      <c r="A97" s="3">
        <v>44410.551886574074</v>
      </c>
      <c r="B97" s="1">
        <v>44410</v>
      </c>
      <c r="C97" s="2">
        <v>0.55188657407407404</v>
      </c>
      <c r="D97" t="s">
        <v>12</v>
      </c>
      <c r="E97">
        <v>1181</v>
      </c>
      <c r="F97">
        <v>10</v>
      </c>
      <c r="G97">
        <v>13</v>
      </c>
      <c r="H97">
        <v>644</v>
      </c>
      <c r="I97">
        <v>31</v>
      </c>
      <c r="J97" t="s">
        <v>15</v>
      </c>
      <c r="K97">
        <v>3.8</v>
      </c>
      <c r="L97">
        <f t="shared" si="3"/>
        <v>1150.8924</v>
      </c>
      <c r="M97">
        <v>7</v>
      </c>
      <c r="N97" t="s">
        <v>23</v>
      </c>
      <c r="O97" t="s">
        <v>19</v>
      </c>
      <c r="P97" t="s">
        <v>62</v>
      </c>
      <c r="R97">
        <v>7</v>
      </c>
      <c r="S97">
        <v>11</v>
      </c>
      <c r="T97" s="5"/>
      <c r="U97" s="5"/>
      <c r="V97" s="5">
        <v>0.60299999999999998</v>
      </c>
      <c r="W97" s="5">
        <v>200.03200000000001</v>
      </c>
      <c r="X97" s="5"/>
      <c r="Y97" s="5"/>
    </row>
    <row r="98" spans="1:25" x14ac:dyDescent="0.2">
      <c r="A98" s="3">
        <v>44410.553182847223</v>
      </c>
      <c r="B98" s="1">
        <v>44410</v>
      </c>
      <c r="C98" s="2">
        <v>0.55317129629629636</v>
      </c>
      <c r="D98" t="s">
        <v>11</v>
      </c>
      <c r="F98" t="s">
        <v>13</v>
      </c>
      <c r="L98">
        <f t="shared" si="3"/>
        <v>0</v>
      </c>
      <c r="R98">
        <v>7</v>
      </c>
      <c r="S98">
        <v>12</v>
      </c>
      <c r="T98" s="5"/>
      <c r="U98" s="5"/>
      <c r="V98" s="5">
        <v>0.61799999999999999</v>
      </c>
      <c r="W98" s="5">
        <v>192.136</v>
      </c>
      <c r="X98" s="5"/>
      <c r="Y98" s="5"/>
    </row>
    <row r="99" spans="1:25" x14ac:dyDescent="0.2">
      <c r="A99" s="3">
        <v>44410.553182870368</v>
      </c>
      <c r="B99" s="1">
        <v>44410</v>
      </c>
      <c r="C99" s="2">
        <v>0.55318287037037039</v>
      </c>
      <c r="D99" t="s">
        <v>12</v>
      </c>
      <c r="E99">
        <v>1183</v>
      </c>
      <c r="F99">
        <v>262</v>
      </c>
      <c r="G99">
        <v>364</v>
      </c>
      <c r="H99">
        <v>547</v>
      </c>
      <c r="I99">
        <v>31</v>
      </c>
      <c r="J99">
        <v>0.28000000000000003</v>
      </c>
      <c r="K99">
        <v>3.6</v>
      </c>
      <c r="L99">
        <f t="shared" ref="L99:L162" si="5">H99*1.7871</f>
        <v>977.54369999999994</v>
      </c>
      <c r="M99">
        <v>1</v>
      </c>
      <c r="N99">
        <v>1</v>
      </c>
      <c r="O99" t="s">
        <v>19</v>
      </c>
      <c r="P99" t="s">
        <v>62</v>
      </c>
      <c r="R99">
        <v>7</v>
      </c>
      <c r="S99">
        <v>13</v>
      </c>
      <c r="T99" s="5"/>
      <c r="U99" s="5"/>
      <c r="V99" s="5">
        <v>0.61</v>
      </c>
      <c r="W99" s="5">
        <v>200.03200000000001</v>
      </c>
      <c r="X99" s="5"/>
      <c r="Y99" s="5"/>
    </row>
    <row r="100" spans="1:25" x14ac:dyDescent="0.2">
      <c r="A100" s="3">
        <v>44410.553356481483</v>
      </c>
      <c r="B100" s="1">
        <v>44410</v>
      </c>
      <c r="C100" s="2">
        <v>0.55335648148148142</v>
      </c>
      <c r="D100" t="s">
        <v>12</v>
      </c>
      <c r="E100">
        <v>1184</v>
      </c>
      <c r="F100">
        <v>221</v>
      </c>
      <c r="G100">
        <v>288</v>
      </c>
      <c r="H100">
        <v>544</v>
      </c>
      <c r="I100">
        <v>31</v>
      </c>
      <c r="J100">
        <v>0.23300000000000001</v>
      </c>
      <c r="K100">
        <v>3.5</v>
      </c>
      <c r="L100">
        <f t="shared" si="5"/>
        <v>972.18239999999992</v>
      </c>
      <c r="M100">
        <v>1</v>
      </c>
      <c r="N100">
        <v>2</v>
      </c>
      <c r="O100" t="s">
        <v>19</v>
      </c>
      <c r="P100" t="s">
        <v>62</v>
      </c>
      <c r="R100">
        <v>7</v>
      </c>
      <c r="S100">
        <v>14</v>
      </c>
      <c r="T100" s="5"/>
      <c r="U100" s="5"/>
      <c r="V100" s="5">
        <v>0.62</v>
      </c>
      <c r="W100" s="5">
        <v>205.29600000000002</v>
      </c>
      <c r="X100" s="5"/>
      <c r="Y100" s="5"/>
    </row>
    <row r="101" spans="1:25" x14ac:dyDescent="0.2">
      <c r="A101" s="3">
        <v>44410.553437499999</v>
      </c>
      <c r="B101" s="1">
        <v>44410</v>
      </c>
      <c r="C101" s="2">
        <v>0.55343750000000003</v>
      </c>
      <c r="D101" t="s">
        <v>12</v>
      </c>
      <c r="E101">
        <v>1185</v>
      </c>
      <c r="F101">
        <v>258</v>
      </c>
      <c r="G101">
        <v>406</v>
      </c>
      <c r="H101">
        <v>550</v>
      </c>
      <c r="I101">
        <v>31</v>
      </c>
      <c r="J101">
        <v>0.36499999999999999</v>
      </c>
      <c r="K101">
        <v>3.6</v>
      </c>
      <c r="L101">
        <f t="shared" si="5"/>
        <v>982.90499999999997</v>
      </c>
      <c r="M101">
        <v>1</v>
      </c>
      <c r="N101">
        <v>3</v>
      </c>
      <c r="O101" t="s">
        <v>19</v>
      </c>
      <c r="P101" t="s">
        <v>62</v>
      </c>
      <c r="R101">
        <v>7</v>
      </c>
      <c r="S101">
        <v>15</v>
      </c>
      <c r="T101" s="5"/>
      <c r="U101" s="5"/>
      <c r="V101" s="5">
        <v>0.60899999999999999</v>
      </c>
      <c r="W101" s="5">
        <v>197.4</v>
      </c>
      <c r="X101" s="5"/>
      <c r="Y101" s="5"/>
    </row>
    <row r="102" spans="1:25" x14ac:dyDescent="0.2">
      <c r="A102" s="3">
        <v>44410.553506944445</v>
      </c>
      <c r="B102" s="1">
        <v>44410</v>
      </c>
      <c r="C102" s="2">
        <v>0.55350694444444448</v>
      </c>
      <c r="D102" t="s">
        <v>12</v>
      </c>
      <c r="E102">
        <v>1186</v>
      </c>
      <c r="F102">
        <v>374</v>
      </c>
      <c r="G102">
        <v>430</v>
      </c>
      <c r="H102">
        <v>547</v>
      </c>
      <c r="I102">
        <v>31</v>
      </c>
      <c r="J102">
        <v>0.34599999999999997</v>
      </c>
      <c r="K102">
        <v>3.6</v>
      </c>
      <c r="L102">
        <f t="shared" si="5"/>
        <v>977.54369999999994</v>
      </c>
      <c r="M102">
        <v>1</v>
      </c>
      <c r="N102">
        <v>4</v>
      </c>
      <c r="O102" t="s">
        <v>19</v>
      </c>
      <c r="P102" t="s">
        <v>62</v>
      </c>
      <c r="R102">
        <v>7</v>
      </c>
      <c r="S102">
        <v>16</v>
      </c>
      <c r="T102" s="5"/>
      <c r="U102" s="5"/>
      <c r="V102" s="5">
        <v>0.6</v>
      </c>
      <c r="W102" s="5">
        <v>198.71600000000001</v>
      </c>
      <c r="X102" s="5"/>
      <c r="Y102" s="5"/>
    </row>
    <row r="103" spans="1:25" x14ac:dyDescent="0.2">
      <c r="A103" s="3">
        <v>44410.553576388891</v>
      </c>
      <c r="B103" s="1">
        <v>44410</v>
      </c>
      <c r="C103" s="2">
        <v>0.55357638888888883</v>
      </c>
      <c r="D103" t="s">
        <v>12</v>
      </c>
      <c r="E103">
        <v>1187</v>
      </c>
      <c r="F103">
        <v>234</v>
      </c>
      <c r="G103">
        <v>358</v>
      </c>
      <c r="H103">
        <v>550</v>
      </c>
      <c r="I103">
        <v>31</v>
      </c>
      <c r="J103">
        <v>0.13</v>
      </c>
      <c r="K103">
        <v>3.6</v>
      </c>
      <c r="L103">
        <f t="shared" si="5"/>
        <v>982.90499999999997</v>
      </c>
      <c r="M103">
        <v>1</v>
      </c>
      <c r="N103">
        <v>5</v>
      </c>
      <c r="O103" t="s">
        <v>19</v>
      </c>
      <c r="P103" t="s">
        <v>62</v>
      </c>
      <c r="R103">
        <v>7</v>
      </c>
      <c r="S103">
        <v>17</v>
      </c>
      <c r="T103" s="5"/>
      <c r="U103" s="5"/>
      <c r="V103" s="5">
        <v>0.60899999999999999</v>
      </c>
      <c r="W103" s="5">
        <v>203.98000000000002</v>
      </c>
      <c r="X103" s="5"/>
      <c r="Y103" s="5"/>
    </row>
    <row r="104" spans="1:25" x14ac:dyDescent="0.2">
      <c r="A104" s="3">
        <v>44410.55364583333</v>
      </c>
      <c r="B104" s="1">
        <v>44410</v>
      </c>
      <c r="C104" s="2">
        <v>0.55364583333333328</v>
      </c>
      <c r="D104" t="s">
        <v>12</v>
      </c>
      <c r="E104">
        <v>1188</v>
      </c>
      <c r="F104">
        <v>249</v>
      </c>
      <c r="G104">
        <v>366</v>
      </c>
      <c r="H104">
        <v>533</v>
      </c>
      <c r="I104">
        <v>31</v>
      </c>
      <c r="J104">
        <v>0.32</v>
      </c>
      <c r="K104">
        <v>3.6</v>
      </c>
      <c r="L104">
        <f t="shared" si="5"/>
        <v>952.52429999999993</v>
      </c>
      <c r="M104">
        <v>1</v>
      </c>
      <c r="N104">
        <v>6</v>
      </c>
      <c r="O104" t="s">
        <v>19</v>
      </c>
      <c r="P104" t="s">
        <v>62</v>
      </c>
      <c r="R104">
        <v>7</v>
      </c>
      <c r="S104">
        <v>18</v>
      </c>
      <c r="T104" s="5"/>
      <c r="U104" s="5"/>
      <c r="V104" s="5">
        <v>0.60499999999999998</v>
      </c>
      <c r="W104" s="5">
        <v>194.768</v>
      </c>
      <c r="X104" s="5"/>
      <c r="Y104" s="5"/>
    </row>
    <row r="105" spans="1:25" x14ac:dyDescent="0.2">
      <c r="A105" s="3">
        <v>44410.553865740738</v>
      </c>
      <c r="B105" s="1">
        <v>44410</v>
      </c>
      <c r="C105" s="2">
        <v>0.55386574074074069</v>
      </c>
      <c r="D105" t="s">
        <v>12</v>
      </c>
      <c r="E105">
        <v>1189</v>
      </c>
      <c r="F105">
        <v>260</v>
      </c>
      <c r="G105">
        <v>411</v>
      </c>
      <c r="H105">
        <v>481</v>
      </c>
      <c r="I105">
        <v>31</v>
      </c>
      <c r="J105">
        <v>0.36699999999999999</v>
      </c>
      <c r="K105">
        <v>3.6</v>
      </c>
      <c r="L105">
        <f t="shared" si="5"/>
        <v>859.5951</v>
      </c>
      <c r="M105">
        <v>1</v>
      </c>
      <c r="N105">
        <v>7</v>
      </c>
      <c r="O105" t="s">
        <v>19</v>
      </c>
      <c r="P105" t="s">
        <v>62</v>
      </c>
      <c r="R105">
        <v>7</v>
      </c>
      <c r="S105">
        <v>19</v>
      </c>
      <c r="T105" s="5"/>
      <c r="U105" s="5"/>
      <c r="V105" s="5">
        <v>0.6</v>
      </c>
      <c r="W105" s="5">
        <v>188.18800000000002</v>
      </c>
      <c r="X105" s="5"/>
      <c r="Y105" s="5"/>
    </row>
    <row r="106" spans="1:25" x14ac:dyDescent="0.2">
      <c r="A106" s="3">
        <v>44410.553935185184</v>
      </c>
      <c r="B106" s="1">
        <v>44410</v>
      </c>
      <c r="C106" s="2">
        <v>0.55393518518518514</v>
      </c>
      <c r="D106" t="s">
        <v>12</v>
      </c>
      <c r="E106">
        <v>1190</v>
      </c>
      <c r="F106">
        <v>293</v>
      </c>
      <c r="G106">
        <v>442</v>
      </c>
      <c r="H106">
        <v>464</v>
      </c>
      <c r="I106">
        <v>31</v>
      </c>
      <c r="J106">
        <v>0.33700000000000002</v>
      </c>
      <c r="K106">
        <v>3.6</v>
      </c>
      <c r="L106">
        <f t="shared" si="5"/>
        <v>829.21439999999996</v>
      </c>
      <c r="M106">
        <v>1</v>
      </c>
      <c r="N106">
        <v>8</v>
      </c>
      <c r="O106" t="s">
        <v>19</v>
      </c>
      <c r="P106" t="s">
        <v>62</v>
      </c>
      <c r="R106">
        <v>7</v>
      </c>
      <c r="S106">
        <v>20</v>
      </c>
      <c r="T106" s="5"/>
      <c r="U106" s="5"/>
      <c r="V106" s="5">
        <v>0.60499999999999998</v>
      </c>
      <c r="W106" s="5">
        <v>190.82000000000002</v>
      </c>
      <c r="X106" s="5"/>
      <c r="Y106" s="5"/>
    </row>
    <row r="107" spans="1:25" x14ac:dyDescent="0.2">
      <c r="A107" s="3">
        <v>44410.554108796299</v>
      </c>
      <c r="B107" s="1">
        <v>44410</v>
      </c>
      <c r="C107" s="2">
        <v>0.55410879629629628</v>
      </c>
      <c r="D107" t="s">
        <v>12</v>
      </c>
      <c r="E107">
        <v>1191</v>
      </c>
      <c r="F107">
        <v>284</v>
      </c>
      <c r="G107">
        <v>457</v>
      </c>
      <c r="H107">
        <v>502</v>
      </c>
      <c r="I107">
        <v>31</v>
      </c>
      <c r="J107">
        <v>0.379</v>
      </c>
      <c r="K107">
        <v>3.6</v>
      </c>
      <c r="L107">
        <f t="shared" si="5"/>
        <v>897.12419999999997</v>
      </c>
      <c r="M107">
        <v>1</v>
      </c>
      <c r="N107">
        <v>9</v>
      </c>
      <c r="O107" t="s">
        <v>19</v>
      </c>
      <c r="P107" t="s">
        <v>62</v>
      </c>
      <c r="R107">
        <v>7</v>
      </c>
      <c r="S107">
        <v>21</v>
      </c>
      <c r="T107" s="5"/>
      <c r="U107" s="5"/>
      <c r="V107" s="5">
        <v>0.61199999999999999</v>
      </c>
      <c r="W107" s="5">
        <v>203.98000000000002</v>
      </c>
      <c r="X107" s="5"/>
      <c r="Y107" s="5"/>
    </row>
    <row r="108" spans="1:25" x14ac:dyDescent="0.2">
      <c r="A108" s="3">
        <v>44410.554166666669</v>
      </c>
      <c r="B108" s="1">
        <v>44410</v>
      </c>
      <c r="C108" s="2">
        <v>0.5541666666666667</v>
      </c>
      <c r="D108" t="s">
        <v>12</v>
      </c>
      <c r="E108">
        <v>1192</v>
      </c>
      <c r="F108">
        <v>281</v>
      </c>
      <c r="G108">
        <v>448</v>
      </c>
      <c r="H108">
        <v>532</v>
      </c>
      <c r="I108">
        <v>31</v>
      </c>
      <c r="J108">
        <v>0.373</v>
      </c>
      <c r="K108">
        <v>3.6</v>
      </c>
      <c r="L108">
        <f t="shared" si="5"/>
        <v>950.73719999999992</v>
      </c>
      <c r="M108">
        <v>1</v>
      </c>
      <c r="N108">
        <v>10</v>
      </c>
      <c r="O108" t="s">
        <v>19</v>
      </c>
      <c r="P108" t="s">
        <v>62</v>
      </c>
      <c r="R108">
        <v>7</v>
      </c>
      <c r="S108">
        <v>22</v>
      </c>
      <c r="T108" s="5"/>
      <c r="U108" s="5"/>
      <c r="V108" s="5">
        <v>0.59199999999999997</v>
      </c>
      <c r="W108" s="5">
        <v>214.50800000000001</v>
      </c>
      <c r="X108" s="5"/>
      <c r="Y108" s="5"/>
    </row>
    <row r="109" spans="1:25" x14ac:dyDescent="0.2">
      <c r="A109" s="3">
        <v>44410.554259259261</v>
      </c>
      <c r="B109" s="1">
        <v>44410</v>
      </c>
      <c r="C109" s="2">
        <v>0.55425925925925923</v>
      </c>
      <c r="D109" t="s">
        <v>12</v>
      </c>
      <c r="E109">
        <v>1193</v>
      </c>
      <c r="F109">
        <v>235</v>
      </c>
      <c r="G109">
        <v>352</v>
      </c>
      <c r="H109">
        <v>511</v>
      </c>
      <c r="I109">
        <v>31</v>
      </c>
      <c r="J109">
        <v>0.33200000000000002</v>
      </c>
      <c r="K109">
        <v>3.6</v>
      </c>
      <c r="L109">
        <f t="shared" si="5"/>
        <v>913.20809999999994</v>
      </c>
      <c r="M109">
        <v>1</v>
      </c>
      <c r="N109">
        <v>11</v>
      </c>
      <c r="O109" t="s">
        <v>19</v>
      </c>
      <c r="P109" t="s">
        <v>62</v>
      </c>
      <c r="R109">
        <v>7</v>
      </c>
      <c r="S109">
        <v>23</v>
      </c>
      <c r="T109" s="5"/>
      <c r="U109" s="5"/>
      <c r="V109" s="5">
        <v>0.60099999999999998</v>
      </c>
      <c r="W109" s="5">
        <v>206.61200000000002</v>
      </c>
      <c r="X109" s="5"/>
      <c r="Y109" s="5"/>
    </row>
    <row r="110" spans="1:25" x14ac:dyDescent="0.2">
      <c r="A110" s="3">
        <v>44410.554386574076</v>
      </c>
      <c r="B110" s="1">
        <v>44410</v>
      </c>
      <c r="C110" s="2">
        <v>0.5543865740740741</v>
      </c>
      <c r="D110" t="s">
        <v>12</v>
      </c>
      <c r="E110">
        <v>1194</v>
      </c>
      <c r="F110">
        <v>222</v>
      </c>
      <c r="G110">
        <v>314</v>
      </c>
      <c r="H110">
        <v>474</v>
      </c>
      <c r="I110">
        <v>31</v>
      </c>
      <c r="J110">
        <v>0.29299999999999998</v>
      </c>
      <c r="K110">
        <v>3.6</v>
      </c>
      <c r="L110">
        <f t="shared" si="5"/>
        <v>847.08539999999994</v>
      </c>
      <c r="M110">
        <v>1</v>
      </c>
      <c r="N110">
        <v>12</v>
      </c>
      <c r="O110" t="s">
        <v>19</v>
      </c>
      <c r="P110" t="s">
        <v>62</v>
      </c>
      <c r="R110">
        <v>7</v>
      </c>
      <c r="S110">
        <v>24</v>
      </c>
      <c r="T110" s="5"/>
      <c r="U110" s="5"/>
      <c r="V110" s="5">
        <v>0.59199999999999997</v>
      </c>
      <c r="W110" s="5">
        <v>200.03200000000001</v>
      </c>
      <c r="X110" s="5"/>
      <c r="Y110" s="5"/>
    </row>
    <row r="111" spans="1:25" x14ac:dyDescent="0.2">
      <c r="A111" s="3">
        <v>44410.554537037038</v>
      </c>
      <c r="B111" s="1">
        <v>44410</v>
      </c>
      <c r="C111" s="2">
        <v>0.55453703703703705</v>
      </c>
      <c r="D111" t="s">
        <v>12</v>
      </c>
      <c r="E111">
        <v>1195</v>
      </c>
      <c r="F111">
        <v>198</v>
      </c>
      <c r="G111">
        <v>338</v>
      </c>
      <c r="H111">
        <v>470</v>
      </c>
      <c r="I111">
        <v>31</v>
      </c>
      <c r="J111">
        <v>0.41399999999999998</v>
      </c>
      <c r="K111">
        <v>3.6</v>
      </c>
      <c r="L111">
        <f t="shared" si="5"/>
        <v>839.93700000000001</v>
      </c>
      <c r="M111">
        <v>1</v>
      </c>
      <c r="N111">
        <v>13</v>
      </c>
      <c r="O111" t="s">
        <v>19</v>
      </c>
      <c r="P111" t="s">
        <v>62</v>
      </c>
      <c r="R111">
        <v>7</v>
      </c>
      <c r="S111">
        <v>25</v>
      </c>
      <c r="T111" s="5"/>
      <c r="U111" s="5"/>
      <c r="V111" s="5">
        <v>0.61</v>
      </c>
      <c r="W111" s="5">
        <v>196.084</v>
      </c>
      <c r="X111" s="5"/>
      <c r="Y111" s="5"/>
    </row>
    <row r="112" spans="1:25" x14ac:dyDescent="0.2">
      <c r="A112" s="3">
        <v>44410.554629629631</v>
      </c>
      <c r="B112" s="1">
        <v>44410</v>
      </c>
      <c r="C112" s="2">
        <v>0.55462962962962969</v>
      </c>
      <c r="D112" t="s">
        <v>12</v>
      </c>
      <c r="E112">
        <v>1196</v>
      </c>
      <c r="F112">
        <v>264</v>
      </c>
      <c r="G112">
        <v>372</v>
      </c>
      <c r="H112">
        <v>463</v>
      </c>
      <c r="I112">
        <v>31</v>
      </c>
      <c r="J112">
        <v>0.28999999999999998</v>
      </c>
      <c r="K112">
        <v>3.6</v>
      </c>
      <c r="L112">
        <f t="shared" si="5"/>
        <v>827.42729999999995</v>
      </c>
      <c r="M112">
        <v>1</v>
      </c>
      <c r="N112">
        <v>14</v>
      </c>
      <c r="O112" t="s">
        <v>19</v>
      </c>
      <c r="P112" t="s">
        <v>62</v>
      </c>
      <c r="R112">
        <v>7</v>
      </c>
      <c r="S112">
        <v>26</v>
      </c>
      <c r="T112" s="5"/>
      <c r="U112" s="5"/>
      <c r="V112" s="5">
        <v>0.58099999999999996</v>
      </c>
      <c r="W112" s="5">
        <v>202.66400000000002</v>
      </c>
      <c r="X112" s="5"/>
      <c r="Y112" s="5"/>
    </row>
    <row r="113" spans="1:25" x14ac:dyDescent="0.2">
      <c r="A113" s="3">
        <v>44410.554710648146</v>
      </c>
      <c r="B113" s="1">
        <v>44410</v>
      </c>
      <c r="C113" s="2">
        <v>0.55471064814814819</v>
      </c>
      <c r="D113" t="s">
        <v>12</v>
      </c>
      <c r="E113">
        <v>1197</v>
      </c>
      <c r="F113">
        <v>219</v>
      </c>
      <c r="G113">
        <v>304</v>
      </c>
      <c r="H113">
        <v>490</v>
      </c>
      <c r="I113">
        <v>31</v>
      </c>
      <c r="J113">
        <v>0.28000000000000003</v>
      </c>
      <c r="K113">
        <v>3.6</v>
      </c>
      <c r="L113">
        <f t="shared" si="5"/>
        <v>875.67899999999997</v>
      </c>
      <c r="M113">
        <v>1</v>
      </c>
      <c r="N113">
        <v>15</v>
      </c>
      <c r="O113" t="s">
        <v>19</v>
      </c>
      <c r="P113" t="s">
        <v>62</v>
      </c>
      <c r="R113">
        <v>7</v>
      </c>
      <c r="S113">
        <v>27</v>
      </c>
      <c r="T113" s="5"/>
      <c r="U113" s="5"/>
      <c r="V113" s="5">
        <v>0.58899999999999997</v>
      </c>
      <c r="W113" s="5">
        <v>210.56</v>
      </c>
      <c r="X113" s="5"/>
      <c r="Y113" s="5"/>
    </row>
    <row r="114" spans="1:25" x14ac:dyDescent="0.2">
      <c r="A114" s="3">
        <v>44410.554780092592</v>
      </c>
      <c r="B114" s="1">
        <v>44410</v>
      </c>
      <c r="C114" s="2">
        <v>0.55478009259259264</v>
      </c>
      <c r="D114" t="s">
        <v>12</v>
      </c>
      <c r="E114">
        <v>1198</v>
      </c>
      <c r="F114">
        <v>221</v>
      </c>
      <c r="G114">
        <v>361</v>
      </c>
      <c r="H114">
        <v>526</v>
      </c>
      <c r="I114">
        <v>31</v>
      </c>
      <c r="J114">
        <v>0.38800000000000001</v>
      </c>
      <c r="K114">
        <v>3.6</v>
      </c>
      <c r="L114">
        <f t="shared" si="5"/>
        <v>940.01459999999997</v>
      </c>
      <c r="M114">
        <v>1</v>
      </c>
      <c r="N114">
        <v>16</v>
      </c>
      <c r="O114" t="s">
        <v>19</v>
      </c>
      <c r="P114" t="s">
        <v>62</v>
      </c>
      <c r="R114">
        <v>7</v>
      </c>
      <c r="S114">
        <v>28</v>
      </c>
      <c r="T114" s="5"/>
      <c r="U114" s="5"/>
      <c r="V114" s="5">
        <v>0.59099999999999997</v>
      </c>
      <c r="W114" s="5">
        <v>209.244</v>
      </c>
      <c r="X114" s="5"/>
      <c r="Y114" s="5"/>
    </row>
    <row r="115" spans="1:25" x14ac:dyDescent="0.2">
      <c r="A115" s="3">
        <v>44410.554849537039</v>
      </c>
      <c r="B115" s="1">
        <v>44410</v>
      </c>
      <c r="C115" s="2">
        <v>0.5548495370370371</v>
      </c>
      <c r="D115" t="s">
        <v>12</v>
      </c>
      <c r="E115">
        <v>1199</v>
      </c>
      <c r="F115">
        <v>237</v>
      </c>
      <c r="G115">
        <v>348</v>
      </c>
      <c r="H115">
        <v>510</v>
      </c>
      <c r="I115">
        <v>31</v>
      </c>
      <c r="J115">
        <v>0.31900000000000001</v>
      </c>
      <c r="K115">
        <v>3.6</v>
      </c>
      <c r="L115">
        <f t="shared" si="5"/>
        <v>911.42099999999994</v>
      </c>
      <c r="M115">
        <v>1</v>
      </c>
      <c r="N115">
        <v>17</v>
      </c>
      <c r="O115" t="s">
        <v>19</v>
      </c>
      <c r="P115" t="s">
        <v>62</v>
      </c>
      <c r="R115">
        <v>7</v>
      </c>
      <c r="S115">
        <v>29</v>
      </c>
      <c r="T115" s="5"/>
      <c r="U115" s="5"/>
      <c r="V115" s="5">
        <v>0.58899999999999997</v>
      </c>
      <c r="W115" s="5">
        <v>206.61200000000002</v>
      </c>
      <c r="X115" s="5"/>
      <c r="Y115" s="5"/>
    </row>
    <row r="116" spans="1:25" x14ac:dyDescent="0.2">
      <c r="A116" s="3">
        <v>44410.5549537037</v>
      </c>
      <c r="B116" s="1">
        <v>44410</v>
      </c>
      <c r="C116" s="2">
        <v>0.55495370370370367</v>
      </c>
      <c r="D116" t="s">
        <v>12</v>
      </c>
      <c r="E116">
        <v>1200</v>
      </c>
      <c r="F116">
        <v>187</v>
      </c>
      <c r="G116">
        <v>262</v>
      </c>
      <c r="H116">
        <v>479</v>
      </c>
      <c r="I116">
        <v>31</v>
      </c>
      <c r="J116">
        <v>0.28599999999999998</v>
      </c>
      <c r="K116">
        <v>3.6</v>
      </c>
      <c r="L116">
        <f t="shared" si="5"/>
        <v>856.02089999999998</v>
      </c>
      <c r="M116">
        <v>1</v>
      </c>
      <c r="N116">
        <v>18</v>
      </c>
      <c r="O116" t="s">
        <v>19</v>
      </c>
      <c r="P116" t="s">
        <v>62</v>
      </c>
      <c r="R116">
        <v>7</v>
      </c>
      <c r="S116">
        <v>30</v>
      </c>
      <c r="T116" s="5"/>
      <c r="U116" s="5"/>
      <c r="V116" s="5">
        <v>0.57299999999999995</v>
      </c>
      <c r="W116" s="5">
        <v>182.92400000000001</v>
      </c>
      <c r="X116" s="5"/>
      <c r="Y116" s="5"/>
    </row>
    <row r="117" spans="1:25" x14ac:dyDescent="0.2">
      <c r="A117" s="3">
        <v>44410.555081018516</v>
      </c>
      <c r="B117" s="1">
        <v>44410</v>
      </c>
      <c r="C117" s="2">
        <v>0.55508101851851854</v>
      </c>
      <c r="D117" t="s">
        <v>12</v>
      </c>
      <c r="E117">
        <v>1202</v>
      </c>
      <c r="F117">
        <v>136</v>
      </c>
      <c r="G117">
        <v>191</v>
      </c>
      <c r="H117">
        <v>502</v>
      </c>
      <c r="I117">
        <v>31</v>
      </c>
      <c r="J117">
        <v>0.28799999999999998</v>
      </c>
      <c r="K117">
        <v>3.6</v>
      </c>
      <c r="L117">
        <f t="shared" si="5"/>
        <v>897.12419999999997</v>
      </c>
      <c r="M117">
        <v>1</v>
      </c>
      <c r="N117">
        <v>19</v>
      </c>
      <c r="O117" t="s">
        <v>19</v>
      </c>
      <c r="P117" t="s">
        <v>62</v>
      </c>
      <c r="R117">
        <v>7</v>
      </c>
      <c r="S117" t="s">
        <v>23</v>
      </c>
      <c r="T117" s="5"/>
      <c r="U117" s="5"/>
      <c r="V117" s="5" t="e">
        <v>#DIV/0!</v>
      </c>
      <c r="W117" s="5">
        <v>855.40000000000009</v>
      </c>
      <c r="X117" s="5"/>
      <c r="Y117" s="5"/>
    </row>
    <row r="118" spans="1:25" x14ac:dyDescent="0.2">
      <c r="A118" s="3">
        <v>44410.555162037039</v>
      </c>
      <c r="B118" s="1">
        <v>44410</v>
      </c>
      <c r="C118" s="2">
        <v>0.55516203703703704</v>
      </c>
      <c r="D118" t="s">
        <v>12</v>
      </c>
      <c r="E118">
        <v>1203</v>
      </c>
      <c r="F118">
        <v>232</v>
      </c>
      <c r="G118">
        <v>322</v>
      </c>
      <c r="H118">
        <v>504</v>
      </c>
      <c r="I118">
        <v>31</v>
      </c>
      <c r="J118">
        <v>0.28000000000000003</v>
      </c>
      <c r="K118">
        <v>3.6</v>
      </c>
      <c r="L118">
        <f t="shared" si="5"/>
        <v>900.69839999999999</v>
      </c>
      <c r="M118">
        <v>1</v>
      </c>
      <c r="N118">
        <v>20</v>
      </c>
      <c r="O118" t="s">
        <v>19</v>
      </c>
      <c r="P118" t="s">
        <v>62</v>
      </c>
      <c r="R118" t="s">
        <v>24</v>
      </c>
      <c r="S118" t="s">
        <v>24</v>
      </c>
      <c r="T118" s="5"/>
      <c r="U118" s="5"/>
      <c r="V118" s="5"/>
      <c r="W118" s="5"/>
      <c r="X118" s="5"/>
      <c r="Y118" s="5"/>
    </row>
    <row r="119" spans="1:25" x14ac:dyDescent="0.2">
      <c r="A119" s="3">
        <v>44410.555231481485</v>
      </c>
      <c r="B119" s="1">
        <v>44410</v>
      </c>
      <c r="C119" s="2">
        <v>0.55523148148148149</v>
      </c>
      <c r="D119" t="s">
        <v>12</v>
      </c>
      <c r="E119">
        <v>1204</v>
      </c>
      <c r="F119">
        <v>182</v>
      </c>
      <c r="G119">
        <v>239</v>
      </c>
      <c r="H119">
        <v>521</v>
      </c>
      <c r="I119">
        <v>31</v>
      </c>
      <c r="J119">
        <v>0.23799999999999999</v>
      </c>
      <c r="K119">
        <v>3.6</v>
      </c>
      <c r="L119">
        <f t="shared" si="5"/>
        <v>931.07909999999993</v>
      </c>
      <c r="M119">
        <v>1</v>
      </c>
      <c r="N119">
        <v>21</v>
      </c>
      <c r="O119" t="s">
        <v>19</v>
      </c>
      <c r="P119" t="s">
        <v>62</v>
      </c>
    </row>
    <row r="120" spans="1:25" x14ac:dyDescent="0.2">
      <c r="A120" s="3">
        <v>44410.555601851855</v>
      </c>
      <c r="B120" s="1">
        <v>44410</v>
      </c>
      <c r="C120" s="2">
        <v>0.55560185185185185</v>
      </c>
      <c r="D120" t="s">
        <v>12</v>
      </c>
      <c r="E120">
        <v>1205</v>
      </c>
      <c r="F120">
        <v>14</v>
      </c>
      <c r="G120">
        <v>14</v>
      </c>
      <c r="H120">
        <v>740</v>
      </c>
      <c r="I120">
        <v>31</v>
      </c>
      <c r="J120" t="s">
        <v>15</v>
      </c>
      <c r="K120">
        <v>3.9</v>
      </c>
      <c r="L120">
        <f t="shared" si="5"/>
        <v>1322.454</v>
      </c>
      <c r="M120">
        <v>1</v>
      </c>
      <c r="N120" t="s">
        <v>23</v>
      </c>
      <c r="O120" t="s">
        <v>19</v>
      </c>
      <c r="P120" t="s">
        <v>62</v>
      </c>
    </row>
    <row r="121" spans="1:25" x14ac:dyDescent="0.2">
      <c r="A121" s="3">
        <v>44410.555659722224</v>
      </c>
      <c r="B121" s="1">
        <v>44410</v>
      </c>
      <c r="C121" s="2">
        <v>0.55565972222222226</v>
      </c>
      <c r="D121" t="s">
        <v>12</v>
      </c>
      <c r="E121">
        <v>1206</v>
      </c>
      <c r="F121">
        <v>9</v>
      </c>
      <c r="G121">
        <v>12</v>
      </c>
      <c r="H121">
        <v>734</v>
      </c>
      <c r="I121">
        <v>31</v>
      </c>
      <c r="J121" t="s">
        <v>15</v>
      </c>
      <c r="K121">
        <v>3.9</v>
      </c>
      <c r="L121">
        <f t="shared" si="5"/>
        <v>1311.7313999999999</v>
      </c>
      <c r="M121">
        <v>1</v>
      </c>
      <c r="N121" t="s">
        <v>23</v>
      </c>
      <c r="O121" t="s">
        <v>19</v>
      </c>
      <c r="P121" t="s">
        <v>62</v>
      </c>
    </row>
    <row r="122" spans="1:25" x14ac:dyDescent="0.2">
      <c r="L122">
        <f t="shared" si="5"/>
        <v>0</v>
      </c>
    </row>
    <row r="123" spans="1:25" x14ac:dyDescent="0.2">
      <c r="A123" s="3">
        <v>44410.80011571759</v>
      </c>
      <c r="B123" s="1">
        <v>44410</v>
      </c>
      <c r="C123" s="2">
        <v>0.80010416666666673</v>
      </c>
      <c r="D123" t="s">
        <v>11</v>
      </c>
      <c r="F123" t="s">
        <v>14</v>
      </c>
      <c r="L123">
        <f t="shared" si="5"/>
        <v>0</v>
      </c>
    </row>
    <row r="124" spans="1:25" x14ac:dyDescent="0.2">
      <c r="A124" s="3">
        <v>44410.800115740742</v>
      </c>
      <c r="B124" s="1">
        <v>44410</v>
      </c>
      <c r="C124" s="2">
        <v>0.80011574074074077</v>
      </c>
      <c r="D124" t="s">
        <v>12</v>
      </c>
      <c r="E124">
        <v>110</v>
      </c>
      <c r="F124">
        <v>438</v>
      </c>
      <c r="G124">
        <v>1286</v>
      </c>
      <c r="H124">
        <v>71</v>
      </c>
      <c r="I124">
        <v>26</v>
      </c>
      <c r="J124">
        <v>0.65900000000000003</v>
      </c>
      <c r="K124">
        <v>3.6</v>
      </c>
      <c r="L124">
        <f t="shared" si="5"/>
        <v>126.88409999999999</v>
      </c>
      <c r="M124">
        <v>4</v>
      </c>
      <c r="N124">
        <v>1</v>
      </c>
      <c r="O124" t="s">
        <v>22</v>
      </c>
      <c r="P124" t="s">
        <v>63</v>
      </c>
    </row>
    <row r="125" spans="1:25" x14ac:dyDescent="0.2">
      <c r="A125" s="3">
        <v>44410.800208333334</v>
      </c>
      <c r="B125" s="1">
        <v>44410</v>
      </c>
      <c r="C125" s="2">
        <v>0.8002083333333333</v>
      </c>
      <c r="D125" t="s">
        <v>12</v>
      </c>
      <c r="E125">
        <v>111</v>
      </c>
      <c r="F125">
        <v>274</v>
      </c>
      <c r="G125">
        <v>743</v>
      </c>
      <c r="H125">
        <v>48</v>
      </c>
      <c r="I125">
        <v>26</v>
      </c>
      <c r="J125">
        <v>0.63100000000000001</v>
      </c>
      <c r="K125">
        <v>3.6</v>
      </c>
      <c r="L125">
        <f t="shared" si="5"/>
        <v>85.780799999999999</v>
      </c>
      <c r="M125">
        <v>4</v>
      </c>
      <c r="N125">
        <v>2</v>
      </c>
      <c r="O125" t="s">
        <v>22</v>
      </c>
      <c r="P125" t="s">
        <v>63</v>
      </c>
    </row>
    <row r="126" spans="1:25" x14ac:dyDescent="0.2">
      <c r="A126" s="3">
        <v>44410.80028935185</v>
      </c>
      <c r="B126" s="1">
        <v>44410</v>
      </c>
      <c r="C126" s="2">
        <v>0.8002893518518519</v>
      </c>
      <c r="D126" t="s">
        <v>12</v>
      </c>
      <c r="E126">
        <v>112</v>
      </c>
      <c r="F126">
        <v>419</v>
      </c>
      <c r="G126">
        <v>1312</v>
      </c>
      <c r="H126">
        <v>46</v>
      </c>
      <c r="I126">
        <v>26</v>
      </c>
      <c r="J126">
        <v>0.68100000000000005</v>
      </c>
      <c r="K126">
        <v>3.6</v>
      </c>
      <c r="L126">
        <f t="shared" si="5"/>
        <v>82.206599999999995</v>
      </c>
      <c r="M126">
        <v>4</v>
      </c>
      <c r="N126">
        <v>3</v>
      </c>
      <c r="O126" t="s">
        <v>22</v>
      </c>
      <c r="P126" t="s">
        <v>63</v>
      </c>
    </row>
    <row r="127" spans="1:25" x14ac:dyDescent="0.2">
      <c r="A127" s="3">
        <v>44410.800416666665</v>
      </c>
      <c r="B127" s="1">
        <v>44410</v>
      </c>
      <c r="C127" s="2">
        <v>0.80041666666666667</v>
      </c>
      <c r="D127" t="s">
        <v>12</v>
      </c>
      <c r="E127">
        <v>113</v>
      </c>
      <c r="F127">
        <v>471</v>
      </c>
      <c r="G127">
        <v>1361</v>
      </c>
      <c r="H127">
        <v>42</v>
      </c>
      <c r="I127">
        <v>26</v>
      </c>
      <c r="J127">
        <v>0.65400000000000003</v>
      </c>
      <c r="K127">
        <v>3.6</v>
      </c>
      <c r="L127">
        <f t="shared" si="5"/>
        <v>75.058199999999999</v>
      </c>
      <c r="M127">
        <v>4</v>
      </c>
      <c r="N127">
        <v>4</v>
      </c>
      <c r="O127" t="s">
        <v>22</v>
      </c>
      <c r="P127" t="s">
        <v>63</v>
      </c>
    </row>
    <row r="128" spans="1:25" x14ac:dyDescent="0.2">
      <c r="A128" s="3">
        <v>44410.800497685188</v>
      </c>
      <c r="B128" s="1">
        <v>44410</v>
      </c>
      <c r="C128" s="2">
        <v>0.80049768518518516</v>
      </c>
      <c r="D128" t="s">
        <v>12</v>
      </c>
      <c r="E128">
        <v>114</v>
      </c>
      <c r="F128">
        <v>479</v>
      </c>
      <c r="G128">
        <v>1466</v>
      </c>
      <c r="H128">
        <v>43</v>
      </c>
      <c r="I128">
        <v>26</v>
      </c>
      <c r="J128">
        <v>0.67300000000000004</v>
      </c>
      <c r="K128">
        <v>3.6</v>
      </c>
      <c r="L128">
        <f t="shared" si="5"/>
        <v>76.845299999999995</v>
      </c>
      <c r="M128">
        <v>4</v>
      </c>
      <c r="N128">
        <v>5</v>
      </c>
      <c r="O128" t="s">
        <v>22</v>
      </c>
      <c r="P128" t="s">
        <v>63</v>
      </c>
    </row>
    <row r="129" spans="1:16" x14ac:dyDescent="0.2">
      <c r="A129" s="3">
        <v>44410.800578703704</v>
      </c>
      <c r="B129" s="1">
        <v>44410</v>
      </c>
      <c r="C129" s="2">
        <v>0.80057870370370365</v>
      </c>
      <c r="D129" t="s">
        <v>12</v>
      </c>
      <c r="E129">
        <v>115</v>
      </c>
      <c r="F129">
        <v>539</v>
      </c>
      <c r="G129">
        <v>1562</v>
      </c>
      <c r="H129">
        <v>49</v>
      </c>
      <c r="I129">
        <v>26</v>
      </c>
      <c r="J129">
        <v>0.65500000000000003</v>
      </c>
      <c r="K129">
        <v>3.6</v>
      </c>
      <c r="L129">
        <f t="shared" si="5"/>
        <v>87.567899999999995</v>
      </c>
      <c r="M129">
        <v>4</v>
      </c>
      <c r="N129">
        <v>6</v>
      </c>
      <c r="O129" t="s">
        <v>22</v>
      </c>
      <c r="P129" t="s">
        <v>63</v>
      </c>
    </row>
    <row r="130" spans="1:16" x14ac:dyDescent="0.2">
      <c r="A130" s="3">
        <v>44410.800659722219</v>
      </c>
      <c r="B130" s="1">
        <v>44410</v>
      </c>
      <c r="C130" s="2">
        <v>0.80065972222222215</v>
      </c>
      <c r="D130" t="s">
        <v>12</v>
      </c>
      <c r="E130">
        <v>116</v>
      </c>
      <c r="F130">
        <v>543</v>
      </c>
      <c r="G130">
        <v>1570</v>
      </c>
      <c r="H130">
        <v>51</v>
      </c>
      <c r="I130">
        <v>26</v>
      </c>
      <c r="J130">
        <v>0.65400000000000003</v>
      </c>
      <c r="K130">
        <v>3.5</v>
      </c>
      <c r="L130">
        <f t="shared" si="5"/>
        <v>91.142099999999999</v>
      </c>
      <c r="M130">
        <v>4</v>
      </c>
      <c r="N130">
        <v>7</v>
      </c>
      <c r="O130" t="s">
        <v>22</v>
      </c>
      <c r="P130" t="s">
        <v>63</v>
      </c>
    </row>
    <row r="131" spans="1:16" x14ac:dyDescent="0.2">
      <c r="A131" s="3">
        <v>44410.800763888888</v>
      </c>
      <c r="B131" s="1">
        <v>44410</v>
      </c>
      <c r="C131" s="2">
        <v>0.80076388888888894</v>
      </c>
      <c r="D131" t="s">
        <v>12</v>
      </c>
      <c r="E131">
        <v>117</v>
      </c>
      <c r="F131">
        <v>544</v>
      </c>
      <c r="G131">
        <v>1562</v>
      </c>
      <c r="H131">
        <v>51</v>
      </c>
      <c r="I131">
        <v>26</v>
      </c>
      <c r="J131">
        <v>0.65200000000000002</v>
      </c>
      <c r="K131">
        <v>3.5</v>
      </c>
      <c r="L131">
        <f t="shared" si="5"/>
        <v>91.142099999999999</v>
      </c>
      <c r="M131">
        <v>4</v>
      </c>
      <c r="N131">
        <v>8</v>
      </c>
      <c r="O131" t="s">
        <v>22</v>
      </c>
      <c r="P131" t="s">
        <v>63</v>
      </c>
    </row>
    <row r="132" spans="1:16" x14ac:dyDescent="0.2">
      <c r="A132" s="3">
        <v>44410.800844907404</v>
      </c>
      <c r="B132" s="1">
        <v>44410</v>
      </c>
      <c r="C132" s="2">
        <v>0.80084490740740744</v>
      </c>
      <c r="D132" t="s">
        <v>12</v>
      </c>
      <c r="E132">
        <v>118</v>
      </c>
      <c r="F132">
        <v>487</v>
      </c>
      <c r="G132">
        <v>1446</v>
      </c>
      <c r="H132">
        <v>52</v>
      </c>
      <c r="I132">
        <v>26</v>
      </c>
      <c r="J132">
        <v>0.66300000000000003</v>
      </c>
      <c r="K132">
        <v>3.6</v>
      </c>
      <c r="L132">
        <f t="shared" si="5"/>
        <v>92.929199999999994</v>
      </c>
      <c r="M132">
        <v>4</v>
      </c>
      <c r="N132">
        <v>9</v>
      </c>
      <c r="O132" t="s">
        <v>22</v>
      </c>
      <c r="P132" t="s">
        <v>63</v>
      </c>
    </row>
    <row r="133" spans="1:16" x14ac:dyDescent="0.2">
      <c r="A133" s="3">
        <v>44410.800925925927</v>
      </c>
      <c r="B133" s="1">
        <v>44410</v>
      </c>
      <c r="C133" s="2">
        <v>0.80092592592592593</v>
      </c>
      <c r="D133" t="s">
        <v>12</v>
      </c>
      <c r="E133">
        <v>119</v>
      </c>
      <c r="F133">
        <v>431</v>
      </c>
      <c r="G133">
        <v>1224</v>
      </c>
      <c r="H133">
        <v>56</v>
      </c>
      <c r="I133">
        <v>26</v>
      </c>
      <c r="J133">
        <v>0.64800000000000002</v>
      </c>
      <c r="K133">
        <v>3.5</v>
      </c>
      <c r="L133">
        <f t="shared" si="5"/>
        <v>100.07759999999999</v>
      </c>
      <c r="M133">
        <v>4</v>
      </c>
      <c r="N133">
        <v>10</v>
      </c>
      <c r="O133" t="s">
        <v>22</v>
      </c>
      <c r="P133" t="s">
        <v>63</v>
      </c>
    </row>
    <row r="134" spans="1:16" x14ac:dyDescent="0.2">
      <c r="A134" s="3">
        <v>44410.801030092596</v>
      </c>
      <c r="B134" s="1">
        <v>44410</v>
      </c>
      <c r="C134" s="2">
        <v>0.80103009259259261</v>
      </c>
      <c r="D134" t="s">
        <v>12</v>
      </c>
      <c r="E134">
        <v>120</v>
      </c>
      <c r="F134">
        <v>503</v>
      </c>
      <c r="G134">
        <v>1452</v>
      </c>
      <c r="H134">
        <v>60</v>
      </c>
      <c r="I134">
        <v>26</v>
      </c>
      <c r="J134">
        <v>0.65400000000000003</v>
      </c>
      <c r="K134">
        <v>3.6</v>
      </c>
      <c r="L134">
        <f t="shared" si="5"/>
        <v>107.226</v>
      </c>
      <c r="M134">
        <v>4</v>
      </c>
      <c r="N134">
        <v>11</v>
      </c>
      <c r="O134" t="s">
        <v>22</v>
      </c>
      <c r="P134" t="s">
        <v>63</v>
      </c>
    </row>
    <row r="135" spans="1:16" x14ac:dyDescent="0.2">
      <c r="A135" s="3">
        <v>44410.801099537035</v>
      </c>
      <c r="B135" s="1">
        <v>44410</v>
      </c>
      <c r="C135" s="2">
        <v>0.80109953703703696</v>
      </c>
      <c r="D135" t="s">
        <v>12</v>
      </c>
      <c r="E135">
        <v>121</v>
      </c>
      <c r="F135">
        <v>475</v>
      </c>
      <c r="G135">
        <v>1369</v>
      </c>
      <c r="H135">
        <v>60</v>
      </c>
      <c r="I135">
        <v>26</v>
      </c>
      <c r="J135">
        <v>0.65300000000000002</v>
      </c>
      <c r="K135">
        <v>3.6</v>
      </c>
      <c r="L135">
        <f t="shared" si="5"/>
        <v>107.226</v>
      </c>
      <c r="M135">
        <v>4</v>
      </c>
      <c r="N135">
        <v>12</v>
      </c>
      <c r="O135" t="s">
        <v>22</v>
      </c>
      <c r="P135" t="s">
        <v>63</v>
      </c>
    </row>
    <row r="136" spans="1:16" x14ac:dyDescent="0.2">
      <c r="A136" s="3">
        <v>44410.801203703704</v>
      </c>
      <c r="B136" s="1">
        <v>44410</v>
      </c>
      <c r="C136" s="2">
        <v>0.80120370370370375</v>
      </c>
      <c r="D136" t="s">
        <v>12</v>
      </c>
      <c r="E136">
        <v>122</v>
      </c>
      <c r="F136">
        <v>497</v>
      </c>
      <c r="G136">
        <v>1449</v>
      </c>
      <c r="H136">
        <v>57</v>
      </c>
      <c r="I136">
        <v>26</v>
      </c>
      <c r="J136">
        <v>0.65700000000000003</v>
      </c>
      <c r="K136">
        <v>3.6</v>
      </c>
      <c r="L136">
        <f t="shared" si="5"/>
        <v>101.8647</v>
      </c>
      <c r="M136">
        <v>4</v>
      </c>
      <c r="N136">
        <v>13</v>
      </c>
      <c r="O136" t="s">
        <v>22</v>
      </c>
      <c r="P136" t="s">
        <v>63</v>
      </c>
    </row>
    <row r="137" spans="1:16" x14ac:dyDescent="0.2">
      <c r="A137" s="3">
        <v>44410.80128472222</v>
      </c>
      <c r="B137" s="1">
        <v>44410</v>
      </c>
      <c r="C137" s="2">
        <v>0.80128472222222225</v>
      </c>
      <c r="D137" t="s">
        <v>12</v>
      </c>
      <c r="E137">
        <v>123</v>
      </c>
      <c r="F137">
        <v>411</v>
      </c>
      <c r="G137">
        <v>1184</v>
      </c>
      <c r="H137">
        <v>55</v>
      </c>
      <c r="I137">
        <v>26</v>
      </c>
      <c r="J137">
        <v>0.65300000000000002</v>
      </c>
      <c r="K137">
        <v>3.6</v>
      </c>
      <c r="L137">
        <f t="shared" si="5"/>
        <v>98.290499999999994</v>
      </c>
      <c r="M137">
        <v>4</v>
      </c>
      <c r="N137">
        <v>14</v>
      </c>
      <c r="O137" t="s">
        <v>22</v>
      </c>
      <c r="P137" t="s">
        <v>63</v>
      </c>
    </row>
    <row r="138" spans="1:16" x14ac:dyDescent="0.2">
      <c r="A138" s="3">
        <v>44410.801400462966</v>
      </c>
      <c r="B138" s="1">
        <v>44410</v>
      </c>
      <c r="C138" s="2">
        <v>0.80140046296296286</v>
      </c>
      <c r="D138" t="s">
        <v>12</v>
      </c>
      <c r="E138">
        <v>124</v>
      </c>
      <c r="F138">
        <v>547</v>
      </c>
      <c r="G138">
        <v>1637</v>
      </c>
      <c r="H138">
        <v>68</v>
      </c>
      <c r="I138">
        <v>26</v>
      </c>
      <c r="J138">
        <v>0.66600000000000004</v>
      </c>
      <c r="K138">
        <v>3.6</v>
      </c>
      <c r="L138">
        <f t="shared" si="5"/>
        <v>121.52279999999999</v>
      </c>
      <c r="M138">
        <v>4</v>
      </c>
      <c r="N138">
        <v>15</v>
      </c>
      <c r="O138" t="s">
        <v>22</v>
      </c>
      <c r="P138" t="s">
        <v>63</v>
      </c>
    </row>
    <row r="139" spans="1:16" x14ac:dyDescent="0.2">
      <c r="A139" s="3">
        <v>44410.801516203705</v>
      </c>
      <c r="B139" s="1">
        <v>44410</v>
      </c>
      <c r="C139" s="2">
        <v>0.80151620370370369</v>
      </c>
      <c r="D139" t="s">
        <v>12</v>
      </c>
      <c r="E139">
        <v>125</v>
      </c>
      <c r="F139">
        <v>535</v>
      </c>
      <c r="G139">
        <v>1532</v>
      </c>
      <c r="H139">
        <v>78</v>
      </c>
      <c r="I139">
        <v>26</v>
      </c>
      <c r="J139">
        <v>0.65100000000000002</v>
      </c>
      <c r="K139">
        <v>3.6</v>
      </c>
      <c r="L139">
        <f t="shared" si="5"/>
        <v>139.3938</v>
      </c>
      <c r="M139">
        <v>4</v>
      </c>
      <c r="N139">
        <v>16</v>
      </c>
      <c r="O139" t="s">
        <v>22</v>
      </c>
      <c r="P139" t="s">
        <v>63</v>
      </c>
    </row>
    <row r="140" spans="1:16" x14ac:dyDescent="0.2">
      <c r="A140" s="3">
        <v>44410.80159722222</v>
      </c>
      <c r="B140" s="1">
        <v>44410</v>
      </c>
      <c r="C140" s="2">
        <v>0.80159722222222218</v>
      </c>
      <c r="D140" t="s">
        <v>12</v>
      </c>
      <c r="E140">
        <v>126</v>
      </c>
      <c r="F140">
        <v>433</v>
      </c>
      <c r="G140">
        <v>1272</v>
      </c>
      <c r="H140">
        <v>68</v>
      </c>
      <c r="I140">
        <v>26</v>
      </c>
      <c r="J140">
        <v>0.66</v>
      </c>
      <c r="K140">
        <v>3.6</v>
      </c>
      <c r="L140">
        <f t="shared" si="5"/>
        <v>121.52279999999999</v>
      </c>
      <c r="M140">
        <v>4</v>
      </c>
      <c r="N140">
        <v>17</v>
      </c>
      <c r="O140" t="s">
        <v>22</v>
      </c>
      <c r="P140" t="s">
        <v>63</v>
      </c>
    </row>
    <row r="141" spans="1:16" x14ac:dyDescent="0.2">
      <c r="A141" s="3">
        <v>44410.801666666666</v>
      </c>
      <c r="B141" s="1">
        <v>44410</v>
      </c>
      <c r="C141" s="2">
        <v>0.80166666666666664</v>
      </c>
      <c r="D141" t="s">
        <v>12</v>
      </c>
      <c r="E141">
        <v>127</v>
      </c>
      <c r="F141">
        <v>478</v>
      </c>
      <c r="G141">
        <v>1319</v>
      </c>
      <c r="H141">
        <v>67</v>
      </c>
      <c r="I141">
        <v>26</v>
      </c>
      <c r="J141">
        <v>0.63800000000000001</v>
      </c>
      <c r="K141">
        <v>3.6</v>
      </c>
      <c r="L141">
        <f t="shared" si="5"/>
        <v>119.73569999999999</v>
      </c>
      <c r="M141">
        <v>4</v>
      </c>
      <c r="N141">
        <v>18</v>
      </c>
      <c r="O141" t="s">
        <v>22</v>
      </c>
      <c r="P141" t="s">
        <v>63</v>
      </c>
    </row>
    <row r="142" spans="1:16" x14ac:dyDescent="0.2">
      <c r="A142" s="3">
        <v>44410.801724537036</v>
      </c>
      <c r="B142" s="1">
        <v>44410</v>
      </c>
      <c r="C142" s="2">
        <v>0.80172453703703705</v>
      </c>
      <c r="D142" t="s">
        <v>12</v>
      </c>
      <c r="E142">
        <v>128</v>
      </c>
      <c r="F142">
        <v>471</v>
      </c>
      <c r="G142">
        <v>1368</v>
      </c>
      <c r="H142">
        <v>66</v>
      </c>
      <c r="I142">
        <v>26</v>
      </c>
      <c r="J142">
        <v>0.65600000000000003</v>
      </c>
      <c r="K142">
        <v>3.6</v>
      </c>
      <c r="L142">
        <f t="shared" si="5"/>
        <v>117.9486</v>
      </c>
      <c r="M142">
        <v>4</v>
      </c>
      <c r="N142">
        <v>19</v>
      </c>
      <c r="O142" t="s">
        <v>22</v>
      </c>
      <c r="P142" t="s">
        <v>63</v>
      </c>
    </row>
    <row r="143" spans="1:16" x14ac:dyDescent="0.2">
      <c r="A143" s="3">
        <v>44410.801828703705</v>
      </c>
      <c r="B143" s="1">
        <v>44410</v>
      </c>
      <c r="C143" s="2">
        <v>0.80182870370370374</v>
      </c>
      <c r="D143" t="s">
        <v>12</v>
      </c>
      <c r="E143">
        <v>129</v>
      </c>
      <c r="F143">
        <v>474</v>
      </c>
      <c r="G143">
        <v>1381</v>
      </c>
      <c r="H143">
        <v>64</v>
      </c>
      <c r="I143">
        <v>26</v>
      </c>
      <c r="J143">
        <v>0.65700000000000003</v>
      </c>
      <c r="K143">
        <v>3.6</v>
      </c>
      <c r="L143">
        <f t="shared" si="5"/>
        <v>114.37439999999999</v>
      </c>
      <c r="M143">
        <v>4</v>
      </c>
      <c r="N143">
        <v>20</v>
      </c>
      <c r="O143" t="s">
        <v>22</v>
      </c>
      <c r="P143" t="s">
        <v>63</v>
      </c>
    </row>
    <row r="144" spans="1:16" x14ac:dyDescent="0.2">
      <c r="A144" s="3">
        <v>44410.801898148151</v>
      </c>
      <c r="B144" s="1">
        <v>44410</v>
      </c>
      <c r="C144" s="2">
        <v>0.80189814814814808</v>
      </c>
      <c r="D144" t="s">
        <v>12</v>
      </c>
      <c r="E144">
        <v>130</v>
      </c>
      <c r="F144">
        <v>499</v>
      </c>
      <c r="G144">
        <v>1479</v>
      </c>
      <c r="H144">
        <v>63</v>
      </c>
      <c r="I144">
        <v>26</v>
      </c>
      <c r="J144">
        <v>0.66300000000000003</v>
      </c>
      <c r="K144">
        <v>3.6</v>
      </c>
      <c r="L144">
        <f t="shared" si="5"/>
        <v>112.5873</v>
      </c>
      <c r="M144">
        <v>4</v>
      </c>
      <c r="N144">
        <v>21</v>
      </c>
      <c r="O144" t="s">
        <v>22</v>
      </c>
      <c r="P144" t="s">
        <v>63</v>
      </c>
    </row>
    <row r="145" spans="1:16" x14ac:dyDescent="0.2">
      <c r="A145" s="3">
        <v>44410.801979166667</v>
      </c>
      <c r="B145" s="1">
        <v>44410</v>
      </c>
      <c r="C145" s="2">
        <v>0.80197916666666658</v>
      </c>
      <c r="D145" t="s">
        <v>12</v>
      </c>
      <c r="E145">
        <v>131</v>
      </c>
      <c r="F145">
        <v>545</v>
      </c>
      <c r="G145">
        <v>1603</v>
      </c>
      <c r="H145">
        <v>61</v>
      </c>
      <c r="I145">
        <v>26</v>
      </c>
      <c r="J145">
        <v>0.66</v>
      </c>
      <c r="K145">
        <v>3.6</v>
      </c>
      <c r="L145">
        <f t="shared" si="5"/>
        <v>109.01309999999999</v>
      </c>
      <c r="M145">
        <v>4</v>
      </c>
      <c r="N145">
        <v>22</v>
      </c>
      <c r="O145" t="s">
        <v>22</v>
      </c>
      <c r="P145" t="s">
        <v>63</v>
      </c>
    </row>
    <row r="146" spans="1:16" x14ac:dyDescent="0.2">
      <c r="A146" s="3">
        <v>44410.802071759259</v>
      </c>
      <c r="B146" s="1">
        <v>44410</v>
      </c>
      <c r="C146" s="2">
        <v>0.80207175925925922</v>
      </c>
      <c r="D146" t="s">
        <v>12</v>
      </c>
      <c r="E146">
        <v>132</v>
      </c>
      <c r="F146">
        <v>494</v>
      </c>
      <c r="G146">
        <v>1426</v>
      </c>
      <c r="H146">
        <v>60</v>
      </c>
      <c r="I146">
        <v>26</v>
      </c>
      <c r="J146">
        <v>0.65400000000000003</v>
      </c>
      <c r="K146">
        <v>3.6</v>
      </c>
      <c r="L146">
        <f t="shared" si="5"/>
        <v>107.226</v>
      </c>
      <c r="M146">
        <v>4</v>
      </c>
      <c r="N146">
        <v>23</v>
      </c>
      <c r="O146" t="s">
        <v>22</v>
      </c>
      <c r="P146" t="s">
        <v>63</v>
      </c>
    </row>
    <row r="147" spans="1:16" x14ac:dyDescent="0.2">
      <c r="A147" s="3">
        <v>44410.802129629628</v>
      </c>
      <c r="B147" s="1">
        <v>44410</v>
      </c>
      <c r="C147" s="2">
        <v>0.80212962962962964</v>
      </c>
      <c r="D147" t="s">
        <v>12</v>
      </c>
      <c r="E147">
        <v>133</v>
      </c>
      <c r="F147">
        <v>508</v>
      </c>
      <c r="G147">
        <v>1526</v>
      </c>
      <c r="H147">
        <v>61</v>
      </c>
      <c r="I147">
        <v>26</v>
      </c>
      <c r="J147">
        <v>0.66700000000000004</v>
      </c>
      <c r="K147">
        <v>3.6</v>
      </c>
      <c r="L147">
        <f t="shared" si="5"/>
        <v>109.01309999999999</v>
      </c>
      <c r="M147">
        <v>4</v>
      </c>
      <c r="N147">
        <v>24</v>
      </c>
      <c r="O147" t="s">
        <v>22</v>
      </c>
      <c r="P147" t="s">
        <v>63</v>
      </c>
    </row>
    <row r="148" spans="1:16" x14ac:dyDescent="0.2">
      <c r="A148" s="3">
        <v>44410.802210648151</v>
      </c>
      <c r="B148" s="1">
        <v>44410</v>
      </c>
      <c r="C148" s="2">
        <v>0.80221064814814813</v>
      </c>
      <c r="D148" t="s">
        <v>12</v>
      </c>
      <c r="E148">
        <v>134</v>
      </c>
      <c r="F148">
        <v>528</v>
      </c>
      <c r="G148">
        <v>1528</v>
      </c>
      <c r="H148">
        <v>60</v>
      </c>
      <c r="I148">
        <v>26</v>
      </c>
      <c r="J148">
        <v>0.65400000000000003</v>
      </c>
      <c r="K148">
        <v>3.6</v>
      </c>
      <c r="L148">
        <f t="shared" si="5"/>
        <v>107.226</v>
      </c>
      <c r="M148">
        <v>4</v>
      </c>
      <c r="N148">
        <v>25</v>
      </c>
      <c r="O148" t="s">
        <v>22</v>
      </c>
      <c r="P148" t="s">
        <v>63</v>
      </c>
    </row>
    <row r="149" spans="1:16" x14ac:dyDescent="0.2">
      <c r="A149" s="3">
        <v>44410.80232638889</v>
      </c>
      <c r="B149" s="1">
        <v>44410</v>
      </c>
      <c r="C149" s="2">
        <v>0.80232638888888885</v>
      </c>
      <c r="D149" t="s">
        <v>12</v>
      </c>
      <c r="E149">
        <v>135</v>
      </c>
      <c r="F149">
        <v>455</v>
      </c>
      <c r="G149">
        <v>1216</v>
      </c>
      <c r="H149">
        <v>50</v>
      </c>
      <c r="I149">
        <v>26</v>
      </c>
      <c r="J149">
        <v>0.626</v>
      </c>
      <c r="K149">
        <v>3.6</v>
      </c>
      <c r="L149">
        <f t="shared" si="5"/>
        <v>89.35499999999999</v>
      </c>
      <c r="M149">
        <v>4</v>
      </c>
      <c r="N149">
        <v>26</v>
      </c>
      <c r="O149" t="s">
        <v>22</v>
      </c>
      <c r="P149" t="s">
        <v>63</v>
      </c>
    </row>
    <row r="150" spans="1:16" x14ac:dyDescent="0.2">
      <c r="A150" s="3">
        <v>44410.802418981482</v>
      </c>
      <c r="B150" s="1">
        <v>44410</v>
      </c>
      <c r="C150" s="2">
        <v>0.80241898148148139</v>
      </c>
      <c r="D150" t="s">
        <v>12</v>
      </c>
      <c r="E150">
        <v>136</v>
      </c>
      <c r="F150">
        <v>392</v>
      </c>
      <c r="G150">
        <v>1179</v>
      </c>
      <c r="H150">
        <v>41</v>
      </c>
      <c r="I150">
        <v>26</v>
      </c>
      <c r="J150">
        <v>0.66800000000000004</v>
      </c>
      <c r="K150">
        <v>3.6</v>
      </c>
      <c r="L150">
        <f t="shared" si="5"/>
        <v>73.27109999999999</v>
      </c>
      <c r="M150">
        <v>4</v>
      </c>
      <c r="N150">
        <v>27</v>
      </c>
      <c r="O150" t="s">
        <v>22</v>
      </c>
      <c r="P150" t="s">
        <v>63</v>
      </c>
    </row>
    <row r="151" spans="1:16" x14ac:dyDescent="0.2">
      <c r="A151" s="3">
        <v>44410.802499999998</v>
      </c>
      <c r="B151" s="1">
        <v>44410</v>
      </c>
      <c r="C151" s="2">
        <v>0.8025000000000001</v>
      </c>
      <c r="D151" t="s">
        <v>12</v>
      </c>
      <c r="E151">
        <v>137</v>
      </c>
      <c r="F151">
        <v>365</v>
      </c>
      <c r="G151">
        <v>1049</v>
      </c>
      <c r="H151">
        <v>39</v>
      </c>
      <c r="I151">
        <v>26</v>
      </c>
      <c r="J151">
        <v>0.65200000000000002</v>
      </c>
      <c r="K151">
        <v>3.6</v>
      </c>
      <c r="L151">
        <f t="shared" si="5"/>
        <v>69.696899999999999</v>
      </c>
      <c r="M151">
        <v>4</v>
      </c>
      <c r="N151">
        <v>28</v>
      </c>
      <c r="O151" t="s">
        <v>22</v>
      </c>
      <c r="P151" t="s">
        <v>63</v>
      </c>
    </row>
    <row r="152" spans="1:16" x14ac:dyDescent="0.2">
      <c r="A152" s="3">
        <v>44410.802581018521</v>
      </c>
      <c r="B152" s="1">
        <v>44410</v>
      </c>
      <c r="C152" s="2">
        <v>0.8025810185185186</v>
      </c>
      <c r="D152" t="s">
        <v>12</v>
      </c>
      <c r="E152">
        <v>138</v>
      </c>
      <c r="F152">
        <v>577</v>
      </c>
      <c r="G152">
        <v>1741</v>
      </c>
      <c r="H152">
        <v>38</v>
      </c>
      <c r="I152">
        <v>26</v>
      </c>
      <c r="J152">
        <v>0.66900000000000004</v>
      </c>
      <c r="K152">
        <v>3.6</v>
      </c>
      <c r="L152">
        <f t="shared" si="5"/>
        <v>67.90979999999999</v>
      </c>
      <c r="M152">
        <v>4</v>
      </c>
      <c r="N152">
        <v>29</v>
      </c>
      <c r="O152" t="s">
        <v>22</v>
      </c>
      <c r="P152" t="s">
        <v>63</v>
      </c>
    </row>
    <row r="153" spans="1:16" x14ac:dyDescent="0.2">
      <c r="A153" s="3">
        <v>44410.802673611113</v>
      </c>
      <c r="B153" s="1">
        <v>44410</v>
      </c>
      <c r="C153" s="2">
        <v>0.80267361111111113</v>
      </c>
      <c r="D153" t="s">
        <v>12</v>
      </c>
      <c r="E153">
        <v>139</v>
      </c>
      <c r="F153">
        <v>408</v>
      </c>
      <c r="G153">
        <v>1141</v>
      </c>
      <c r="H153">
        <v>37</v>
      </c>
      <c r="I153">
        <v>26</v>
      </c>
      <c r="J153">
        <v>0.64200000000000002</v>
      </c>
      <c r="K153">
        <v>3.6</v>
      </c>
      <c r="L153">
        <f t="shared" si="5"/>
        <v>66.122699999999995</v>
      </c>
      <c r="M153">
        <v>4</v>
      </c>
      <c r="N153">
        <v>30</v>
      </c>
      <c r="O153" t="s">
        <v>22</v>
      </c>
      <c r="P153" t="s">
        <v>63</v>
      </c>
    </row>
    <row r="154" spans="1:16" x14ac:dyDescent="0.2">
      <c r="A154" s="3">
        <v>44410.802754629629</v>
      </c>
      <c r="B154" s="1">
        <v>44410</v>
      </c>
      <c r="C154" s="2">
        <v>0.80275462962962962</v>
      </c>
      <c r="D154" t="s">
        <v>12</v>
      </c>
      <c r="E154">
        <v>140</v>
      </c>
      <c r="F154">
        <v>518</v>
      </c>
      <c r="G154">
        <v>1560</v>
      </c>
      <c r="H154">
        <v>35</v>
      </c>
      <c r="I154">
        <v>26</v>
      </c>
      <c r="J154">
        <v>0.66800000000000004</v>
      </c>
      <c r="K154">
        <v>3.6</v>
      </c>
      <c r="L154">
        <f t="shared" si="5"/>
        <v>62.548499999999997</v>
      </c>
      <c r="M154">
        <v>4</v>
      </c>
      <c r="N154">
        <v>31</v>
      </c>
      <c r="O154" t="s">
        <v>22</v>
      </c>
      <c r="P154" t="s">
        <v>63</v>
      </c>
    </row>
    <row r="155" spans="1:16" x14ac:dyDescent="0.2">
      <c r="A155" s="3">
        <v>44410.80383099537</v>
      </c>
      <c r="B155" s="1">
        <v>44410</v>
      </c>
      <c r="C155" s="2">
        <v>0.80381944444444453</v>
      </c>
      <c r="D155" t="s">
        <v>11</v>
      </c>
      <c r="F155" t="s">
        <v>14</v>
      </c>
      <c r="L155">
        <f t="shared" si="5"/>
        <v>0</v>
      </c>
    </row>
    <row r="156" spans="1:16" x14ac:dyDescent="0.2">
      <c r="A156" s="3">
        <v>44410.803831018522</v>
      </c>
      <c r="B156" s="1">
        <v>44410</v>
      </c>
      <c r="C156" s="2">
        <v>0.80383101851851846</v>
      </c>
      <c r="D156" t="s">
        <v>12</v>
      </c>
      <c r="E156">
        <v>143</v>
      </c>
      <c r="F156">
        <v>465</v>
      </c>
      <c r="G156">
        <v>1566</v>
      </c>
      <c r="H156">
        <v>62</v>
      </c>
      <c r="I156">
        <v>26</v>
      </c>
      <c r="J156">
        <v>0.70299999999999996</v>
      </c>
      <c r="K156">
        <v>3.6</v>
      </c>
      <c r="L156">
        <f t="shared" si="5"/>
        <v>110.80019999999999</v>
      </c>
      <c r="M156">
        <v>6</v>
      </c>
      <c r="N156">
        <v>1</v>
      </c>
      <c r="O156" t="s">
        <v>22</v>
      </c>
      <c r="P156" t="s">
        <v>63</v>
      </c>
    </row>
    <row r="157" spans="1:16" x14ac:dyDescent="0.2">
      <c r="A157" s="3">
        <v>44410.803923611114</v>
      </c>
      <c r="B157" s="1">
        <v>44410</v>
      </c>
      <c r="C157" s="2">
        <v>0.8039236111111111</v>
      </c>
      <c r="D157" t="s">
        <v>12</v>
      </c>
      <c r="E157">
        <v>144</v>
      </c>
      <c r="F157">
        <v>456</v>
      </c>
      <c r="G157">
        <v>1645</v>
      </c>
      <c r="H157">
        <v>59</v>
      </c>
      <c r="I157">
        <v>26</v>
      </c>
      <c r="J157">
        <v>0.72299999999999998</v>
      </c>
      <c r="K157">
        <v>3.6</v>
      </c>
      <c r="L157">
        <f t="shared" si="5"/>
        <v>105.43889999999999</v>
      </c>
      <c r="M157">
        <v>6</v>
      </c>
      <c r="N157">
        <v>2</v>
      </c>
      <c r="O157" t="s">
        <v>22</v>
      </c>
      <c r="P157" t="s">
        <v>63</v>
      </c>
    </row>
    <row r="158" spans="1:16" x14ac:dyDescent="0.2">
      <c r="A158" s="3">
        <v>44410.804062499999</v>
      </c>
      <c r="B158" s="1">
        <v>44410</v>
      </c>
      <c r="C158" s="2">
        <v>0.80406250000000001</v>
      </c>
      <c r="D158" t="s">
        <v>12</v>
      </c>
      <c r="E158">
        <v>145</v>
      </c>
      <c r="F158">
        <v>499</v>
      </c>
      <c r="G158">
        <v>1534</v>
      </c>
      <c r="H158">
        <v>56</v>
      </c>
      <c r="I158">
        <v>26</v>
      </c>
      <c r="J158">
        <v>0.67500000000000004</v>
      </c>
      <c r="K158">
        <v>3.6</v>
      </c>
      <c r="L158">
        <f t="shared" si="5"/>
        <v>100.07759999999999</v>
      </c>
      <c r="M158">
        <v>6</v>
      </c>
      <c r="N158">
        <v>3</v>
      </c>
      <c r="O158" t="s">
        <v>22</v>
      </c>
      <c r="P158" t="s">
        <v>63</v>
      </c>
    </row>
    <row r="159" spans="1:16" x14ac:dyDescent="0.2">
      <c r="A159" s="3">
        <v>44410.804189814815</v>
      </c>
      <c r="B159" s="1">
        <v>44410</v>
      </c>
      <c r="C159" s="2">
        <v>0.80418981481481477</v>
      </c>
      <c r="D159" t="s">
        <v>12</v>
      </c>
      <c r="E159">
        <v>146</v>
      </c>
      <c r="F159">
        <v>448</v>
      </c>
      <c r="G159">
        <v>1558</v>
      </c>
      <c r="H159">
        <v>53</v>
      </c>
      <c r="I159">
        <v>26</v>
      </c>
      <c r="J159">
        <v>0.71199999999999997</v>
      </c>
      <c r="K159">
        <v>3.6</v>
      </c>
      <c r="L159">
        <f t="shared" si="5"/>
        <v>94.71629999999999</v>
      </c>
      <c r="M159">
        <v>6</v>
      </c>
      <c r="N159">
        <v>4</v>
      </c>
      <c r="O159" t="s">
        <v>22</v>
      </c>
      <c r="P159" t="s">
        <v>63</v>
      </c>
    </row>
    <row r="160" spans="1:16" x14ac:dyDescent="0.2">
      <c r="A160" s="3">
        <v>44410.804305555554</v>
      </c>
      <c r="B160" s="1">
        <v>44410</v>
      </c>
      <c r="C160" s="2">
        <v>0.80430555555555561</v>
      </c>
      <c r="D160" t="s">
        <v>12</v>
      </c>
      <c r="E160">
        <v>147</v>
      </c>
      <c r="F160">
        <v>460</v>
      </c>
      <c r="G160">
        <v>1479</v>
      </c>
      <c r="H160">
        <v>52</v>
      </c>
      <c r="I160">
        <v>26</v>
      </c>
      <c r="J160">
        <v>0.68899999999999995</v>
      </c>
      <c r="K160">
        <v>3.6</v>
      </c>
      <c r="L160">
        <f t="shared" si="5"/>
        <v>92.929199999999994</v>
      </c>
      <c r="M160">
        <v>6</v>
      </c>
      <c r="N160">
        <v>5</v>
      </c>
      <c r="O160" t="s">
        <v>22</v>
      </c>
      <c r="P160" t="s">
        <v>63</v>
      </c>
    </row>
    <row r="161" spans="1:16" x14ac:dyDescent="0.2">
      <c r="A161" s="3">
        <v>44410.804432870369</v>
      </c>
      <c r="B161" s="1">
        <v>44410</v>
      </c>
      <c r="C161" s="2">
        <v>0.80443287037037037</v>
      </c>
      <c r="D161" t="s">
        <v>12</v>
      </c>
      <c r="E161">
        <v>148</v>
      </c>
      <c r="F161">
        <v>570</v>
      </c>
      <c r="G161">
        <v>1824</v>
      </c>
      <c r="H161">
        <v>49</v>
      </c>
      <c r="I161">
        <v>26</v>
      </c>
      <c r="J161">
        <v>0.68799999999999994</v>
      </c>
      <c r="K161">
        <v>3.6</v>
      </c>
      <c r="L161">
        <f t="shared" si="5"/>
        <v>87.567899999999995</v>
      </c>
      <c r="M161">
        <v>6</v>
      </c>
      <c r="N161">
        <v>6</v>
      </c>
      <c r="O161" t="s">
        <v>22</v>
      </c>
      <c r="P161" t="s">
        <v>63</v>
      </c>
    </row>
    <row r="162" spans="1:16" x14ac:dyDescent="0.2">
      <c r="A162" s="3">
        <v>44410.804618055554</v>
      </c>
      <c r="B162" s="1">
        <v>44410</v>
      </c>
      <c r="C162" s="2">
        <v>0.80461805555555566</v>
      </c>
      <c r="D162" t="s">
        <v>12</v>
      </c>
      <c r="E162">
        <v>149</v>
      </c>
      <c r="F162">
        <v>457</v>
      </c>
      <c r="G162">
        <v>1534</v>
      </c>
      <c r="H162">
        <v>46</v>
      </c>
      <c r="I162">
        <v>26</v>
      </c>
      <c r="J162">
        <v>0.70199999999999996</v>
      </c>
      <c r="K162">
        <v>3.6</v>
      </c>
      <c r="L162">
        <f t="shared" si="5"/>
        <v>82.206599999999995</v>
      </c>
      <c r="M162">
        <v>6</v>
      </c>
      <c r="N162">
        <v>7</v>
      </c>
      <c r="O162" t="s">
        <v>22</v>
      </c>
      <c r="P162" t="s">
        <v>63</v>
      </c>
    </row>
    <row r="163" spans="1:16" x14ac:dyDescent="0.2">
      <c r="A163" s="3">
        <v>44410.804745370369</v>
      </c>
      <c r="B163" s="1">
        <v>44410</v>
      </c>
      <c r="C163" s="2">
        <v>0.80474537037037042</v>
      </c>
      <c r="D163" t="s">
        <v>12</v>
      </c>
      <c r="E163">
        <v>150</v>
      </c>
      <c r="F163">
        <v>471</v>
      </c>
      <c r="G163">
        <v>1591</v>
      </c>
      <c r="H163">
        <v>44</v>
      </c>
      <c r="I163">
        <v>26</v>
      </c>
      <c r="J163">
        <v>0.70399999999999996</v>
      </c>
      <c r="K163">
        <v>3.6</v>
      </c>
      <c r="L163">
        <f t="shared" ref="L163:L206" si="6">H163*1.7871</f>
        <v>78.63239999999999</v>
      </c>
      <c r="M163">
        <v>6</v>
      </c>
      <c r="N163">
        <v>8</v>
      </c>
      <c r="O163" t="s">
        <v>22</v>
      </c>
      <c r="P163" t="s">
        <v>63</v>
      </c>
    </row>
    <row r="164" spans="1:16" x14ac:dyDescent="0.2">
      <c r="A164" s="3">
        <v>44410.804872685185</v>
      </c>
      <c r="B164" s="1">
        <v>44410</v>
      </c>
      <c r="C164" s="2">
        <v>0.80487268518518518</v>
      </c>
      <c r="D164" t="s">
        <v>12</v>
      </c>
      <c r="E164">
        <v>151</v>
      </c>
      <c r="F164">
        <v>478</v>
      </c>
      <c r="G164">
        <v>1675</v>
      </c>
      <c r="H164">
        <v>41</v>
      </c>
      <c r="I164">
        <v>26</v>
      </c>
      <c r="J164">
        <v>0.71499999999999997</v>
      </c>
      <c r="K164">
        <v>3.6</v>
      </c>
      <c r="L164">
        <f t="shared" si="6"/>
        <v>73.27109999999999</v>
      </c>
      <c r="M164">
        <v>6</v>
      </c>
      <c r="N164">
        <v>9</v>
      </c>
      <c r="O164" t="s">
        <v>22</v>
      </c>
      <c r="P164" t="s">
        <v>63</v>
      </c>
    </row>
    <row r="165" spans="1:16" x14ac:dyDescent="0.2">
      <c r="A165" s="3">
        <v>44410.804976851854</v>
      </c>
      <c r="B165" s="1">
        <v>44410</v>
      </c>
      <c r="C165" s="2">
        <v>0.80497685185185175</v>
      </c>
      <c r="D165" t="s">
        <v>12</v>
      </c>
      <c r="E165">
        <v>152</v>
      </c>
      <c r="F165">
        <v>407</v>
      </c>
      <c r="G165">
        <v>1352</v>
      </c>
      <c r="H165">
        <v>39</v>
      </c>
      <c r="I165">
        <v>26</v>
      </c>
      <c r="J165">
        <v>0.69899999999999995</v>
      </c>
      <c r="K165">
        <v>3.6</v>
      </c>
      <c r="L165">
        <f t="shared" si="6"/>
        <v>69.696899999999999</v>
      </c>
      <c r="M165">
        <v>6</v>
      </c>
      <c r="N165">
        <v>10</v>
      </c>
      <c r="O165" t="s">
        <v>22</v>
      </c>
      <c r="P165" t="s">
        <v>63</v>
      </c>
    </row>
    <row r="166" spans="1:16" x14ac:dyDescent="0.2">
      <c r="A166" s="3">
        <v>44410.805115740739</v>
      </c>
      <c r="B166" s="1">
        <v>44410</v>
      </c>
      <c r="C166" s="2">
        <v>0.80511574074074066</v>
      </c>
      <c r="D166" t="s">
        <v>12</v>
      </c>
      <c r="E166">
        <v>153</v>
      </c>
      <c r="F166">
        <v>473</v>
      </c>
      <c r="G166">
        <v>1594</v>
      </c>
      <c r="H166">
        <v>38</v>
      </c>
      <c r="I166">
        <v>26</v>
      </c>
      <c r="J166">
        <v>0.70299999999999996</v>
      </c>
      <c r="K166">
        <v>3.6</v>
      </c>
      <c r="L166">
        <f t="shared" si="6"/>
        <v>67.90979999999999</v>
      </c>
      <c r="M166">
        <v>6</v>
      </c>
      <c r="N166">
        <v>11</v>
      </c>
      <c r="O166" t="s">
        <v>22</v>
      </c>
      <c r="P166" t="s">
        <v>63</v>
      </c>
    </row>
    <row r="167" spans="1:16" x14ac:dyDescent="0.2">
      <c r="A167" s="3">
        <v>44410.805208333331</v>
      </c>
      <c r="B167" s="1">
        <v>44410</v>
      </c>
      <c r="C167" s="2">
        <v>0.8052083333333333</v>
      </c>
      <c r="D167" t="s">
        <v>12</v>
      </c>
      <c r="E167">
        <v>154</v>
      </c>
      <c r="F167">
        <v>475</v>
      </c>
      <c r="G167">
        <v>1632</v>
      </c>
      <c r="H167">
        <v>36</v>
      </c>
      <c r="I167">
        <v>26</v>
      </c>
      <c r="J167">
        <v>0.70899999999999996</v>
      </c>
      <c r="K167">
        <v>3.6</v>
      </c>
      <c r="L167">
        <f t="shared" si="6"/>
        <v>64.335599999999999</v>
      </c>
      <c r="M167">
        <v>6</v>
      </c>
      <c r="N167">
        <v>12</v>
      </c>
      <c r="O167" t="s">
        <v>22</v>
      </c>
      <c r="P167" t="s">
        <v>63</v>
      </c>
    </row>
    <row r="168" spans="1:16" x14ac:dyDescent="0.2">
      <c r="A168" s="3">
        <v>44410.805347222224</v>
      </c>
      <c r="B168" s="1">
        <v>44410</v>
      </c>
      <c r="C168" s="2">
        <v>0.80534722222222221</v>
      </c>
      <c r="D168" t="s">
        <v>12</v>
      </c>
      <c r="E168">
        <v>155</v>
      </c>
      <c r="F168">
        <v>458</v>
      </c>
      <c r="G168">
        <v>1545</v>
      </c>
      <c r="H168">
        <v>33</v>
      </c>
      <c r="I168">
        <v>26</v>
      </c>
      <c r="J168">
        <v>0.70399999999999996</v>
      </c>
      <c r="K168">
        <v>3.6</v>
      </c>
      <c r="L168">
        <f t="shared" si="6"/>
        <v>58.974299999999999</v>
      </c>
      <c r="M168">
        <v>6</v>
      </c>
      <c r="N168">
        <v>13</v>
      </c>
      <c r="O168" t="s">
        <v>22</v>
      </c>
      <c r="P168" t="s">
        <v>63</v>
      </c>
    </row>
    <row r="169" spans="1:16" x14ac:dyDescent="0.2">
      <c r="A169" s="3">
        <v>44410.805474537039</v>
      </c>
      <c r="B169" s="1">
        <v>44410</v>
      </c>
      <c r="C169" s="2">
        <v>0.80547453703703698</v>
      </c>
      <c r="D169" t="s">
        <v>12</v>
      </c>
      <c r="E169">
        <v>156</v>
      </c>
      <c r="F169">
        <v>481</v>
      </c>
      <c r="G169">
        <v>1494</v>
      </c>
      <c r="H169">
        <v>31</v>
      </c>
      <c r="I169">
        <v>26</v>
      </c>
      <c r="J169">
        <v>0.67800000000000005</v>
      </c>
      <c r="K169">
        <v>3.6</v>
      </c>
      <c r="L169">
        <f t="shared" si="6"/>
        <v>55.400099999999995</v>
      </c>
      <c r="M169">
        <v>6</v>
      </c>
      <c r="N169">
        <v>14</v>
      </c>
      <c r="O169" t="s">
        <v>22</v>
      </c>
      <c r="P169" t="s">
        <v>63</v>
      </c>
    </row>
    <row r="170" spans="1:16" x14ac:dyDescent="0.2">
      <c r="A170" s="3">
        <v>44410.805601851855</v>
      </c>
      <c r="B170" s="1">
        <v>44410</v>
      </c>
      <c r="C170" s="2">
        <v>0.80560185185185185</v>
      </c>
      <c r="D170" t="s">
        <v>12</v>
      </c>
      <c r="E170">
        <v>157</v>
      </c>
      <c r="F170">
        <v>469</v>
      </c>
      <c r="G170">
        <v>1509</v>
      </c>
      <c r="H170">
        <v>30</v>
      </c>
      <c r="I170">
        <v>26</v>
      </c>
      <c r="J170">
        <v>0.68899999999999995</v>
      </c>
      <c r="K170">
        <v>3.6</v>
      </c>
      <c r="L170">
        <f t="shared" si="6"/>
        <v>53.613</v>
      </c>
      <c r="M170">
        <v>6</v>
      </c>
      <c r="N170">
        <v>15</v>
      </c>
      <c r="O170" t="s">
        <v>22</v>
      </c>
      <c r="P170" t="s">
        <v>63</v>
      </c>
    </row>
    <row r="171" spans="1:16" x14ac:dyDescent="0.2">
      <c r="A171" s="3">
        <v>44410.805706018517</v>
      </c>
      <c r="B171" s="1">
        <v>44410</v>
      </c>
      <c r="C171" s="2">
        <v>0.80570601851851853</v>
      </c>
      <c r="D171" t="s">
        <v>12</v>
      </c>
      <c r="E171">
        <v>158</v>
      </c>
      <c r="F171">
        <v>463</v>
      </c>
      <c r="G171">
        <v>1574</v>
      </c>
      <c r="H171">
        <v>29</v>
      </c>
      <c r="I171">
        <v>26</v>
      </c>
      <c r="J171">
        <v>0.70599999999999996</v>
      </c>
      <c r="K171">
        <v>3.6</v>
      </c>
      <c r="L171">
        <f t="shared" si="6"/>
        <v>51.825899999999997</v>
      </c>
      <c r="M171">
        <v>6</v>
      </c>
      <c r="N171">
        <v>16</v>
      </c>
      <c r="O171" t="s">
        <v>22</v>
      </c>
      <c r="P171" t="s">
        <v>63</v>
      </c>
    </row>
    <row r="172" spans="1:16" x14ac:dyDescent="0.2">
      <c r="A172" s="3">
        <v>44410.805833333332</v>
      </c>
      <c r="B172" s="1">
        <v>44410</v>
      </c>
      <c r="C172" s="2">
        <v>0.80583333333333329</v>
      </c>
      <c r="D172" t="s">
        <v>12</v>
      </c>
      <c r="E172">
        <v>159</v>
      </c>
      <c r="F172">
        <v>445</v>
      </c>
      <c r="G172">
        <v>1508</v>
      </c>
      <c r="H172">
        <v>28</v>
      </c>
      <c r="I172">
        <v>26</v>
      </c>
      <c r="J172">
        <v>0.70499999999999996</v>
      </c>
      <c r="K172">
        <v>3.6</v>
      </c>
      <c r="L172">
        <f t="shared" si="6"/>
        <v>50.038799999999995</v>
      </c>
      <c r="M172">
        <v>6</v>
      </c>
      <c r="N172">
        <v>17</v>
      </c>
      <c r="O172" t="s">
        <v>22</v>
      </c>
      <c r="P172" t="s">
        <v>63</v>
      </c>
    </row>
    <row r="173" spans="1:16" x14ac:dyDescent="0.2">
      <c r="A173" s="3">
        <v>44410.805949074071</v>
      </c>
      <c r="B173" s="1">
        <v>44410</v>
      </c>
      <c r="C173" s="2">
        <v>0.80594907407407401</v>
      </c>
      <c r="D173" t="s">
        <v>12</v>
      </c>
      <c r="E173">
        <v>160</v>
      </c>
      <c r="F173">
        <v>444</v>
      </c>
      <c r="G173">
        <v>1498</v>
      </c>
      <c r="H173">
        <v>28</v>
      </c>
      <c r="I173">
        <v>26</v>
      </c>
      <c r="J173">
        <v>0.70399999999999996</v>
      </c>
      <c r="K173">
        <v>3.6</v>
      </c>
      <c r="L173">
        <f t="shared" si="6"/>
        <v>50.038799999999995</v>
      </c>
      <c r="M173">
        <v>6</v>
      </c>
      <c r="N173">
        <v>18</v>
      </c>
      <c r="O173" t="s">
        <v>22</v>
      </c>
      <c r="P173" t="s">
        <v>63</v>
      </c>
    </row>
    <row r="174" spans="1:16" x14ac:dyDescent="0.2">
      <c r="A174" s="3">
        <v>44410.806076388886</v>
      </c>
      <c r="B174" s="1">
        <v>44410</v>
      </c>
      <c r="C174" s="2">
        <v>0.80607638888888899</v>
      </c>
      <c r="D174" t="s">
        <v>12</v>
      </c>
      <c r="E174">
        <v>161</v>
      </c>
      <c r="F174">
        <v>463</v>
      </c>
      <c r="G174">
        <v>1554</v>
      </c>
      <c r="H174">
        <v>27</v>
      </c>
      <c r="I174">
        <v>26</v>
      </c>
      <c r="J174">
        <v>0.70199999999999996</v>
      </c>
      <c r="K174">
        <v>3.6</v>
      </c>
      <c r="L174">
        <f t="shared" si="6"/>
        <v>48.2517</v>
      </c>
      <c r="M174">
        <v>6</v>
      </c>
      <c r="N174">
        <v>19</v>
      </c>
      <c r="O174" t="s">
        <v>22</v>
      </c>
      <c r="P174" t="s">
        <v>63</v>
      </c>
    </row>
    <row r="175" spans="1:16" x14ac:dyDescent="0.2">
      <c r="A175" s="3">
        <v>44410.806203703702</v>
      </c>
      <c r="B175" s="1">
        <v>44410</v>
      </c>
      <c r="C175" s="2">
        <v>0.80620370370370376</v>
      </c>
      <c r="D175" t="s">
        <v>12</v>
      </c>
      <c r="E175">
        <v>162</v>
      </c>
      <c r="F175">
        <v>439</v>
      </c>
      <c r="G175">
        <v>1497</v>
      </c>
      <c r="H175">
        <v>26</v>
      </c>
      <c r="I175">
        <v>26</v>
      </c>
      <c r="J175">
        <v>0.70699999999999996</v>
      </c>
      <c r="K175">
        <v>3.6</v>
      </c>
      <c r="L175">
        <f t="shared" si="6"/>
        <v>46.464599999999997</v>
      </c>
      <c r="M175">
        <v>6</v>
      </c>
      <c r="N175">
        <v>20</v>
      </c>
      <c r="O175" t="s">
        <v>22</v>
      </c>
      <c r="P175" t="s">
        <v>63</v>
      </c>
    </row>
    <row r="176" spans="1:16" x14ac:dyDescent="0.2">
      <c r="A176" s="3">
        <v>44410.806307870371</v>
      </c>
      <c r="B176" s="1">
        <v>44410</v>
      </c>
      <c r="C176" s="2">
        <v>0.80630787037037033</v>
      </c>
      <c r="D176" t="s">
        <v>12</v>
      </c>
      <c r="E176">
        <v>163</v>
      </c>
      <c r="F176">
        <v>440</v>
      </c>
      <c r="G176">
        <v>1491</v>
      </c>
      <c r="H176">
        <v>24</v>
      </c>
      <c r="I176">
        <v>26</v>
      </c>
      <c r="J176">
        <v>0.70499999999999996</v>
      </c>
      <c r="K176">
        <v>3.6</v>
      </c>
      <c r="L176">
        <f t="shared" si="6"/>
        <v>42.8904</v>
      </c>
      <c r="M176">
        <v>6</v>
      </c>
      <c r="N176">
        <v>21</v>
      </c>
      <c r="O176" t="s">
        <v>22</v>
      </c>
      <c r="P176" t="s">
        <v>63</v>
      </c>
    </row>
    <row r="177" spans="1:16" x14ac:dyDescent="0.2">
      <c r="A177" s="3">
        <v>44410.806469907409</v>
      </c>
      <c r="B177" s="1">
        <v>44410</v>
      </c>
      <c r="C177" s="2">
        <v>0.80646990740740743</v>
      </c>
      <c r="D177" t="s">
        <v>12</v>
      </c>
      <c r="E177">
        <v>164</v>
      </c>
      <c r="F177">
        <v>484</v>
      </c>
      <c r="G177">
        <v>1609</v>
      </c>
      <c r="H177">
        <v>23</v>
      </c>
      <c r="I177">
        <v>26</v>
      </c>
      <c r="J177">
        <v>0.69899999999999995</v>
      </c>
      <c r="K177">
        <v>3.6</v>
      </c>
      <c r="L177">
        <f t="shared" si="6"/>
        <v>41.103299999999997</v>
      </c>
      <c r="M177">
        <v>6</v>
      </c>
      <c r="N177">
        <v>22</v>
      </c>
      <c r="O177" t="s">
        <v>22</v>
      </c>
      <c r="P177" t="s">
        <v>63</v>
      </c>
    </row>
    <row r="178" spans="1:16" x14ac:dyDescent="0.2">
      <c r="A178" s="3">
        <v>44410.806608796294</v>
      </c>
      <c r="B178" s="1">
        <v>44410</v>
      </c>
      <c r="C178" s="2">
        <v>0.80660879629629623</v>
      </c>
      <c r="D178" t="s">
        <v>12</v>
      </c>
      <c r="E178">
        <v>165</v>
      </c>
      <c r="F178">
        <v>364</v>
      </c>
      <c r="G178">
        <v>1242</v>
      </c>
      <c r="H178">
        <v>23</v>
      </c>
      <c r="I178">
        <v>26</v>
      </c>
      <c r="J178">
        <v>0.70699999999999996</v>
      </c>
      <c r="K178">
        <v>3.6</v>
      </c>
      <c r="L178">
        <f t="shared" si="6"/>
        <v>41.103299999999997</v>
      </c>
      <c r="M178">
        <v>6</v>
      </c>
      <c r="N178">
        <v>23</v>
      </c>
      <c r="O178" t="s">
        <v>22</v>
      </c>
      <c r="P178" t="s">
        <v>63</v>
      </c>
    </row>
    <row r="179" spans="1:16" x14ac:dyDescent="0.2">
      <c r="A179" s="3">
        <v>44410.806747685187</v>
      </c>
      <c r="B179" s="1">
        <v>44410</v>
      </c>
      <c r="C179" s="2">
        <v>0.80674768518518514</v>
      </c>
      <c r="D179" t="s">
        <v>12</v>
      </c>
      <c r="E179">
        <v>166</v>
      </c>
      <c r="F179">
        <v>497</v>
      </c>
      <c r="G179">
        <v>1637</v>
      </c>
      <c r="H179">
        <v>22</v>
      </c>
      <c r="I179">
        <v>26</v>
      </c>
      <c r="J179">
        <v>0.69599999999999995</v>
      </c>
      <c r="K179">
        <v>3.6</v>
      </c>
      <c r="L179">
        <f t="shared" si="6"/>
        <v>39.316199999999995</v>
      </c>
      <c r="M179">
        <v>6</v>
      </c>
      <c r="N179">
        <v>24</v>
      </c>
      <c r="O179" t="s">
        <v>22</v>
      </c>
      <c r="P179" t="s">
        <v>63</v>
      </c>
    </row>
    <row r="180" spans="1:16" x14ac:dyDescent="0.2">
      <c r="A180" s="3">
        <v>44410.806863425925</v>
      </c>
      <c r="B180" s="1">
        <v>44410</v>
      </c>
      <c r="C180" s="2">
        <v>0.80686342592592597</v>
      </c>
      <c r="D180" t="s">
        <v>12</v>
      </c>
      <c r="E180">
        <v>167</v>
      </c>
      <c r="F180">
        <v>449</v>
      </c>
      <c r="G180">
        <v>1472</v>
      </c>
      <c r="H180">
        <v>20</v>
      </c>
      <c r="I180">
        <v>26</v>
      </c>
      <c r="J180">
        <v>0.69499999999999995</v>
      </c>
      <c r="K180">
        <v>3.6</v>
      </c>
      <c r="L180">
        <f t="shared" si="6"/>
        <v>35.741999999999997</v>
      </c>
      <c r="M180">
        <v>6</v>
      </c>
      <c r="N180">
        <v>25</v>
      </c>
      <c r="O180" t="s">
        <v>22</v>
      </c>
      <c r="P180" t="s">
        <v>63</v>
      </c>
    </row>
    <row r="181" spans="1:16" x14ac:dyDescent="0.2">
      <c r="A181" s="3">
        <v>44410.806979166664</v>
      </c>
      <c r="B181" s="1">
        <v>44410</v>
      </c>
      <c r="C181" s="2">
        <v>0.80697916666666669</v>
      </c>
      <c r="D181" t="s">
        <v>12</v>
      </c>
      <c r="E181">
        <v>168</v>
      </c>
      <c r="F181">
        <v>413</v>
      </c>
      <c r="G181">
        <v>1509</v>
      </c>
      <c r="H181">
        <v>19</v>
      </c>
      <c r="I181">
        <v>26</v>
      </c>
      <c r="J181">
        <v>0.72599999999999998</v>
      </c>
      <c r="K181">
        <v>3.6</v>
      </c>
      <c r="L181">
        <f t="shared" si="6"/>
        <v>33.954899999999995</v>
      </c>
      <c r="M181">
        <v>6</v>
      </c>
      <c r="N181">
        <v>26</v>
      </c>
      <c r="O181" t="s">
        <v>22</v>
      </c>
      <c r="P181" t="s">
        <v>63</v>
      </c>
    </row>
    <row r="182" spans="1:16" x14ac:dyDescent="0.2">
      <c r="A182" s="3">
        <v>44410.807083333333</v>
      </c>
      <c r="B182" s="1">
        <v>44410</v>
      </c>
      <c r="C182" s="2">
        <v>0.80708333333333337</v>
      </c>
      <c r="D182" t="s">
        <v>12</v>
      </c>
      <c r="E182">
        <v>169</v>
      </c>
      <c r="F182">
        <v>404</v>
      </c>
      <c r="G182">
        <v>1460</v>
      </c>
      <c r="H182">
        <v>19</v>
      </c>
      <c r="I182">
        <v>26</v>
      </c>
      <c r="J182">
        <v>0.72299999999999998</v>
      </c>
      <c r="K182">
        <v>3.6</v>
      </c>
      <c r="L182">
        <f t="shared" si="6"/>
        <v>33.954899999999995</v>
      </c>
      <c r="M182">
        <v>6</v>
      </c>
      <c r="N182">
        <v>27</v>
      </c>
      <c r="O182" t="s">
        <v>22</v>
      </c>
      <c r="P182" t="s">
        <v>63</v>
      </c>
    </row>
    <row r="183" spans="1:16" x14ac:dyDescent="0.2">
      <c r="A183" s="3">
        <v>44410.807199074072</v>
      </c>
      <c r="B183" s="1">
        <v>44410</v>
      </c>
      <c r="C183" s="2">
        <v>0.8071990740740741</v>
      </c>
      <c r="D183" t="s">
        <v>12</v>
      </c>
      <c r="E183">
        <v>170</v>
      </c>
      <c r="F183">
        <v>488</v>
      </c>
      <c r="G183">
        <v>1573</v>
      </c>
      <c r="H183">
        <v>17</v>
      </c>
      <c r="I183">
        <v>26</v>
      </c>
      <c r="J183">
        <v>0.69</v>
      </c>
      <c r="K183">
        <v>3.7</v>
      </c>
      <c r="L183">
        <f t="shared" si="6"/>
        <v>30.380699999999997</v>
      </c>
      <c r="M183">
        <v>6</v>
      </c>
      <c r="N183">
        <v>28</v>
      </c>
      <c r="O183" t="s">
        <v>22</v>
      </c>
      <c r="P183" t="s">
        <v>63</v>
      </c>
    </row>
    <row r="184" spans="1:16" x14ac:dyDescent="0.2">
      <c r="A184" s="3">
        <v>44410.807291666664</v>
      </c>
      <c r="B184" s="1">
        <v>44410</v>
      </c>
      <c r="C184" s="2">
        <v>0.80729166666666663</v>
      </c>
      <c r="D184" t="s">
        <v>12</v>
      </c>
      <c r="E184">
        <v>171</v>
      </c>
      <c r="F184">
        <v>401</v>
      </c>
      <c r="G184">
        <v>1403</v>
      </c>
      <c r="H184">
        <v>15</v>
      </c>
      <c r="I184">
        <v>26</v>
      </c>
      <c r="J184">
        <v>0.71399999999999997</v>
      </c>
      <c r="K184">
        <v>3.6</v>
      </c>
      <c r="L184">
        <f t="shared" si="6"/>
        <v>26.8065</v>
      </c>
      <c r="M184">
        <v>6</v>
      </c>
      <c r="N184">
        <v>29</v>
      </c>
      <c r="O184" t="s">
        <v>22</v>
      </c>
      <c r="P184" t="s">
        <v>63</v>
      </c>
    </row>
    <row r="185" spans="1:16" x14ac:dyDescent="0.2">
      <c r="A185" s="3">
        <v>44410.808055532405</v>
      </c>
      <c r="B185" s="1">
        <v>44410</v>
      </c>
      <c r="C185" s="2">
        <v>0.80804398148148149</v>
      </c>
      <c r="D185" t="s">
        <v>11</v>
      </c>
      <c r="F185" t="s">
        <v>14</v>
      </c>
      <c r="L185">
        <f t="shared" si="6"/>
        <v>0</v>
      </c>
    </row>
    <row r="186" spans="1:16" x14ac:dyDescent="0.2">
      <c r="A186" s="3">
        <v>44410.808055555557</v>
      </c>
      <c r="B186" s="1">
        <v>44410</v>
      </c>
      <c r="C186" s="2">
        <v>0.80805555555555564</v>
      </c>
      <c r="D186" t="s">
        <v>12</v>
      </c>
      <c r="E186">
        <v>174</v>
      </c>
      <c r="F186">
        <v>536</v>
      </c>
      <c r="G186">
        <v>1437</v>
      </c>
      <c r="H186">
        <v>5</v>
      </c>
      <c r="I186">
        <v>26</v>
      </c>
      <c r="J186">
        <v>0.627</v>
      </c>
      <c r="K186">
        <v>3.6</v>
      </c>
      <c r="L186">
        <f t="shared" si="6"/>
        <v>8.9354999999999993</v>
      </c>
      <c r="M186">
        <v>1</v>
      </c>
      <c r="N186">
        <v>1</v>
      </c>
      <c r="O186" t="s">
        <v>22</v>
      </c>
      <c r="P186" t="s">
        <v>63</v>
      </c>
    </row>
    <row r="187" spans="1:16" x14ac:dyDescent="0.2">
      <c r="A187" s="3">
        <v>44410.808194444442</v>
      </c>
      <c r="B187" s="1">
        <v>44410</v>
      </c>
      <c r="C187" s="2">
        <v>0.80819444444444455</v>
      </c>
      <c r="D187" t="s">
        <v>12</v>
      </c>
      <c r="E187">
        <v>175</v>
      </c>
      <c r="F187">
        <v>320</v>
      </c>
      <c r="G187">
        <v>911</v>
      </c>
      <c r="H187">
        <v>7</v>
      </c>
      <c r="I187">
        <v>26</v>
      </c>
      <c r="J187">
        <v>0.64900000000000002</v>
      </c>
      <c r="K187">
        <v>3.6</v>
      </c>
      <c r="L187">
        <f t="shared" si="6"/>
        <v>12.509699999999999</v>
      </c>
      <c r="M187">
        <v>1</v>
      </c>
      <c r="N187">
        <v>2</v>
      </c>
      <c r="O187" t="s">
        <v>22</v>
      </c>
      <c r="P187" t="s">
        <v>63</v>
      </c>
    </row>
    <row r="188" spans="1:16" x14ac:dyDescent="0.2">
      <c r="A188" s="3">
        <v>44410.808333333334</v>
      </c>
      <c r="B188" s="1">
        <v>44410</v>
      </c>
      <c r="C188" s="2">
        <v>0.80833333333333324</v>
      </c>
      <c r="D188" t="s">
        <v>12</v>
      </c>
      <c r="E188">
        <v>176</v>
      </c>
      <c r="F188">
        <v>635</v>
      </c>
      <c r="G188">
        <v>1109</v>
      </c>
      <c r="H188">
        <v>7</v>
      </c>
      <c r="I188">
        <v>26</v>
      </c>
      <c r="J188">
        <v>0.42699999999999999</v>
      </c>
      <c r="K188">
        <v>3.6</v>
      </c>
      <c r="L188">
        <f t="shared" si="6"/>
        <v>12.509699999999999</v>
      </c>
      <c r="M188">
        <v>1</v>
      </c>
      <c r="N188">
        <v>3</v>
      </c>
      <c r="O188" t="s">
        <v>22</v>
      </c>
      <c r="P188" t="s">
        <v>63</v>
      </c>
    </row>
    <row r="189" spans="1:16" x14ac:dyDescent="0.2">
      <c r="A189" s="3">
        <v>44410.808506944442</v>
      </c>
      <c r="B189" s="1">
        <v>44410</v>
      </c>
      <c r="C189" s="2">
        <v>0.80850694444444438</v>
      </c>
      <c r="D189" t="s">
        <v>12</v>
      </c>
      <c r="E189">
        <v>177</v>
      </c>
      <c r="F189">
        <v>471</v>
      </c>
      <c r="G189">
        <v>1387</v>
      </c>
      <c r="H189">
        <v>4</v>
      </c>
      <c r="I189">
        <v>26</v>
      </c>
      <c r="J189">
        <v>0.66</v>
      </c>
      <c r="K189">
        <v>3.6</v>
      </c>
      <c r="L189">
        <f t="shared" si="6"/>
        <v>7.1483999999999996</v>
      </c>
      <c r="M189">
        <v>1</v>
      </c>
      <c r="N189">
        <v>4</v>
      </c>
      <c r="O189" t="s">
        <v>22</v>
      </c>
      <c r="P189" t="s">
        <v>63</v>
      </c>
    </row>
    <row r="190" spans="1:16" x14ac:dyDescent="0.2">
      <c r="A190" s="3">
        <v>44410.808611111112</v>
      </c>
      <c r="B190" s="1">
        <v>44410</v>
      </c>
      <c r="C190" s="2">
        <v>0.80861111111111106</v>
      </c>
      <c r="D190" t="s">
        <v>12</v>
      </c>
      <c r="E190">
        <v>178</v>
      </c>
      <c r="F190">
        <v>1206</v>
      </c>
      <c r="G190">
        <v>1601</v>
      </c>
      <c r="H190">
        <v>6</v>
      </c>
      <c r="I190">
        <v>26</v>
      </c>
      <c r="J190">
        <v>0.247</v>
      </c>
      <c r="K190">
        <v>3.6</v>
      </c>
      <c r="L190">
        <f t="shared" si="6"/>
        <v>10.7226</v>
      </c>
      <c r="M190">
        <v>1</v>
      </c>
      <c r="N190">
        <v>5</v>
      </c>
      <c r="O190" t="s">
        <v>22</v>
      </c>
      <c r="P190" t="s">
        <v>63</v>
      </c>
    </row>
    <row r="191" spans="1:16" x14ac:dyDescent="0.2">
      <c r="A191" s="3">
        <v>44410.80878472222</v>
      </c>
      <c r="B191" s="1">
        <v>44410</v>
      </c>
      <c r="C191" s="2">
        <v>0.8087847222222222</v>
      </c>
      <c r="D191" t="s">
        <v>12</v>
      </c>
      <c r="E191">
        <v>179</v>
      </c>
      <c r="F191">
        <v>538</v>
      </c>
      <c r="G191">
        <v>1400</v>
      </c>
      <c r="H191">
        <v>3</v>
      </c>
      <c r="I191">
        <v>26</v>
      </c>
      <c r="J191">
        <v>0.61599999999999999</v>
      </c>
      <c r="K191">
        <v>3.6</v>
      </c>
      <c r="L191">
        <f t="shared" si="6"/>
        <v>5.3613</v>
      </c>
      <c r="M191">
        <v>1</v>
      </c>
      <c r="N191">
        <v>6</v>
      </c>
      <c r="O191" t="s">
        <v>22</v>
      </c>
      <c r="P191" t="s">
        <v>63</v>
      </c>
    </row>
    <row r="192" spans="1:16" x14ac:dyDescent="0.2">
      <c r="A192" s="3">
        <v>44410.808900462966</v>
      </c>
      <c r="B192" s="1">
        <v>44410</v>
      </c>
      <c r="C192" s="2">
        <v>0.80890046296296303</v>
      </c>
      <c r="D192" t="s">
        <v>12</v>
      </c>
      <c r="E192">
        <v>180</v>
      </c>
      <c r="F192">
        <v>422</v>
      </c>
      <c r="G192">
        <v>1114</v>
      </c>
      <c r="H192">
        <v>6</v>
      </c>
      <c r="I192">
        <v>27</v>
      </c>
      <c r="J192">
        <v>0.621</v>
      </c>
      <c r="K192">
        <v>3.6</v>
      </c>
      <c r="L192">
        <f t="shared" si="6"/>
        <v>10.7226</v>
      </c>
      <c r="M192">
        <v>1</v>
      </c>
      <c r="N192">
        <v>7</v>
      </c>
      <c r="O192" t="s">
        <v>22</v>
      </c>
      <c r="P192" t="s">
        <v>63</v>
      </c>
    </row>
    <row r="193" spans="1:16" x14ac:dyDescent="0.2">
      <c r="A193" s="3">
        <v>44410.809027777781</v>
      </c>
      <c r="B193" s="1">
        <v>44410</v>
      </c>
      <c r="C193" s="2">
        <v>0.80902777777777779</v>
      </c>
      <c r="D193" t="s">
        <v>12</v>
      </c>
      <c r="E193">
        <v>181</v>
      </c>
      <c r="F193">
        <v>666</v>
      </c>
      <c r="G193">
        <v>1753</v>
      </c>
      <c r="H193">
        <v>6</v>
      </c>
      <c r="I193">
        <v>26</v>
      </c>
      <c r="J193">
        <v>0.62</v>
      </c>
      <c r="K193">
        <v>3.6</v>
      </c>
      <c r="L193">
        <f t="shared" si="6"/>
        <v>10.7226</v>
      </c>
      <c r="M193">
        <v>1</v>
      </c>
      <c r="N193">
        <v>8</v>
      </c>
      <c r="O193" t="s">
        <v>22</v>
      </c>
      <c r="P193" t="s">
        <v>63</v>
      </c>
    </row>
    <row r="194" spans="1:16" x14ac:dyDescent="0.2">
      <c r="A194" s="3">
        <v>44410.809166666666</v>
      </c>
      <c r="B194" s="1">
        <v>44410</v>
      </c>
      <c r="C194" s="2">
        <v>0.8091666666666667</v>
      </c>
      <c r="D194" t="s">
        <v>12</v>
      </c>
      <c r="E194">
        <v>182</v>
      </c>
      <c r="F194">
        <v>485</v>
      </c>
      <c r="G194">
        <v>1392</v>
      </c>
      <c r="H194">
        <v>5</v>
      </c>
      <c r="I194">
        <v>26</v>
      </c>
      <c r="J194">
        <v>0.65200000000000002</v>
      </c>
      <c r="K194">
        <v>3.6</v>
      </c>
      <c r="L194">
        <f t="shared" si="6"/>
        <v>8.9354999999999993</v>
      </c>
      <c r="M194">
        <v>1</v>
      </c>
      <c r="N194">
        <v>9</v>
      </c>
      <c r="O194" t="s">
        <v>22</v>
      </c>
      <c r="P194" t="s">
        <v>63</v>
      </c>
    </row>
    <row r="195" spans="1:16" x14ac:dyDescent="0.2">
      <c r="A195" s="3">
        <v>44410.809270833335</v>
      </c>
      <c r="B195" s="1">
        <v>44410</v>
      </c>
      <c r="C195" s="2">
        <v>0.80927083333333327</v>
      </c>
      <c r="D195" t="s">
        <v>12</v>
      </c>
      <c r="E195">
        <v>183</v>
      </c>
      <c r="F195">
        <v>457</v>
      </c>
      <c r="G195">
        <v>1178</v>
      </c>
      <c r="H195">
        <v>5</v>
      </c>
      <c r="I195">
        <v>26</v>
      </c>
      <c r="J195">
        <v>0.61199999999999999</v>
      </c>
      <c r="K195">
        <v>3.7</v>
      </c>
      <c r="L195">
        <f t="shared" si="6"/>
        <v>8.9354999999999993</v>
      </c>
      <c r="M195">
        <v>1</v>
      </c>
      <c r="N195">
        <v>10</v>
      </c>
      <c r="O195" t="s">
        <v>22</v>
      </c>
      <c r="P195" t="s">
        <v>63</v>
      </c>
    </row>
    <row r="196" spans="1:16" x14ac:dyDescent="0.2">
      <c r="A196" s="3">
        <v>44410.809398148151</v>
      </c>
      <c r="B196" s="1">
        <v>44410</v>
      </c>
      <c r="C196" s="2">
        <v>0.80939814814814814</v>
      </c>
      <c r="D196" t="s">
        <v>12</v>
      </c>
      <c r="E196">
        <v>184</v>
      </c>
      <c r="F196">
        <v>519</v>
      </c>
      <c r="G196">
        <v>1473</v>
      </c>
      <c r="H196">
        <v>5</v>
      </c>
      <c r="I196">
        <v>26</v>
      </c>
      <c r="J196">
        <v>0.64800000000000002</v>
      </c>
      <c r="K196">
        <v>3.6</v>
      </c>
      <c r="L196">
        <f t="shared" si="6"/>
        <v>8.9354999999999993</v>
      </c>
      <c r="M196">
        <v>1</v>
      </c>
      <c r="N196">
        <v>11</v>
      </c>
      <c r="O196" t="s">
        <v>22</v>
      </c>
      <c r="P196" t="s">
        <v>63</v>
      </c>
    </row>
    <row r="197" spans="1:16" x14ac:dyDescent="0.2">
      <c r="A197" s="3">
        <v>44410.809479166666</v>
      </c>
      <c r="B197" s="1">
        <v>44410</v>
      </c>
      <c r="C197" s="2">
        <v>0.80947916666666664</v>
      </c>
      <c r="D197" t="s">
        <v>12</v>
      </c>
      <c r="E197">
        <v>185</v>
      </c>
      <c r="F197">
        <v>395</v>
      </c>
      <c r="G197">
        <v>1225</v>
      </c>
      <c r="H197">
        <v>5</v>
      </c>
      <c r="I197">
        <v>27</v>
      </c>
      <c r="J197">
        <v>0.67800000000000005</v>
      </c>
      <c r="K197">
        <v>3.6</v>
      </c>
      <c r="L197">
        <f t="shared" si="6"/>
        <v>8.9354999999999993</v>
      </c>
      <c r="M197">
        <v>1</v>
      </c>
      <c r="N197">
        <v>12</v>
      </c>
      <c r="O197" t="s">
        <v>22</v>
      </c>
      <c r="P197" t="s">
        <v>63</v>
      </c>
    </row>
    <row r="198" spans="1:16" x14ac:dyDescent="0.2">
      <c r="A198" s="3">
        <v>44410.809618055559</v>
      </c>
      <c r="B198" s="1">
        <v>44410</v>
      </c>
      <c r="C198" s="2">
        <v>0.80961805555555555</v>
      </c>
      <c r="D198" t="s">
        <v>12</v>
      </c>
      <c r="E198">
        <v>186</v>
      </c>
      <c r="F198">
        <v>615</v>
      </c>
      <c r="G198">
        <v>1389</v>
      </c>
      <c r="H198">
        <v>5</v>
      </c>
      <c r="I198">
        <v>27</v>
      </c>
      <c r="J198">
        <v>0.55700000000000005</v>
      </c>
      <c r="K198">
        <v>3.7</v>
      </c>
      <c r="L198">
        <f t="shared" si="6"/>
        <v>8.9354999999999993</v>
      </c>
      <c r="M198">
        <v>1</v>
      </c>
      <c r="N198">
        <v>13</v>
      </c>
      <c r="O198" t="s">
        <v>22</v>
      </c>
      <c r="P198" t="s">
        <v>63</v>
      </c>
    </row>
    <row r="199" spans="1:16" x14ac:dyDescent="0.2">
      <c r="A199" s="3">
        <v>44410.809791666667</v>
      </c>
      <c r="B199" s="1">
        <v>44410</v>
      </c>
      <c r="C199" s="2">
        <v>0.80979166666666658</v>
      </c>
      <c r="D199" t="s">
        <v>12</v>
      </c>
      <c r="E199">
        <v>187</v>
      </c>
      <c r="F199">
        <v>586</v>
      </c>
      <c r="G199">
        <v>1464</v>
      </c>
      <c r="H199">
        <v>2</v>
      </c>
      <c r="I199">
        <v>26</v>
      </c>
      <c r="J199">
        <v>0.6</v>
      </c>
      <c r="K199">
        <v>3.6</v>
      </c>
      <c r="L199">
        <f t="shared" si="6"/>
        <v>3.5741999999999998</v>
      </c>
      <c r="M199">
        <v>1</v>
      </c>
      <c r="N199">
        <v>14</v>
      </c>
      <c r="O199" t="s">
        <v>22</v>
      </c>
      <c r="P199" t="s">
        <v>63</v>
      </c>
    </row>
    <row r="200" spans="1:16" x14ac:dyDescent="0.2">
      <c r="A200" s="3">
        <v>44410.809907407405</v>
      </c>
      <c r="B200" s="1">
        <v>44410</v>
      </c>
      <c r="C200" s="2">
        <v>0.80990740740740741</v>
      </c>
      <c r="D200" t="s">
        <v>12</v>
      </c>
      <c r="E200">
        <v>188</v>
      </c>
      <c r="F200">
        <v>469</v>
      </c>
      <c r="G200">
        <v>1106</v>
      </c>
      <c r="H200">
        <v>4</v>
      </c>
      <c r="I200">
        <v>26</v>
      </c>
      <c r="J200">
        <v>0.57599999999999996</v>
      </c>
      <c r="K200">
        <v>3.6</v>
      </c>
      <c r="L200">
        <f t="shared" si="6"/>
        <v>7.1483999999999996</v>
      </c>
      <c r="M200">
        <v>1</v>
      </c>
      <c r="N200">
        <v>15</v>
      </c>
      <c r="O200" t="s">
        <v>22</v>
      </c>
      <c r="P200" t="s">
        <v>63</v>
      </c>
    </row>
    <row r="201" spans="1:16" x14ac:dyDescent="0.2">
      <c r="A201" s="3">
        <v>44410.810081018521</v>
      </c>
      <c r="B201" s="1">
        <v>44410</v>
      </c>
      <c r="C201" s="2">
        <v>0.81008101851851855</v>
      </c>
      <c r="D201" t="s">
        <v>12</v>
      </c>
      <c r="E201">
        <v>189</v>
      </c>
      <c r="F201">
        <v>555</v>
      </c>
      <c r="G201">
        <v>1357</v>
      </c>
      <c r="H201">
        <v>2</v>
      </c>
      <c r="I201">
        <v>26</v>
      </c>
      <c r="J201">
        <v>0.59099999999999997</v>
      </c>
      <c r="K201">
        <v>3.6</v>
      </c>
      <c r="L201">
        <f t="shared" si="6"/>
        <v>3.5741999999999998</v>
      </c>
      <c r="M201">
        <v>1</v>
      </c>
      <c r="N201">
        <v>16</v>
      </c>
      <c r="O201" t="s">
        <v>22</v>
      </c>
      <c r="P201" t="s">
        <v>63</v>
      </c>
    </row>
    <row r="202" spans="1:16" x14ac:dyDescent="0.2">
      <c r="A202" s="3">
        <v>44410.810208333336</v>
      </c>
      <c r="B202" s="1">
        <v>44410</v>
      </c>
      <c r="C202" s="2">
        <v>0.81020833333333331</v>
      </c>
      <c r="D202" t="s">
        <v>12</v>
      </c>
      <c r="E202">
        <v>190</v>
      </c>
      <c r="F202">
        <v>359</v>
      </c>
      <c r="G202">
        <v>1107</v>
      </c>
      <c r="H202">
        <v>4</v>
      </c>
      <c r="I202">
        <v>27</v>
      </c>
      <c r="J202">
        <v>0.67600000000000005</v>
      </c>
      <c r="K202">
        <v>3.7</v>
      </c>
      <c r="L202">
        <f t="shared" si="6"/>
        <v>7.1483999999999996</v>
      </c>
      <c r="M202">
        <v>1</v>
      </c>
      <c r="N202">
        <v>17</v>
      </c>
      <c r="O202" t="s">
        <v>22</v>
      </c>
      <c r="P202" t="s">
        <v>63</v>
      </c>
    </row>
    <row r="203" spans="1:16" x14ac:dyDescent="0.2">
      <c r="A203" s="3">
        <v>44410.810289351852</v>
      </c>
      <c r="B203" s="1">
        <v>44410</v>
      </c>
      <c r="C203" s="2">
        <v>0.8102893518518518</v>
      </c>
      <c r="D203" t="s">
        <v>12</v>
      </c>
      <c r="E203">
        <v>191</v>
      </c>
      <c r="F203">
        <v>519</v>
      </c>
      <c r="G203">
        <v>1408</v>
      </c>
      <c r="H203">
        <v>4</v>
      </c>
      <c r="I203">
        <v>26</v>
      </c>
      <c r="J203">
        <v>0.63100000000000001</v>
      </c>
      <c r="K203">
        <v>3.7</v>
      </c>
      <c r="L203">
        <f t="shared" si="6"/>
        <v>7.1483999999999996</v>
      </c>
      <c r="M203">
        <v>1</v>
      </c>
      <c r="N203">
        <v>18</v>
      </c>
      <c r="O203" t="s">
        <v>22</v>
      </c>
      <c r="P203" t="s">
        <v>63</v>
      </c>
    </row>
    <row r="204" spans="1:16" x14ac:dyDescent="0.2">
      <c r="A204" s="3">
        <v>44410.810393518521</v>
      </c>
      <c r="B204" s="1">
        <v>44410</v>
      </c>
      <c r="C204" s="2">
        <v>0.8103935185185186</v>
      </c>
      <c r="D204" t="s">
        <v>12</v>
      </c>
      <c r="E204">
        <v>192</v>
      </c>
      <c r="F204">
        <v>243</v>
      </c>
      <c r="G204">
        <v>637</v>
      </c>
      <c r="H204">
        <v>4</v>
      </c>
      <c r="I204">
        <v>26</v>
      </c>
      <c r="J204">
        <v>0.61899999999999999</v>
      </c>
      <c r="K204">
        <v>3.6</v>
      </c>
      <c r="L204">
        <f t="shared" si="6"/>
        <v>7.1483999999999996</v>
      </c>
      <c r="M204">
        <v>1</v>
      </c>
      <c r="N204">
        <v>19</v>
      </c>
      <c r="O204" t="s">
        <v>22</v>
      </c>
      <c r="P204" t="s">
        <v>63</v>
      </c>
    </row>
    <row r="205" spans="1:16" x14ac:dyDescent="0.2">
      <c r="A205" s="3">
        <v>44410.810486111113</v>
      </c>
      <c r="B205" s="1">
        <v>44410</v>
      </c>
      <c r="C205" s="2">
        <v>0.81048611111111113</v>
      </c>
      <c r="D205" t="s">
        <v>12</v>
      </c>
      <c r="E205">
        <v>193</v>
      </c>
      <c r="F205">
        <v>567</v>
      </c>
      <c r="G205">
        <v>1295</v>
      </c>
      <c r="H205">
        <v>4</v>
      </c>
      <c r="I205">
        <v>26</v>
      </c>
      <c r="J205">
        <v>0.56200000000000006</v>
      </c>
      <c r="K205">
        <v>3.6</v>
      </c>
      <c r="L205">
        <f t="shared" si="6"/>
        <v>7.1483999999999996</v>
      </c>
      <c r="M205">
        <v>1</v>
      </c>
      <c r="N205">
        <v>20</v>
      </c>
      <c r="O205" t="s">
        <v>22</v>
      </c>
      <c r="P205" t="s">
        <v>63</v>
      </c>
    </row>
    <row r="206" spans="1:16" x14ac:dyDescent="0.2">
      <c r="A206" s="3">
        <v>44410.810624999998</v>
      </c>
      <c r="B206" s="1">
        <v>44410</v>
      </c>
      <c r="C206" s="2">
        <v>0.81062499999999993</v>
      </c>
      <c r="D206" t="s">
        <v>12</v>
      </c>
      <c r="E206">
        <v>194</v>
      </c>
      <c r="F206">
        <v>508</v>
      </c>
      <c r="G206">
        <v>1265</v>
      </c>
      <c r="H206">
        <v>4</v>
      </c>
      <c r="I206">
        <v>27</v>
      </c>
      <c r="J206">
        <v>0.59799999999999998</v>
      </c>
      <c r="K206">
        <v>3.7</v>
      </c>
      <c r="L206">
        <f t="shared" si="6"/>
        <v>7.1483999999999996</v>
      </c>
      <c r="M206">
        <v>1</v>
      </c>
      <c r="N206">
        <v>21</v>
      </c>
      <c r="O206" t="s">
        <v>22</v>
      </c>
      <c r="P206" t="s">
        <v>63</v>
      </c>
    </row>
  </sheetData>
  <pageMargins left="0.75" right="0.75" top="1" bottom="1" header="0.5" footer="0.5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27F2-D63A-794F-B15A-7922DA940DD1}">
  <dimension ref="A1:J8"/>
  <sheetViews>
    <sheetView workbookViewId="0">
      <selection activeCell="J7" sqref="J7"/>
    </sheetView>
  </sheetViews>
  <sheetFormatPr baseColWidth="10" defaultRowHeight="16" x14ac:dyDescent="0.2"/>
  <sheetData>
    <row r="1" spans="1:10" x14ac:dyDescent="0.2">
      <c r="A1" s="7" t="s">
        <v>51</v>
      </c>
      <c r="B1" s="7" t="s">
        <v>41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</row>
    <row r="2" spans="1:10" x14ac:dyDescent="0.2">
      <c r="A2">
        <v>1</v>
      </c>
      <c r="B2" s="12">
        <v>2.7900000000000001E-2</v>
      </c>
      <c r="C2" s="13">
        <v>4.104909560723514</v>
      </c>
      <c r="D2" s="13">
        <v>-2.3066</v>
      </c>
      <c r="E2" s="13">
        <v>-4.4996124031007749</v>
      </c>
      <c r="F2" s="13">
        <v>82.673835125448022</v>
      </c>
      <c r="G2" s="13">
        <v>147.12937493632666</v>
      </c>
      <c r="I2" t="s">
        <v>41</v>
      </c>
      <c r="J2" t="s">
        <v>56</v>
      </c>
    </row>
    <row r="3" spans="1:10" x14ac:dyDescent="0.2">
      <c r="A3">
        <v>2</v>
      </c>
      <c r="B3" s="12">
        <v>3.1899999999999998E-2</v>
      </c>
      <c r="C3" s="13">
        <v>2.440850515463918</v>
      </c>
      <c r="D3" s="13">
        <v>-1.9494</v>
      </c>
      <c r="E3" s="13">
        <v>-3.6219072164948454</v>
      </c>
      <c r="F3" s="13">
        <v>61.109717868338564</v>
      </c>
      <c r="G3" s="13">
        <v>76.515690139934733</v>
      </c>
      <c r="I3" t="s">
        <v>42</v>
      </c>
      <c r="J3" t="s">
        <v>57</v>
      </c>
    </row>
    <row r="4" spans="1:10" x14ac:dyDescent="0.2">
      <c r="A4">
        <v>3</v>
      </c>
      <c r="B4" s="12">
        <v>3.9E-2</v>
      </c>
      <c r="C4" s="13">
        <v>4.1191011235955051</v>
      </c>
      <c r="D4" s="13">
        <v>-2.4927999999999999</v>
      </c>
      <c r="E4" s="13">
        <v>-3.0893258426966295</v>
      </c>
      <c r="F4" s="13">
        <v>63.917948717948718</v>
      </c>
      <c r="G4" s="13">
        <v>105.61797752808987</v>
      </c>
      <c r="I4" t="s">
        <v>58</v>
      </c>
      <c r="J4" t="s">
        <v>59</v>
      </c>
    </row>
    <row r="5" spans="1:10" x14ac:dyDescent="0.2">
      <c r="A5" s="8">
        <v>4</v>
      </c>
      <c r="B5" s="18">
        <v>5.3499999999999999E-2</v>
      </c>
      <c r="C5" s="19">
        <v>4.6351724137931027</v>
      </c>
      <c r="D5" s="19">
        <v>-2.9188000000000001</v>
      </c>
      <c r="E5" s="19">
        <v>-4.4244827586206901</v>
      </c>
      <c r="F5" s="19">
        <v>54.557009345794391</v>
      </c>
      <c r="G5" s="19">
        <v>86.638736706413141</v>
      </c>
      <c r="I5" t="s">
        <v>45</v>
      </c>
      <c r="J5" t="s">
        <v>60</v>
      </c>
    </row>
    <row r="6" spans="1:10" x14ac:dyDescent="0.2">
      <c r="A6" s="7" t="s">
        <v>47</v>
      </c>
      <c r="B6" s="20">
        <f>AVERAGE(B2:B5)</f>
        <v>3.8074999999999998E-2</v>
      </c>
      <c r="C6" s="21">
        <f t="shared" ref="C6:G6" si="0">AVERAGE(C2:C5)</f>
        <v>3.8250084033940102</v>
      </c>
      <c r="D6" s="21">
        <f t="shared" si="0"/>
        <v>-2.4169</v>
      </c>
      <c r="E6" s="21">
        <f t="shared" si="0"/>
        <v>-3.9088320552282347</v>
      </c>
      <c r="F6" s="21">
        <f t="shared" si="0"/>
        <v>65.564627764382422</v>
      </c>
      <c r="G6" s="22">
        <f t="shared" si="0"/>
        <v>103.97544482769109</v>
      </c>
      <c r="I6" t="s">
        <v>46</v>
      </c>
      <c r="J6" t="s">
        <v>61</v>
      </c>
    </row>
    <row r="7" spans="1:10" x14ac:dyDescent="0.2">
      <c r="A7" s="7" t="s">
        <v>48</v>
      </c>
      <c r="B7" s="20">
        <f>STDEV(B2:B5)</f>
        <v>1.1261253630628066E-2</v>
      </c>
      <c r="C7" s="21">
        <f t="shared" ref="C7:G7" si="1">STDEV(C2:C5)</f>
        <v>0.95517781388509704</v>
      </c>
      <c r="D7" s="21">
        <f t="shared" si="1"/>
        <v>0.40347935097928739</v>
      </c>
      <c r="E7" s="21">
        <f t="shared" si="1"/>
        <v>0.67548337329688501</v>
      </c>
      <c r="F7" s="21">
        <f t="shared" si="1"/>
        <v>12.061652924827701</v>
      </c>
      <c r="G7" s="21">
        <f t="shared" si="1"/>
        <v>31.195935491059437</v>
      </c>
    </row>
    <row r="8" spans="1:10" x14ac:dyDescent="0.2">
      <c r="A8" s="7" t="s">
        <v>49</v>
      </c>
      <c r="B8" s="20">
        <f>B7/SQRT(4)</f>
        <v>5.630626815314033E-3</v>
      </c>
      <c r="C8" s="21">
        <f t="shared" ref="C8:G8" si="2">C7/SQRT(4)</f>
        <v>0.47758890694254852</v>
      </c>
      <c r="D8" s="21">
        <f t="shared" si="2"/>
        <v>0.20173967548964369</v>
      </c>
      <c r="E8" s="21">
        <f t="shared" si="2"/>
        <v>0.33774168664844251</v>
      </c>
      <c r="F8" s="21">
        <f t="shared" si="2"/>
        <v>6.0308264624138506</v>
      </c>
      <c r="G8" s="21">
        <f t="shared" si="2"/>
        <v>15.597967745529719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FvFm_Stacey</vt:lpstr>
      <vt:lpstr>Photos. Param.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2021-08-03T17:34:42Z</dcterms:created>
  <dcterms:modified xsi:type="dcterms:W3CDTF">2021-10-17T20:44:21Z</dcterms:modified>
</cp:coreProperties>
</file>