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tall14/Desktop/"/>
    </mc:Choice>
  </mc:AlternateContent>
  <xr:revisionPtr revIDLastSave="0" documentId="13_ncr:1_{854FF1F9-A642-BC49-9E6F-2821B9B89524}" xr6:coauthVersionLast="45" xr6:coauthVersionMax="45" xr10:uidLastSave="{00000000-0000-0000-0000-000000000000}"/>
  <bookViews>
    <workbookView xWindow="3220" yWindow="940" windowWidth="23620" windowHeight="16140" activeTab="1" xr2:uid="{A922B354-535C-1E40-86EA-AE0E337DAF5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E5" i="2" s="1"/>
  <c r="D6" i="2"/>
  <c r="D7" i="2"/>
  <c r="D8" i="2"/>
  <c r="D9" i="2"/>
  <c r="E9" i="2" s="1"/>
  <c r="D10" i="2"/>
  <c r="D11" i="2"/>
  <c r="D12" i="2"/>
  <c r="D13" i="2"/>
  <c r="E13" i="2" s="1"/>
  <c r="D14" i="2"/>
  <c r="D15" i="2"/>
  <c r="E15" i="2" s="1"/>
  <c r="D16" i="2"/>
  <c r="D17" i="2"/>
  <c r="E17" i="2" s="1"/>
  <c r="D18" i="2"/>
  <c r="E18" i="2"/>
  <c r="E16" i="2"/>
  <c r="E14" i="2"/>
  <c r="E12" i="2"/>
  <c r="E11" i="2"/>
  <c r="E10" i="2"/>
  <c r="E8" i="2"/>
  <c r="E7" i="2"/>
  <c r="E6" i="2"/>
  <c r="E4" i="2"/>
  <c r="E3" i="2"/>
  <c r="E2" i="2"/>
  <c r="K61" i="1"/>
  <c r="L61" i="1" s="1"/>
  <c r="K60" i="1"/>
  <c r="L60" i="1" s="1"/>
  <c r="K62" i="1"/>
  <c r="L62" i="1" s="1"/>
  <c r="K47" i="1"/>
  <c r="L47" i="1" s="1"/>
  <c r="K50" i="1"/>
  <c r="L50" i="1" s="1"/>
  <c r="K51" i="1"/>
  <c r="L51" i="1" s="1"/>
  <c r="K57" i="1"/>
  <c r="L57" i="1" s="1"/>
  <c r="K48" i="1"/>
  <c r="L48" i="1" s="1"/>
  <c r="K63" i="1"/>
  <c r="L63" i="1" s="1"/>
  <c r="K53" i="1"/>
  <c r="L53" i="1" s="1"/>
  <c r="K55" i="1"/>
  <c r="L55" i="1" s="1"/>
  <c r="K52" i="1"/>
  <c r="L52" i="1" s="1"/>
  <c r="K58" i="1"/>
  <c r="L58" i="1" s="1"/>
  <c r="K59" i="1"/>
  <c r="L59" i="1" s="1"/>
  <c r="K56" i="1"/>
  <c r="L56" i="1" s="1"/>
  <c r="K49" i="1"/>
  <c r="L49" i="1" s="1"/>
  <c r="L54" i="1"/>
  <c r="K54" i="1"/>
  <c r="D62" i="1"/>
  <c r="E62" i="1" s="1"/>
  <c r="D63" i="1"/>
  <c r="E63" i="1" s="1"/>
  <c r="D59" i="1"/>
  <c r="E59" i="1" s="1"/>
  <c r="D60" i="1"/>
  <c r="E60" i="1" s="1"/>
  <c r="F60" i="1" s="1"/>
  <c r="D57" i="1"/>
  <c r="E57" i="1" s="1"/>
  <c r="D58" i="1"/>
  <c r="E58" i="1" s="1"/>
  <c r="D48" i="1"/>
  <c r="E48" i="1" s="1"/>
  <c r="F48" i="1" s="1"/>
  <c r="D54" i="1"/>
  <c r="E54" i="1" s="1"/>
  <c r="F54" i="1" s="1"/>
  <c r="D56" i="1"/>
  <c r="E56" i="1" s="1"/>
  <c r="D55" i="1"/>
  <c r="E55" i="1" s="1"/>
  <c r="D53" i="1"/>
  <c r="E53" i="1" s="1"/>
  <c r="F53" i="1" s="1"/>
  <c r="D51" i="1"/>
  <c r="E51" i="1" s="1"/>
  <c r="F51" i="1" s="1"/>
  <c r="D47" i="1"/>
  <c r="E47" i="1" s="1"/>
  <c r="D49" i="1"/>
  <c r="E49" i="1" s="1"/>
  <c r="D50" i="1"/>
  <c r="E50" i="1" s="1"/>
  <c r="D61" i="1"/>
  <c r="D52" i="1"/>
  <c r="E41" i="1"/>
  <c r="D41" i="1"/>
  <c r="C41" i="1"/>
  <c r="F41" i="1"/>
  <c r="F42" i="1" s="1"/>
  <c r="C22" i="1"/>
  <c r="D22" i="1"/>
  <c r="E22" i="1"/>
  <c r="F22" i="1"/>
  <c r="F23" i="1" s="1"/>
  <c r="G2" i="1"/>
  <c r="H2" i="1"/>
  <c r="K2" i="1" s="1"/>
  <c r="I2" i="1" a="1"/>
  <c r="I2" i="1" s="1"/>
  <c r="L2" i="1" s="1"/>
  <c r="G3" i="1"/>
  <c r="J3" i="1" s="1"/>
  <c r="H3" i="1"/>
  <c r="K3" i="1" s="1"/>
  <c r="G4" i="1"/>
  <c r="J4" i="1" s="1"/>
  <c r="H4" i="1"/>
  <c r="K4" i="1" s="1"/>
  <c r="G5" i="1"/>
  <c r="J5" i="1" s="1"/>
  <c r="H5" i="1"/>
  <c r="K5" i="1" s="1"/>
  <c r="G6" i="1"/>
  <c r="J6" i="1" s="1"/>
  <c r="H6" i="1"/>
  <c r="K6" i="1" s="1"/>
  <c r="G7" i="1"/>
  <c r="J7" i="1" s="1"/>
  <c r="H7" i="1"/>
  <c r="K7" i="1" s="1"/>
  <c r="G8" i="1"/>
  <c r="J8" i="1" s="1"/>
  <c r="H8" i="1"/>
  <c r="K8" i="1" s="1"/>
  <c r="G9" i="1"/>
  <c r="J9" i="1" s="1"/>
  <c r="H9" i="1"/>
  <c r="K9" i="1" s="1"/>
  <c r="G10" i="1"/>
  <c r="J10" i="1" s="1"/>
  <c r="H10" i="1"/>
  <c r="K10" i="1" s="1"/>
  <c r="G11" i="1"/>
  <c r="J11" i="1" s="1"/>
  <c r="H11" i="1"/>
  <c r="K11" i="1" s="1"/>
  <c r="G12" i="1"/>
  <c r="J12" i="1" s="1"/>
  <c r="H12" i="1"/>
  <c r="K12" i="1" s="1"/>
  <c r="G13" i="1"/>
  <c r="J13" i="1" s="1"/>
  <c r="H13" i="1"/>
  <c r="K13" i="1" s="1"/>
  <c r="G14" i="1"/>
  <c r="J14" i="1" s="1"/>
  <c r="H14" i="1"/>
  <c r="K14" i="1" s="1"/>
  <c r="G15" i="1"/>
  <c r="J15" i="1" s="1"/>
  <c r="H15" i="1"/>
  <c r="K15" i="1" s="1"/>
  <c r="G16" i="1"/>
  <c r="J16" i="1" s="1"/>
  <c r="H16" i="1"/>
  <c r="K16" i="1" s="1"/>
  <c r="G17" i="1"/>
  <c r="J17" i="1" s="1"/>
  <c r="H17" i="1"/>
  <c r="K17" i="1" s="1"/>
  <c r="G18" i="1"/>
  <c r="H18" i="1"/>
  <c r="G19" i="1"/>
  <c r="H19" i="1"/>
  <c r="G20" i="1"/>
  <c r="H20" i="1"/>
  <c r="G21" i="1"/>
  <c r="H21" i="1"/>
  <c r="E61" i="1" l="1"/>
  <c r="F61" i="1" s="1"/>
  <c r="E52" i="1"/>
  <c r="F52" i="1" s="1"/>
  <c r="F59" i="1"/>
  <c r="F55" i="1"/>
  <c r="F58" i="1"/>
  <c r="F63" i="1"/>
  <c r="F47" i="1"/>
  <c r="F56" i="1"/>
  <c r="F57" i="1"/>
  <c r="F62" i="1"/>
  <c r="D42" i="1"/>
  <c r="C42" i="1"/>
  <c r="C23" i="1"/>
  <c r="E42" i="1"/>
  <c r="E23" i="1"/>
  <c r="D23" i="1"/>
  <c r="L14" i="1"/>
  <c r="L10" i="1"/>
  <c r="L6" i="1"/>
  <c r="L17" i="1"/>
  <c r="L13" i="1"/>
  <c r="L9" i="1"/>
  <c r="L5" i="1"/>
  <c r="L16" i="1"/>
  <c r="L12" i="1"/>
  <c r="L8" i="1"/>
  <c r="L4" i="1"/>
  <c r="L15" i="1"/>
  <c r="L11" i="1"/>
  <c r="L7" i="1"/>
  <c r="L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<sst xmlns="http://schemas.openxmlformats.org/spreadsheetml/2006/main" count="118" uniqueCount="58">
  <si>
    <t>Donovan Mitchell</t>
  </si>
  <si>
    <t>Rudy Gobert</t>
  </si>
  <si>
    <t>Bojan Bogdanović</t>
  </si>
  <si>
    <t>Joe Ingles</t>
  </si>
  <si>
    <t>Royce O'Neale</t>
  </si>
  <si>
    <t>Mike Conley</t>
  </si>
  <si>
    <t>Jordan Clarkson</t>
  </si>
  <si>
    <t>Georges Niang</t>
  </si>
  <si>
    <t>Emmanuel Mudiay</t>
  </si>
  <si>
    <t>Jeff Green</t>
  </si>
  <si>
    <t>Tony Bradley</t>
  </si>
  <si>
    <t>Ed Davis</t>
  </si>
  <si>
    <t>Dante Exum</t>
  </si>
  <si>
    <t>Rayjon Tucker</t>
  </si>
  <si>
    <t>Juwan Morgan</t>
  </si>
  <si>
    <t>Nigel Williams-Goss</t>
  </si>
  <si>
    <t>Stanton Kidd</t>
  </si>
  <si>
    <t>Jarrell Brantley</t>
  </si>
  <si>
    <t>Miye Oni</t>
  </si>
  <si>
    <t>Justin Wright-Foreman</t>
  </si>
  <si>
    <t>FG</t>
  </si>
  <si>
    <t>3P</t>
  </si>
  <si>
    <t>3PA</t>
  </si>
  <si>
    <t>2P</t>
  </si>
  <si>
    <t>2PA</t>
  </si>
  <si>
    <t>FT</t>
  </si>
  <si>
    <t>FTA</t>
  </si>
  <si>
    <t>PTS</t>
  </si>
  <si>
    <t>ThreePtPct</t>
  </si>
  <si>
    <t>TwoPtPct</t>
  </si>
  <si>
    <t>FTPct</t>
  </si>
  <si>
    <t>Player</t>
  </si>
  <si>
    <t>Karl Malone</t>
  </si>
  <si>
    <t>Jeff Hornacek</t>
  </si>
  <si>
    <t>Bryon Russell</t>
  </si>
  <si>
    <t>Adam Keefe</t>
  </si>
  <si>
    <t>John Stockton</t>
  </si>
  <si>
    <t>Howard Eisley</t>
  </si>
  <si>
    <t>Shandon Anderson</t>
  </si>
  <si>
    <t>Greg Foster</t>
  </si>
  <si>
    <t>Greg Ostertag</t>
  </si>
  <si>
    <t>Antoine Carr</t>
  </si>
  <si>
    <t>Chris Morris</t>
  </si>
  <si>
    <t>Jacque Vaughn</t>
  </si>
  <si>
    <t>William Cunningham</t>
  </si>
  <si>
    <t>Troy Hudson</t>
  </si>
  <si>
    <t>WS</t>
  </si>
  <si>
    <t>Salary</t>
  </si>
  <si>
    <t>Salary (millions)</t>
  </si>
  <si>
    <t>WS/Mil</t>
  </si>
  <si>
    <t>Win Shares</t>
  </si>
  <si>
    <t>Salary (millons)</t>
  </si>
  <si>
    <t>WS/mil</t>
  </si>
  <si>
    <t>Mil/WS</t>
  </si>
  <si>
    <t>a</t>
  </si>
  <si>
    <t>b</t>
  </si>
  <si>
    <t>c</t>
  </si>
  <si>
    <t>WSperM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</si>
</sst>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sz val="9.4"/>
      <color rgb="FF990000"/>
      <name val="Verdana"/>
      <family val="2"/>
    </font>
    <font>
      <b/>
      <sz val="9.4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2"/>
    <xf numFmtId="0" fontId="4" fillId="0" borderId="0" xfId="0" applyFont="1"/>
    <xf numFmtId="9" fontId="0" fillId="0" borderId="0" xfId="1" applyFont="1"/>
    <xf numFmtId="1" fontId="0" fillId="0" borderId="0" xfId="1" applyNumberFormat="1" applyFont="1"/>
    <xf numFmtId="1" fontId="0" fillId="0" borderId="0" xfId="0" applyNumberFormat="1"/>
    <xf numFmtId="0" fontId="5" fillId="0" borderId="0" xfId="0" applyFont="1"/>
    <xf numFmtId="10" fontId="0" fillId="0" borderId="0" xfId="1" applyNumberFormat="1" applyFont="1"/>
    <xf numFmtId="0" fontId="2" fillId="0" borderId="0" xfId="0" applyNumberFormat="1" applyFont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3" fillId="2" borderId="1" xfId="2" applyFont="1" applyFill="1" applyBorder="1"/>
    <xf numFmtId="0" fontId="2" fillId="2" borderId="2" xfId="0" applyFont="1" applyFill="1" applyBorder="1"/>
    <xf numFmtId="0" fontId="2" fillId="2" borderId="2" xfId="0" applyNumberFormat="1" applyFont="1" applyFill="1" applyBorder="1"/>
    <xf numFmtId="0" fontId="3" fillId="0" borderId="1" xfId="2" applyFont="1" applyBorder="1"/>
    <xf numFmtId="0" fontId="2" fillId="0" borderId="2" xfId="0" applyFont="1" applyBorder="1"/>
    <xf numFmtId="0" fontId="2" fillId="0" borderId="2" xfId="0" applyNumberFormat="1" applyFont="1" applyBorder="1"/>
  </cellXfs>
  <cellStyles count="3">
    <cellStyle name="Hyperlink" xfId="2" builtinId="8"/>
    <cellStyle name="Normal" xfId="0" builtinId="0"/>
    <cellStyle name="Percent" xfId="1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4"/>
        <color rgb="FF000000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4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4"/>
        <color rgb="FF000000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4"/>
        <color rgb="FF000000"/>
        <name val="Verdan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6A6232-479E-264F-BD75-DBB38274406C}" name="Table1" displayName="Table1" ref="H46:L63" totalsRowShown="0">
  <autoFilter ref="H46:L63" xr:uid="{664E8443-865F-7343-A7BB-FC749FDD6F9C}"/>
  <sortState xmlns:xlrd2="http://schemas.microsoft.com/office/spreadsheetml/2017/richdata2" ref="H47:L63">
    <sortCondition descending="1" ref="L46:L63"/>
  </sortState>
  <tableColumns count="5">
    <tableColumn id="1" xr3:uid="{56C84557-60F1-A54B-B9CE-CCEF4B167234}" name="Player" dataCellStyle="Hyperlink"/>
    <tableColumn id="2" xr3:uid="{EC71C34E-E567-F94E-A503-BE5720749D82}" name="Win Shares" dataDxfId="3"/>
    <tableColumn id="3" xr3:uid="{E5431742-1CFD-E14D-A5BA-52CA5125B74D}" name="Salary" dataDxfId="2"/>
    <tableColumn id="4" xr3:uid="{3C9E0367-10ED-1E44-A536-0110DC434A73}" name="Salary (millons)">
      <calculatedColumnFormula>J47/1000000</calculatedColumnFormula>
    </tableColumn>
    <tableColumn id="5" xr3:uid="{6DC681FC-D987-CB48-AE0F-5E946FA9EB9D}" name="WS/mil">
      <calculatedColumnFormula>I47/K47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E6FB10-1543-CA42-84AC-857683F2E122}" name="Table2" displayName="Table2" ref="A46:F63" totalsRowShown="0">
  <autoFilter ref="A46:F63" xr:uid="{B8FE982D-0FF3-FE49-9700-69EFB7A44C94}"/>
  <sortState xmlns:xlrd2="http://schemas.microsoft.com/office/spreadsheetml/2017/richdata2" ref="A47:F63">
    <sortCondition ref="F46:F63"/>
  </sortState>
  <tableColumns count="6">
    <tableColumn id="1" xr3:uid="{F4A5591F-7504-F645-BC15-8A276462C643}" name="Player" dataCellStyle="Hyperlink"/>
    <tableColumn id="2" xr3:uid="{6609F881-924B-DC42-AB3D-67E791897C15}" name="WS" dataDxfId="1"/>
    <tableColumn id="3" xr3:uid="{3366F610-CF81-8D48-98A8-B25613C18DC2}" name="Salary" dataDxfId="0"/>
    <tableColumn id="4" xr3:uid="{EF4C3108-DB53-444D-9FB4-55FF5E6C9984}" name="Salary (millions)">
      <calculatedColumnFormula>C47/1000000</calculatedColumnFormula>
    </tableColumn>
    <tableColumn id="5" xr3:uid="{68B0BF05-1780-2244-A5AA-B676C697ACA7}" name="WS/Mil">
      <calculatedColumnFormula>B47/D47</calculatedColumnFormula>
    </tableColumn>
    <tableColumn id="6" xr3:uid="{49EB427E-5A90-4041-AD6A-F51E7AEE5E69}" name="Mil/W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sketball-reference.com/players/e/eisleho01.html" TargetMode="External"/><Relationship Id="rId21" Type="http://schemas.openxmlformats.org/officeDocument/2006/relationships/hyperlink" Target="https://www.basketball-reference.com/players/m/malonka01.html" TargetMode="External"/><Relationship Id="rId42" Type="http://schemas.openxmlformats.org/officeDocument/2006/relationships/hyperlink" Target="https://www.basketball-reference.com/players/i/inglejo01.html" TargetMode="External"/><Relationship Id="rId47" Type="http://schemas.openxmlformats.org/officeDocument/2006/relationships/hyperlink" Target="https://www.basketball-reference.com/players/n/niangge01.html" TargetMode="External"/><Relationship Id="rId63" Type="http://schemas.openxmlformats.org/officeDocument/2006/relationships/hyperlink" Target="https://www.basketball-reference.com/players/m/mudiaem01.html" TargetMode="External"/><Relationship Id="rId68" Type="http://schemas.openxmlformats.org/officeDocument/2006/relationships/hyperlink" Target="https://www.basketball-reference.com/players/w/willini01.html" TargetMode="External"/><Relationship Id="rId7" Type="http://schemas.openxmlformats.org/officeDocument/2006/relationships/hyperlink" Target="https://www.basketball-reference.com/players/c/clarkjo01.html" TargetMode="External"/><Relationship Id="rId2" Type="http://schemas.openxmlformats.org/officeDocument/2006/relationships/hyperlink" Target="https://www.basketball-reference.com/players/g/goberru01.html" TargetMode="External"/><Relationship Id="rId16" Type="http://schemas.openxmlformats.org/officeDocument/2006/relationships/hyperlink" Target="https://www.basketball-reference.com/players/w/willini01.html" TargetMode="External"/><Relationship Id="rId29" Type="http://schemas.openxmlformats.org/officeDocument/2006/relationships/hyperlink" Target="https://www.basketball-reference.com/players/o/ostergr01.html" TargetMode="External"/><Relationship Id="rId11" Type="http://schemas.openxmlformats.org/officeDocument/2006/relationships/hyperlink" Target="https://www.basketball-reference.com/players/b/bradlto01.html" TargetMode="External"/><Relationship Id="rId24" Type="http://schemas.openxmlformats.org/officeDocument/2006/relationships/hyperlink" Target="https://www.basketball-reference.com/players/k/keefead01.html" TargetMode="External"/><Relationship Id="rId32" Type="http://schemas.openxmlformats.org/officeDocument/2006/relationships/hyperlink" Target="https://www.basketball-reference.com/players/v/vaughja01.html" TargetMode="External"/><Relationship Id="rId37" Type="http://schemas.openxmlformats.org/officeDocument/2006/relationships/hyperlink" Target="https://www.basketball-reference.com/players/c/clarkjo01.html" TargetMode="External"/><Relationship Id="rId40" Type="http://schemas.openxmlformats.org/officeDocument/2006/relationships/hyperlink" Target="https://www.basketball-reference.com/players/g/goberru01.html" TargetMode="External"/><Relationship Id="rId45" Type="http://schemas.openxmlformats.org/officeDocument/2006/relationships/hyperlink" Target="https://www.basketball-reference.com/players/m/morgaju01.html" TargetMode="External"/><Relationship Id="rId53" Type="http://schemas.openxmlformats.org/officeDocument/2006/relationships/hyperlink" Target="https://www.basketball-reference.com/players/b/bradlto01.html" TargetMode="External"/><Relationship Id="rId58" Type="http://schemas.openxmlformats.org/officeDocument/2006/relationships/hyperlink" Target="https://www.basketball-reference.com/players/g/greenje02.html" TargetMode="External"/><Relationship Id="rId66" Type="http://schemas.openxmlformats.org/officeDocument/2006/relationships/hyperlink" Target="https://www.basketball-reference.com/players/o/onimi01.html" TargetMode="External"/><Relationship Id="rId5" Type="http://schemas.openxmlformats.org/officeDocument/2006/relationships/hyperlink" Target="https://www.basketball-reference.com/players/o/onealro01.html" TargetMode="External"/><Relationship Id="rId61" Type="http://schemas.openxmlformats.org/officeDocument/2006/relationships/hyperlink" Target="https://www.basketball-reference.com/players/m/mitchdo01.html" TargetMode="External"/><Relationship Id="rId19" Type="http://schemas.openxmlformats.org/officeDocument/2006/relationships/hyperlink" Target="https://www.basketball-reference.com/players/o/onimi01.html" TargetMode="External"/><Relationship Id="rId14" Type="http://schemas.openxmlformats.org/officeDocument/2006/relationships/hyperlink" Target="https://www.basketball-reference.com/players/t/tuckera01.html" TargetMode="External"/><Relationship Id="rId22" Type="http://schemas.openxmlformats.org/officeDocument/2006/relationships/hyperlink" Target="https://www.basketball-reference.com/players/h/hornaje01.html" TargetMode="External"/><Relationship Id="rId27" Type="http://schemas.openxmlformats.org/officeDocument/2006/relationships/hyperlink" Target="https://www.basketball-reference.com/players/a/andersh01.html" TargetMode="External"/><Relationship Id="rId30" Type="http://schemas.openxmlformats.org/officeDocument/2006/relationships/hyperlink" Target="https://www.basketball-reference.com/players/c/carran01.html" TargetMode="External"/><Relationship Id="rId35" Type="http://schemas.openxmlformats.org/officeDocument/2006/relationships/hyperlink" Target="https://www.basketball-reference.com/players/b/bogdabo02.html" TargetMode="External"/><Relationship Id="rId43" Type="http://schemas.openxmlformats.org/officeDocument/2006/relationships/hyperlink" Target="https://www.basketball-reference.com/players/k/kiddst01.html" TargetMode="External"/><Relationship Id="rId48" Type="http://schemas.openxmlformats.org/officeDocument/2006/relationships/hyperlink" Target="https://www.basketball-reference.com/players/o/onealro01.html" TargetMode="External"/><Relationship Id="rId56" Type="http://schemas.openxmlformats.org/officeDocument/2006/relationships/hyperlink" Target="https://www.basketball-reference.com/players/d/davised01.html" TargetMode="External"/><Relationship Id="rId64" Type="http://schemas.openxmlformats.org/officeDocument/2006/relationships/hyperlink" Target="https://www.basketball-reference.com/players/n/niangge01.html" TargetMode="External"/><Relationship Id="rId69" Type="http://schemas.openxmlformats.org/officeDocument/2006/relationships/table" Target="../tables/table1.xml"/><Relationship Id="rId8" Type="http://schemas.openxmlformats.org/officeDocument/2006/relationships/hyperlink" Target="https://www.basketball-reference.com/players/n/niangge01.html" TargetMode="External"/><Relationship Id="rId51" Type="http://schemas.openxmlformats.org/officeDocument/2006/relationships/hyperlink" Target="https://www.basketball-reference.com/players/w/willini01.html" TargetMode="External"/><Relationship Id="rId3" Type="http://schemas.openxmlformats.org/officeDocument/2006/relationships/hyperlink" Target="https://www.basketball-reference.com/players/b/bogdabo02.html" TargetMode="External"/><Relationship Id="rId12" Type="http://schemas.openxmlformats.org/officeDocument/2006/relationships/hyperlink" Target="https://www.basketball-reference.com/players/d/davised01.html" TargetMode="External"/><Relationship Id="rId17" Type="http://schemas.openxmlformats.org/officeDocument/2006/relationships/hyperlink" Target="https://www.basketball-reference.com/players/k/kiddst01.html" TargetMode="External"/><Relationship Id="rId25" Type="http://schemas.openxmlformats.org/officeDocument/2006/relationships/hyperlink" Target="https://www.basketball-reference.com/players/s/stockjo01.html" TargetMode="External"/><Relationship Id="rId33" Type="http://schemas.openxmlformats.org/officeDocument/2006/relationships/hyperlink" Target="https://www.basketball-reference.com/players/c/cunniwi01.html" TargetMode="External"/><Relationship Id="rId38" Type="http://schemas.openxmlformats.org/officeDocument/2006/relationships/hyperlink" Target="https://www.basketball-reference.com/players/c/conlemi01.html" TargetMode="External"/><Relationship Id="rId46" Type="http://schemas.openxmlformats.org/officeDocument/2006/relationships/hyperlink" Target="https://www.basketball-reference.com/players/m/mudiaem01.html" TargetMode="External"/><Relationship Id="rId59" Type="http://schemas.openxmlformats.org/officeDocument/2006/relationships/hyperlink" Target="https://www.basketball-reference.com/players/i/inglejo01.html" TargetMode="External"/><Relationship Id="rId67" Type="http://schemas.openxmlformats.org/officeDocument/2006/relationships/hyperlink" Target="https://www.basketball-reference.com/players/t/tuckera01.html" TargetMode="External"/><Relationship Id="rId20" Type="http://schemas.openxmlformats.org/officeDocument/2006/relationships/hyperlink" Target="https://www.basketball-reference.com/players/w/wrighju02.html" TargetMode="External"/><Relationship Id="rId41" Type="http://schemas.openxmlformats.org/officeDocument/2006/relationships/hyperlink" Target="https://www.basketball-reference.com/players/g/greenje02.html" TargetMode="External"/><Relationship Id="rId54" Type="http://schemas.openxmlformats.org/officeDocument/2006/relationships/hyperlink" Target="https://www.basketball-reference.com/players/c/clarkjo01.html" TargetMode="External"/><Relationship Id="rId62" Type="http://schemas.openxmlformats.org/officeDocument/2006/relationships/hyperlink" Target="https://www.basketball-reference.com/players/m/morgaju01.html" TargetMode="External"/><Relationship Id="rId70" Type="http://schemas.openxmlformats.org/officeDocument/2006/relationships/table" Target="../tables/table2.xml"/><Relationship Id="rId1" Type="http://schemas.openxmlformats.org/officeDocument/2006/relationships/hyperlink" Target="https://www.basketball-reference.com/players/m/mitchdo01.html" TargetMode="External"/><Relationship Id="rId6" Type="http://schemas.openxmlformats.org/officeDocument/2006/relationships/hyperlink" Target="https://www.basketball-reference.com/players/c/conlemi01.html" TargetMode="External"/><Relationship Id="rId15" Type="http://schemas.openxmlformats.org/officeDocument/2006/relationships/hyperlink" Target="https://www.basketball-reference.com/players/m/morgaju01.html" TargetMode="External"/><Relationship Id="rId23" Type="http://schemas.openxmlformats.org/officeDocument/2006/relationships/hyperlink" Target="https://www.basketball-reference.com/players/r/russebr01.html" TargetMode="External"/><Relationship Id="rId28" Type="http://schemas.openxmlformats.org/officeDocument/2006/relationships/hyperlink" Target="https://www.basketball-reference.com/players/f/fostegr01.html" TargetMode="External"/><Relationship Id="rId36" Type="http://schemas.openxmlformats.org/officeDocument/2006/relationships/hyperlink" Target="https://www.basketball-reference.com/players/b/bradlto01.html" TargetMode="External"/><Relationship Id="rId49" Type="http://schemas.openxmlformats.org/officeDocument/2006/relationships/hyperlink" Target="https://www.basketball-reference.com/players/o/onimi01.html" TargetMode="External"/><Relationship Id="rId57" Type="http://schemas.openxmlformats.org/officeDocument/2006/relationships/hyperlink" Target="https://www.basketball-reference.com/players/g/goberru01.html" TargetMode="External"/><Relationship Id="rId10" Type="http://schemas.openxmlformats.org/officeDocument/2006/relationships/hyperlink" Target="https://www.basketball-reference.com/players/g/greenje02.html" TargetMode="External"/><Relationship Id="rId31" Type="http://schemas.openxmlformats.org/officeDocument/2006/relationships/hyperlink" Target="https://www.basketball-reference.com/players/m/morrich01.html" TargetMode="External"/><Relationship Id="rId44" Type="http://schemas.openxmlformats.org/officeDocument/2006/relationships/hyperlink" Target="https://www.basketball-reference.com/players/m/mitchdo01.html" TargetMode="External"/><Relationship Id="rId52" Type="http://schemas.openxmlformats.org/officeDocument/2006/relationships/hyperlink" Target="https://www.basketball-reference.com/players/b/bogdabo02.html" TargetMode="External"/><Relationship Id="rId60" Type="http://schemas.openxmlformats.org/officeDocument/2006/relationships/hyperlink" Target="https://www.basketball-reference.com/players/k/kiddst01.html" TargetMode="External"/><Relationship Id="rId65" Type="http://schemas.openxmlformats.org/officeDocument/2006/relationships/hyperlink" Target="https://www.basketball-reference.com/players/o/onealro01.html" TargetMode="External"/><Relationship Id="rId4" Type="http://schemas.openxmlformats.org/officeDocument/2006/relationships/hyperlink" Target="https://www.basketball-reference.com/players/i/inglejo01.html" TargetMode="External"/><Relationship Id="rId9" Type="http://schemas.openxmlformats.org/officeDocument/2006/relationships/hyperlink" Target="https://www.basketball-reference.com/players/m/mudiaem01.html" TargetMode="External"/><Relationship Id="rId13" Type="http://schemas.openxmlformats.org/officeDocument/2006/relationships/hyperlink" Target="https://www.basketball-reference.com/players/e/exumda01.html" TargetMode="External"/><Relationship Id="rId18" Type="http://schemas.openxmlformats.org/officeDocument/2006/relationships/hyperlink" Target="https://www.basketball-reference.com/players/b/brantja01.html" TargetMode="External"/><Relationship Id="rId39" Type="http://schemas.openxmlformats.org/officeDocument/2006/relationships/hyperlink" Target="https://www.basketball-reference.com/players/d/davised01.html" TargetMode="External"/><Relationship Id="rId34" Type="http://schemas.openxmlformats.org/officeDocument/2006/relationships/hyperlink" Target="https://www.basketball-reference.com/players/h/hudsotr01.html" TargetMode="External"/><Relationship Id="rId50" Type="http://schemas.openxmlformats.org/officeDocument/2006/relationships/hyperlink" Target="https://www.basketball-reference.com/players/t/tuckera01.html" TargetMode="External"/><Relationship Id="rId55" Type="http://schemas.openxmlformats.org/officeDocument/2006/relationships/hyperlink" Target="https://www.basketball-reference.com/players/c/conlemi0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i/inglejo01.html" TargetMode="External"/><Relationship Id="rId13" Type="http://schemas.openxmlformats.org/officeDocument/2006/relationships/hyperlink" Target="https://www.basketball-reference.com/players/n/niangge01.html" TargetMode="External"/><Relationship Id="rId3" Type="http://schemas.openxmlformats.org/officeDocument/2006/relationships/hyperlink" Target="https://www.basketball-reference.com/players/c/clarkjo01.html" TargetMode="External"/><Relationship Id="rId7" Type="http://schemas.openxmlformats.org/officeDocument/2006/relationships/hyperlink" Target="https://www.basketball-reference.com/players/g/greenje02.html" TargetMode="External"/><Relationship Id="rId12" Type="http://schemas.openxmlformats.org/officeDocument/2006/relationships/hyperlink" Target="https://www.basketball-reference.com/players/m/mudiaem01.html" TargetMode="External"/><Relationship Id="rId17" Type="http://schemas.openxmlformats.org/officeDocument/2006/relationships/hyperlink" Target="https://www.basketball-reference.com/players/w/willini01.html" TargetMode="External"/><Relationship Id="rId2" Type="http://schemas.openxmlformats.org/officeDocument/2006/relationships/hyperlink" Target="https://www.basketball-reference.com/players/b/bradlto01.html" TargetMode="External"/><Relationship Id="rId16" Type="http://schemas.openxmlformats.org/officeDocument/2006/relationships/hyperlink" Target="https://www.basketball-reference.com/players/t/tuckera01.html" TargetMode="External"/><Relationship Id="rId1" Type="http://schemas.openxmlformats.org/officeDocument/2006/relationships/hyperlink" Target="https://www.basketball-reference.com/players/b/bogdabo02.html" TargetMode="External"/><Relationship Id="rId6" Type="http://schemas.openxmlformats.org/officeDocument/2006/relationships/hyperlink" Target="https://www.basketball-reference.com/players/g/goberru01.html" TargetMode="External"/><Relationship Id="rId11" Type="http://schemas.openxmlformats.org/officeDocument/2006/relationships/hyperlink" Target="https://www.basketball-reference.com/players/m/morgaju01.html" TargetMode="External"/><Relationship Id="rId5" Type="http://schemas.openxmlformats.org/officeDocument/2006/relationships/hyperlink" Target="https://www.basketball-reference.com/players/d/davised01.html" TargetMode="External"/><Relationship Id="rId15" Type="http://schemas.openxmlformats.org/officeDocument/2006/relationships/hyperlink" Target="https://www.basketball-reference.com/players/o/onimi01.html" TargetMode="External"/><Relationship Id="rId10" Type="http://schemas.openxmlformats.org/officeDocument/2006/relationships/hyperlink" Target="https://www.basketball-reference.com/players/m/mitchdo01.html" TargetMode="External"/><Relationship Id="rId4" Type="http://schemas.openxmlformats.org/officeDocument/2006/relationships/hyperlink" Target="https://www.basketball-reference.com/players/c/conlemi01.html" TargetMode="External"/><Relationship Id="rId9" Type="http://schemas.openxmlformats.org/officeDocument/2006/relationships/hyperlink" Target="https://www.basketball-reference.com/players/k/kiddst01.html" TargetMode="External"/><Relationship Id="rId14" Type="http://schemas.openxmlformats.org/officeDocument/2006/relationships/hyperlink" Target="https://www.basketball-reference.com/players/o/onealr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90E0-01E6-9246-8AD8-D034FB239B2D}">
  <dimension ref="A1:M63"/>
  <sheetViews>
    <sheetView topLeftCell="A32" workbookViewId="0">
      <selection activeCell="I43" sqref="I43"/>
    </sheetView>
  </sheetViews>
  <sheetFormatPr baseColWidth="10" defaultRowHeight="16"/>
  <cols>
    <col min="1" max="1" width="20.1640625" bestFit="1" customWidth="1"/>
    <col min="3" max="3" width="10.83203125" bestFit="1" customWidth="1"/>
    <col min="4" max="4" width="17" customWidth="1"/>
    <col min="5" max="5" width="11.83203125" bestFit="1" customWidth="1"/>
    <col min="8" max="8" width="18.1640625" bestFit="1" customWidth="1"/>
    <col min="9" max="9" width="13" bestFit="1" customWidth="1"/>
    <col min="10" max="10" width="10.33203125" bestFit="1" customWidth="1"/>
    <col min="11" max="11" width="16.6640625" bestFit="1" customWidth="1"/>
    <col min="12" max="12" width="12.83203125" bestFit="1" customWidth="1"/>
  </cols>
  <sheetData>
    <row r="1" spans="1:13">
      <c r="A1" s="3" t="s">
        <v>31</v>
      </c>
      <c r="B1" s="3" t="s">
        <v>20</v>
      </c>
      <c r="C1" s="3" t="s">
        <v>21</v>
      </c>
      <c r="D1" s="3" t="s">
        <v>23</v>
      </c>
      <c r="E1" s="3" t="s">
        <v>25</v>
      </c>
      <c r="F1" s="3" t="s">
        <v>27</v>
      </c>
      <c r="G1" s="3" t="s">
        <v>22</v>
      </c>
      <c r="H1" s="3" t="s">
        <v>24</v>
      </c>
      <c r="I1" s="3" t="s">
        <v>26</v>
      </c>
      <c r="J1" s="3" t="s">
        <v>28</v>
      </c>
      <c r="K1" s="3" t="s">
        <v>29</v>
      </c>
      <c r="L1" s="3" t="s">
        <v>30</v>
      </c>
    </row>
    <row r="2" spans="1:13">
      <c r="A2" s="2" t="s">
        <v>0</v>
      </c>
      <c r="B2" s="1">
        <v>560</v>
      </c>
      <c r="C2" s="1">
        <v>156</v>
      </c>
      <c r="D2" s="1">
        <v>404</v>
      </c>
      <c r="E2" s="1">
        <v>249</v>
      </c>
      <c r="F2" s="1">
        <v>1525</v>
      </c>
      <c r="G2">
        <f>C2*3</f>
        <v>468</v>
      </c>
      <c r="H2">
        <f>D2*2</f>
        <v>808</v>
      </c>
      <c r="I2" cm="1">
        <f t="array" ref="I2:I21">E2:E21</f>
        <v>249</v>
      </c>
      <c r="J2" s="5">
        <v>31</v>
      </c>
      <c r="K2" s="5">
        <f>(H2/F2)*100</f>
        <v>52.983606557377051</v>
      </c>
      <c r="L2" s="5">
        <f>(I2/F2)*100</f>
        <v>16.327868852459016</v>
      </c>
      <c r="M2" s="6"/>
    </row>
    <row r="3" spans="1:13">
      <c r="A3" s="2" t="s">
        <v>1</v>
      </c>
      <c r="B3" s="1">
        <v>353</v>
      </c>
      <c r="C3" s="1">
        <v>0</v>
      </c>
      <c r="D3" s="1">
        <v>353</v>
      </c>
      <c r="E3" s="1">
        <v>228</v>
      </c>
      <c r="F3" s="1">
        <v>934</v>
      </c>
      <c r="G3">
        <f>C3*3</f>
        <v>0</v>
      </c>
      <c r="H3">
        <f>D3*2</f>
        <v>706</v>
      </c>
      <c r="I3">
        <v>228</v>
      </c>
      <c r="J3" s="5">
        <f>(G3/F3)*100</f>
        <v>0</v>
      </c>
      <c r="K3" s="5">
        <f t="shared" ref="K3:K17" si="0">(H3/F3)*100</f>
        <v>75.588865096359754</v>
      </c>
      <c r="L3" s="5">
        <f t="shared" ref="L3:L17" si="1">(I3/F3)*100</f>
        <v>24.411134903640257</v>
      </c>
      <c r="M3" s="6"/>
    </row>
    <row r="4" spans="1:13">
      <c r="A4" s="2" t="s">
        <v>2</v>
      </c>
      <c r="B4" s="1">
        <v>418</v>
      </c>
      <c r="C4" s="1">
        <v>189</v>
      </c>
      <c r="D4" s="1">
        <v>229</v>
      </c>
      <c r="E4" s="1">
        <v>250</v>
      </c>
      <c r="F4" s="1">
        <v>1275</v>
      </c>
      <c r="G4">
        <f>C4*3</f>
        <v>567</v>
      </c>
      <c r="H4">
        <f>D4*2</f>
        <v>458</v>
      </c>
      <c r="I4">
        <v>250</v>
      </c>
      <c r="J4" s="5">
        <f t="shared" ref="J4:J17" si="2">(G4/F4)*100</f>
        <v>44.470588235294116</v>
      </c>
      <c r="K4" s="5">
        <f t="shared" si="0"/>
        <v>35.921568627450981</v>
      </c>
      <c r="L4" s="5">
        <f t="shared" si="1"/>
        <v>19.607843137254903</v>
      </c>
      <c r="M4" s="6"/>
    </row>
    <row r="5" spans="1:13">
      <c r="A5" s="2" t="s">
        <v>3</v>
      </c>
      <c r="B5" s="1">
        <v>218</v>
      </c>
      <c r="C5" s="1">
        <v>123</v>
      </c>
      <c r="D5" s="1">
        <v>95</v>
      </c>
      <c r="E5" s="1">
        <v>65</v>
      </c>
      <c r="F5" s="1">
        <v>624</v>
      </c>
      <c r="G5">
        <f>C5*3</f>
        <v>369</v>
      </c>
      <c r="H5">
        <f>D5*2</f>
        <v>190</v>
      </c>
      <c r="I5">
        <v>65</v>
      </c>
      <c r="J5" s="5">
        <f t="shared" si="2"/>
        <v>59.134615384615387</v>
      </c>
      <c r="K5" s="5">
        <f t="shared" si="0"/>
        <v>30.448717948717945</v>
      </c>
      <c r="L5" s="5">
        <f t="shared" si="1"/>
        <v>10.416666666666668</v>
      </c>
      <c r="M5" s="6"/>
    </row>
    <row r="6" spans="1:13">
      <c r="A6" s="2" t="s">
        <v>4</v>
      </c>
      <c r="B6" s="1">
        <v>141</v>
      </c>
      <c r="C6" s="1">
        <v>82</v>
      </c>
      <c r="D6" s="1">
        <v>59</v>
      </c>
      <c r="E6" s="1">
        <v>36</v>
      </c>
      <c r="F6" s="1">
        <v>400</v>
      </c>
      <c r="G6">
        <f>C6*3</f>
        <v>246</v>
      </c>
      <c r="H6">
        <f>D6*2</f>
        <v>118</v>
      </c>
      <c r="I6">
        <v>36</v>
      </c>
      <c r="J6" s="5">
        <f t="shared" si="2"/>
        <v>61.5</v>
      </c>
      <c r="K6" s="5">
        <f t="shared" si="0"/>
        <v>29.5</v>
      </c>
      <c r="L6" s="5">
        <f t="shared" si="1"/>
        <v>9</v>
      </c>
      <c r="M6" s="6"/>
    </row>
    <row r="7" spans="1:13">
      <c r="A7" s="2" t="s">
        <v>5</v>
      </c>
      <c r="B7" s="1">
        <v>197</v>
      </c>
      <c r="C7" s="1">
        <v>80</v>
      </c>
      <c r="D7" s="1">
        <v>117</v>
      </c>
      <c r="E7" s="1">
        <v>93</v>
      </c>
      <c r="F7" s="1">
        <v>567</v>
      </c>
      <c r="G7">
        <f>C7*3</f>
        <v>240</v>
      </c>
      <c r="H7">
        <f>D7*2</f>
        <v>234</v>
      </c>
      <c r="I7">
        <v>93</v>
      </c>
      <c r="J7" s="5">
        <f t="shared" si="2"/>
        <v>42.328042328042329</v>
      </c>
      <c r="K7" s="5">
        <f t="shared" si="0"/>
        <v>41.269841269841265</v>
      </c>
      <c r="L7" s="5">
        <f t="shared" si="1"/>
        <v>16.402116402116402</v>
      </c>
      <c r="M7" s="6"/>
    </row>
    <row r="8" spans="1:13">
      <c r="A8" s="2" t="s">
        <v>6</v>
      </c>
      <c r="B8" s="1">
        <v>206</v>
      </c>
      <c r="C8" s="1">
        <v>71</v>
      </c>
      <c r="D8" s="1">
        <v>135</v>
      </c>
      <c r="E8" s="1">
        <v>46</v>
      </c>
      <c r="F8" s="1">
        <v>529</v>
      </c>
      <c r="G8">
        <f>C8*3</f>
        <v>213</v>
      </c>
      <c r="H8">
        <f>D8*2</f>
        <v>270</v>
      </c>
      <c r="I8">
        <v>46</v>
      </c>
      <c r="J8" s="5">
        <f t="shared" si="2"/>
        <v>40.264650283553877</v>
      </c>
      <c r="K8" s="5">
        <f t="shared" si="0"/>
        <v>51.039697542533077</v>
      </c>
      <c r="L8" s="5">
        <f t="shared" si="1"/>
        <v>8.695652173913043</v>
      </c>
      <c r="M8" s="6"/>
    </row>
    <row r="9" spans="1:13">
      <c r="A9" s="2" t="s">
        <v>7</v>
      </c>
      <c r="B9" s="1">
        <v>120</v>
      </c>
      <c r="C9" s="1">
        <v>77</v>
      </c>
      <c r="D9" s="1">
        <v>43</v>
      </c>
      <c r="E9" s="1">
        <v>19</v>
      </c>
      <c r="F9" s="1">
        <v>336</v>
      </c>
      <c r="G9">
        <f>C9*3</f>
        <v>231</v>
      </c>
      <c r="H9">
        <f>D9*2</f>
        <v>86</v>
      </c>
      <c r="I9">
        <v>19</v>
      </c>
      <c r="J9" s="5">
        <f t="shared" si="2"/>
        <v>68.75</v>
      </c>
      <c r="K9" s="5">
        <f t="shared" si="0"/>
        <v>25.595238095238095</v>
      </c>
      <c r="L9" s="5">
        <f t="shared" si="1"/>
        <v>5.6547619047619051</v>
      </c>
      <c r="M9" s="6"/>
    </row>
    <row r="10" spans="1:13">
      <c r="A10" s="2" t="s">
        <v>8</v>
      </c>
      <c r="B10" s="1">
        <v>136</v>
      </c>
      <c r="C10" s="1">
        <v>27</v>
      </c>
      <c r="D10" s="1">
        <v>109</v>
      </c>
      <c r="E10" s="1">
        <v>52</v>
      </c>
      <c r="F10" s="1">
        <v>351</v>
      </c>
      <c r="G10">
        <f>C10*3</f>
        <v>81</v>
      </c>
      <c r="H10">
        <f>D10*2</f>
        <v>218</v>
      </c>
      <c r="I10">
        <v>52</v>
      </c>
      <c r="J10" s="5">
        <f t="shared" si="2"/>
        <v>23.076923076923077</v>
      </c>
      <c r="K10" s="5">
        <f t="shared" si="0"/>
        <v>62.10826210826211</v>
      </c>
      <c r="L10" s="5">
        <f t="shared" si="1"/>
        <v>14.814814814814813</v>
      </c>
      <c r="M10" s="6"/>
    </row>
    <row r="11" spans="1:13">
      <c r="A11" s="2" t="s">
        <v>9</v>
      </c>
      <c r="B11" s="1">
        <v>75</v>
      </c>
      <c r="C11" s="1">
        <v>34</v>
      </c>
      <c r="D11" s="1">
        <v>41</v>
      </c>
      <c r="E11" s="1">
        <v>49</v>
      </c>
      <c r="F11" s="1">
        <v>233</v>
      </c>
      <c r="G11">
        <f>C11*3</f>
        <v>102</v>
      </c>
      <c r="H11">
        <f>D11*2</f>
        <v>82</v>
      </c>
      <c r="I11">
        <v>49</v>
      </c>
      <c r="J11" s="5">
        <f t="shared" si="2"/>
        <v>43.776824034334766</v>
      </c>
      <c r="K11" s="5">
        <f t="shared" si="0"/>
        <v>35.193133047210303</v>
      </c>
      <c r="L11" s="5">
        <f t="shared" si="1"/>
        <v>21.030042918454935</v>
      </c>
      <c r="M11" s="6"/>
    </row>
    <row r="12" spans="1:13">
      <c r="A12" s="2" t="s">
        <v>10</v>
      </c>
      <c r="B12" s="1">
        <v>103</v>
      </c>
      <c r="C12" s="1">
        <v>1</v>
      </c>
      <c r="D12" s="1">
        <v>102</v>
      </c>
      <c r="E12" s="1">
        <v>26</v>
      </c>
      <c r="F12" s="1">
        <v>233</v>
      </c>
      <c r="G12">
        <f>C12*3</f>
        <v>3</v>
      </c>
      <c r="H12">
        <f>D12*2</f>
        <v>204</v>
      </c>
      <c r="I12">
        <v>26</v>
      </c>
      <c r="J12" s="5">
        <f t="shared" si="2"/>
        <v>1.2875536480686696</v>
      </c>
      <c r="K12" s="5">
        <f t="shared" si="0"/>
        <v>87.553648068669531</v>
      </c>
      <c r="L12" s="5">
        <f t="shared" si="1"/>
        <v>11.158798283261802</v>
      </c>
      <c r="M12" s="6"/>
    </row>
    <row r="13" spans="1:13">
      <c r="A13" s="2" t="s">
        <v>11</v>
      </c>
      <c r="B13" s="1">
        <v>14</v>
      </c>
      <c r="C13" s="1">
        <v>0</v>
      </c>
      <c r="D13" s="1">
        <v>14</v>
      </c>
      <c r="E13" s="1">
        <v>5</v>
      </c>
      <c r="F13" s="1">
        <v>33</v>
      </c>
      <c r="G13">
        <f>C13*3</f>
        <v>0</v>
      </c>
      <c r="H13">
        <f>D13*2</f>
        <v>28</v>
      </c>
      <c r="I13">
        <v>5</v>
      </c>
      <c r="J13" s="5">
        <f t="shared" si="2"/>
        <v>0</v>
      </c>
      <c r="K13" s="5">
        <f t="shared" si="0"/>
        <v>84.848484848484844</v>
      </c>
      <c r="L13" s="5">
        <f t="shared" si="1"/>
        <v>15.151515151515152</v>
      </c>
      <c r="M13" s="6"/>
    </row>
    <row r="14" spans="1:13">
      <c r="A14" s="2" t="s">
        <v>12</v>
      </c>
      <c r="B14" s="1">
        <v>10</v>
      </c>
      <c r="C14" s="1">
        <v>2</v>
      </c>
      <c r="D14" s="1">
        <v>8</v>
      </c>
      <c r="E14" s="1">
        <v>2</v>
      </c>
      <c r="F14" s="1">
        <v>24</v>
      </c>
      <c r="G14">
        <f>C14*3</f>
        <v>6</v>
      </c>
      <c r="H14">
        <f>D14*2</f>
        <v>16</v>
      </c>
      <c r="I14">
        <v>2</v>
      </c>
      <c r="J14" s="5">
        <f t="shared" si="2"/>
        <v>25</v>
      </c>
      <c r="K14" s="5">
        <f t="shared" si="0"/>
        <v>66.666666666666657</v>
      </c>
      <c r="L14" s="5">
        <f t="shared" si="1"/>
        <v>8.3333333333333321</v>
      </c>
      <c r="M14" s="6"/>
    </row>
    <row r="15" spans="1:13">
      <c r="A15" s="2" t="s">
        <v>13</v>
      </c>
      <c r="B15" s="1">
        <v>8</v>
      </c>
      <c r="C15" s="1">
        <v>0</v>
      </c>
      <c r="D15" s="1">
        <v>8</v>
      </c>
      <c r="E15" s="1">
        <v>3</v>
      </c>
      <c r="F15" s="1">
        <v>19</v>
      </c>
      <c r="G15">
        <f>C15*3</f>
        <v>0</v>
      </c>
      <c r="H15">
        <f>D15*2</f>
        <v>16</v>
      </c>
      <c r="I15">
        <v>3</v>
      </c>
      <c r="J15" s="5">
        <f t="shared" si="2"/>
        <v>0</v>
      </c>
      <c r="K15" s="5">
        <f t="shared" si="0"/>
        <v>84.210526315789465</v>
      </c>
      <c r="L15" s="5">
        <f t="shared" si="1"/>
        <v>15.789473684210526</v>
      </c>
      <c r="M15" s="6"/>
    </row>
    <row r="16" spans="1:13">
      <c r="A16" s="2" t="s">
        <v>14</v>
      </c>
      <c r="B16" s="1">
        <v>9</v>
      </c>
      <c r="C16" s="1">
        <v>1</v>
      </c>
      <c r="D16" s="1">
        <v>8</v>
      </c>
      <c r="E16" s="1">
        <v>0</v>
      </c>
      <c r="F16" s="1">
        <v>19</v>
      </c>
      <c r="G16">
        <f>C16*3</f>
        <v>3</v>
      </c>
      <c r="H16">
        <f>D16*2</f>
        <v>16</v>
      </c>
      <c r="I16">
        <v>0</v>
      </c>
      <c r="J16" s="5">
        <f t="shared" si="2"/>
        <v>15.789473684210526</v>
      </c>
      <c r="K16" s="5">
        <f t="shared" si="0"/>
        <v>84.210526315789465</v>
      </c>
      <c r="L16" s="5">
        <f t="shared" si="1"/>
        <v>0</v>
      </c>
      <c r="M16" s="6"/>
    </row>
    <row r="17" spans="1:13">
      <c r="A17" s="2" t="s">
        <v>15</v>
      </c>
      <c r="B17" s="1">
        <v>1</v>
      </c>
      <c r="C17" s="1">
        <v>0</v>
      </c>
      <c r="D17" s="1">
        <v>1</v>
      </c>
      <c r="E17" s="1">
        <v>2</v>
      </c>
      <c r="F17" s="1">
        <v>4</v>
      </c>
      <c r="G17">
        <f>C17*3</f>
        <v>0</v>
      </c>
      <c r="H17">
        <f>D17*2</f>
        <v>2</v>
      </c>
      <c r="I17">
        <v>2</v>
      </c>
      <c r="J17" s="5">
        <f t="shared" si="2"/>
        <v>0</v>
      </c>
      <c r="K17" s="5">
        <f t="shared" si="0"/>
        <v>50</v>
      </c>
      <c r="L17" s="5">
        <f t="shared" si="1"/>
        <v>50</v>
      </c>
      <c r="M17" s="6"/>
    </row>
    <row r="18" spans="1:13">
      <c r="A18" s="2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f>C18*3</f>
        <v>0</v>
      </c>
      <c r="H18">
        <f>D18*2</f>
        <v>0</v>
      </c>
      <c r="I18">
        <v>0</v>
      </c>
      <c r="J18" s="5">
        <v>0</v>
      </c>
      <c r="K18" s="5">
        <v>0</v>
      </c>
      <c r="L18" s="5">
        <v>0</v>
      </c>
      <c r="M18" s="6"/>
    </row>
    <row r="19" spans="1:13">
      <c r="A19" s="2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>
        <f>C19*3</f>
        <v>0</v>
      </c>
      <c r="H19">
        <f>D19*2</f>
        <v>0</v>
      </c>
      <c r="I19">
        <v>0</v>
      </c>
      <c r="J19" s="5">
        <v>0</v>
      </c>
      <c r="K19" s="5">
        <v>0</v>
      </c>
      <c r="L19" s="5">
        <v>0</v>
      </c>
      <c r="M19" s="6"/>
    </row>
    <row r="20" spans="1:13">
      <c r="A20" s="2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>
        <f>C20*3</f>
        <v>0</v>
      </c>
      <c r="H20">
        <f>D20*2</f>
        <v>0</v>
      </c>
      <c r="I20">
        <v>0</v>
      </c>
      <c r="J20" s="5">
        <v>0</v>
      </c>
      <c r="K20" s="5">
        <v>0</v>
      </c>
      <c r="L20" s="5">
        <v>0</v>
      </c>
      <c r="M20" s="6"/>
    </row>
    <row r="21" spans="1:13">
      <c r="A21" s="2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f>C21*3</f>
        <v>0</v>
      </c>
      <c r="H21">
        <f>D21*2</f>
        <v>0</v>
      </c>
      <c r="I21">
        <v>0</v>
      </c>
      <c r="J21" s="5">
        <v>0</v>
      </c>
      <c r="K21" s="5">
        <v>0</v>
      </c>
      <c r="L21" s="5">
        <v>0</v>
      </c>
      <c r="M21" s="6"/>
    </row>
    <row r="22" spans="1:13">
      <c r="C22">
        <f>SUM(C2:C21)*3</f>
        <v>2529</v>
      </c>
      <c r="D22">
        <f>SUM(D2:D21)*2</f>
        <v>3452</v>
      </c>
      <c r="E22">
        <f>SUM(E2:E21)</f>
        <v>1125</v>
      </c>
      <c r="F22">
        <f>SUM(F2:F21)</f>
        <v>7106</v>
      </c>
    </row>
    <row r="23" spans="1:13">
      <c r="C23" s="8">
        <f>C22/F22</f>
        <v>0.35589642555586826</v>
      </c>
      <c r="D23" s="8">
        <f>D22/F22</f>
        <v>0.48578665916127217</v>
      </c>
      <c r="E23" s="8">
        <f>E22/F22</f>
        <v>0.15831691528285954</v>
      </c>
      <c r="F23">
        <f>F22/F22</f>
        <v>1</v>
      </c>
    </row>
    <row r="26" spans="1:13">
      <c r="A26" s="3"/>
      <c r="B26" s="3" t="s">
        <v>20</v>
      </c>
      <c r="C26" s="3" t="s">
        <v>21</v>
      </c>
      <c r="D26" s="3" t="s">
        <v>23</v>
      </c>
      <c r="E26" s="3" t="s">
        <v>25</v>
      </c>
      <c r="F26" s="3" t="s">
        <v>27</v>
      </c>
    </row>
    <row r="27" spans="1:13">
      <c r="A27" s="2" t="s">
        <v>32</v>
      </c>
      <c r="B27" s="1">
        <v>780</v>
      </c>
      <c r="C27" s="1">
        <v>2</v>
      </c>
      <c r="D27" s="1">
        <v>778</v>
      </c>
      <c r="E27" s="1">
        <v>628</v>
      </c>
      <c r="F27" s="1">
        <v>2190</v>
      </c>
    </row>
    <row r="28" spans="1:13">
      <c r="A28" s="2" t="s">
        <v>33</v>
      </c>
      <c r="B28" s="1">
        <v>399</v>
      </c>
      <c r="C28" s="1">
        <v>56</v>
      </c>
      <c r="D28" s="1">
        <v>343</v>
      </c>
      <c r="E28" s="1">
        <v>285</v>
      </c>
      <c r="F28" s="1">
        <v>1139</v>
      </c>
    </row>
    <row r="29" spans="1:13">
      <c r="A29" s="2" t="s">
        <v>34</v>
      </c>
      <c r="B29" s="1">
        <v>226</v>
      </c>
      <c r="C29" s="1">
        <v>73</v>
      </c>
      <c r="D29" s="1">
        <v>153</v>
      </c>
      <c r="E29" s="1">
        <v>213</v>
      </c>
      <c r="F29" s="1">
        <v>738</v>
      </c>
    </row>
    <row r="30" spans="1:13">
      <c r="A30" s="2" t="s">
        <v>35</v>
      </c>
      <c r="B30" s="1">
        <v>229</v>
      </c>
      <c r="C30" s="1">
        <v>0</v>
      </c>
      <c r="D30" s="1">
        <v>229</v>
      </c>
      <c r="E30" s="1">
        <v>162</v>
      </c>
      <c r="F30" s="1">
        <v>620</v>
      </c>
    </row>
    <row r="31" spans="1:13">
      <c r="A31" s="2" t="s">
        <v>36</v>
      </c>
      <c r="B31" s="1">
        <v>270</v>
      </c>
      <c r="C31" s="1">
        <v>39</v>
      </c>
      <c r="D31" s="1">
        <v>231</v>
      </c>
      <c r="E31" s="1">
        <v>191</v>
      </c>
      <c r="F31" s="1">
        <v>770</v>
      </c>
    </row>
    <row r="32" spans="1:13">
      <c r="A32" s="2" t="s">
        <v>37</v>
      </c>
      <c r="B32" s="1">
        <v>229</v>
      </c>
      <c r="C32" s="1">
        <v>48</v>
      </c>
      <c r="D32" s="1">
        <v>181</v>
      </c>
      <c r="E32" s="1">
        <v>127</v>
      </c>
      <c r="F32" s="1">
        <v>633</v>
      </c>
    </row>
    <row r="33" spans="1:12">
      <c r="A33" s="2" t="s">
        <v>38</v>
      </c>
      <c r="B33" s="1">
        <v>269</v>
      </c>
      <c r="C33" s="1">
        <v>7</v>
      </c>
      <c r="D33" s="1">
        <v>262</v>
      </c>
      <c r="E33" s="1">
        <v>136</v>
      </c>
      <c r="F33" s="1">
        <v>681</v>
      </c>
    </row>
    <row r="34" spans="1:12">
      <c r="A34" s="2" t="s">
        <v>39</v>
      </c>
      <c r="B34" s="1">
        <v>186</v>
      </c>
      <c r="C34" s="1">
        <v>2</v>
      </c>
      <c r="D34" s="1">
        <v>184</v>
      </c>
      <c r="E34" s="1">
        <v>67</v>
      </c>
      <c r="F34" s="1">
        <v>441</v>
      </c>
    </row>
    <row r="35" spans="1:12">
      <c r="A35" s="2" t="s">
        <v>40</v>
      </c>
      <c r="B35" s="1">
        <v>115</v>
      </c>
      <c r="C35" s="1">
        <v>0</v>
      </c>
      <c r="D35" s="1">
        <v>115</v>
      </c>
      <c r="E35" s="1">
        <v>67</v>
      </c>
      <c r="F35" s="1">
        <v>297</v>
      </c>
    </row>
    <row r="36" spans="1:12">
      <c r="A36" s="2" t="s">
        <v>41</v>
      </c>
      <c r="B36" s="1">
        <v>151</v>
      </c>
      <c r="C36" s="1">
        <v>0</v>
      </c>
      <c r="D36" s="1">
        <v>151</v>
      </c>
      <c r="E36" s="1">
        <v>76</v>
      </c>
      <c r="F36" s="1">
        <v>378</v>
      </c>
    </row>
    <row r="37" spans="1:12">
      <c r="A37" s="2" t="s">
        <v>42</v>
      </c>
      <c r="B37" s="1">
        <v>85</v>
      </c>
      <c r="C37" s="1">
        <v>19</v>
      </c>
      <c r="D37" s="1">
        <v>66</v>
      </c>
      <c r="E37" s="1">
        <v>44</v>
      </c>
      <c r="F37" s="1">
        <v>233</v>
      </c>
    </row>
    <row r="38" spans="1:12">
      <c r="A38" s="2" t="s">
        <v>43</v>
      </c>
      <c r="B38" s="1">
        <v>44</v>
      </c>
      <c r="C38" s="1">
        <v>3</v>
      </c>
      <c r="D38" s="1">
        <v>41</v>
      </c>
      <c r="E38" s="1">
        <v>48</v>
      </c>
      <c r="F38" s="1">
        <v>139</v>
      </c>
    </row>
    <row r="39" spans="1:12">
      <c r="A39" s="2" t="s">
        <v>44</v>
      </c>
      <c r="B39" s="1">
        <v>4</v>
      </c>
      <c r="C39" s="1">
        <v>0</v>
      </c>
      <c r="D39" s="1">
        <v>4</v>
      </c>
      <c r="E39" s="1">
        <v>0</v>
      </c>
      <c r="F39" s="1">
        <v>8</v>
      </c>
    </row>
    <row r="40" spans="1:12">
      <c r="A40" s="2" t="s">
        <v>45</v>
      </c>
      <c r="B40" s="1">
        <v>6</v>
      </c>
      <c r="C40" s="1">
        <v>0</v>
      </c>
      <c r="D40" s="1">
        <v>6</v>
      </c>
      <c r="E40" s="1">
        <v>0</v>
      </c>
      <c r="F40" s="1">
        <v>12</v>
      </c>
    </row>
    <row r="41" spans="1:12">
      <c r="A41" s="7"/>
      <c r="B41" s="7"/>
      <c r="C41" s="7">
        <f>SUM(C27:C40)*3</f>
        <v>747</v>
      </c>
      <c r="D41" s="7">
        <f>SUM(D27:D40)*2</f>
        <v>5488</v>
      </c>
      <c r="E41" s="7">
        <f>SUM(E27:E40)*1</f>
        <v>2044</v>
      </c>
      <c r="F41" s="7">
        <f>SUM(F27:F40)</f>
        <v>8279</v>
      </c>
    </row>
    <row r="42" spans="1:12">
      <c r="C42" s="4">
        <f>C41/F41</f>
        <v>9.0228288440632923E-2</v>
      </c>
      <c r="D42" s="4">
        <f>D41/F41</f>
        <v>0.66288199057857233</v>
      </c>
      <c r="E42" s="4">
        <f>E41/F41</f>
        <v>0.24688972098079479</v>
      </c>
      <c r="F42">
        <f>F41/F41</f>
        <v>1</v>
      </c>
    </row>
    <row r="45" spans="1:12">
      <c r="A45" s="3"/>
    </row>
    <row r="46" spans="1:12">
      <c r="A46" s="3" t="s">
        <v>31</v>
      </c>
      <c r="B46" s="3" t="s">
        <v>46</v>
      </c>
      <c r="C46" t="s">
        <v>47</v>
      </c>
      <c r="D46" t="s">
        <v>48</v>
      </c>
      <c r="E46" t="s">
        <v>49</v>
      </c>
      <c r="F46" t="s">
        <v>53</v>
      </c>
      <c r="H46" t="s">
        <v>31</v>
      </c>
      <c r="I46" t="s">
        <v>50</v>
      </c>
      <c r="J46" t="s">
        <v>47</v>
      </c>
      <c r="K46" t="s">
        <v>51</v>
      </c>
      <c r="L46" t="s">
        <v>52</v>
      </c>
    </row>
    <row r="47" spans="1:12">
      <c r="A47" s="2" t="s">
        <v>18</v>
      </c>
      <c r="B47" s="1">
        <v>-0.1</v>
      </c>
      <c r="C47" s="9">
        <v>898310</v>
      </c>
      <c r="D47">
        <f>C47/1000000</f>
        <v>0.89831000000000005</v>
      </c>
      <c r="E47">
        <f>B47/D47</f>
        <v>-0.11132014560675045</v>
      </c>
      <c r="F47">
        <f>D47/E47</f>
        <v>-8.0696085610000008</v>
      </c>
      <c r="H47" s="2" t="s">
        <v>4</v>
      </c>
      <c r="I47" s="1">
        <v>4</v>
      </c>
      <c r="J47" s="9">
        <v>1618520</v>
      </c>
      <c r="K47">
        <f>J47/1000000</f>
        <v>1.61852</v>
      </c>
      <c r="L47">
        <f>I47/K47</f>
        <v>2.4713936188616761</v>
      </c>
    </row>
    <row r="48" spans="1:12">
      <c r="A48" s="2" t="s">
        <v>16</v>
      </c>
      <c r="B48" s="1">
        <v>-0.1</v>
      </c>
      <c r="C48" s="9">
        <v>250000</v>
      </c>
      <c r="D48">
        <f>C48/1000000</f>
        <v>0.25</v>
      </c>
      <c r="E48">
        <f>B48/D48</f>
        <v>-0.4</v>
      </c>
      <c r="F48">
        <f>D48/E48</f>
        <v>-0.625</v>
      </c>
      <c r="H48" s="2" t="s">
        <v>0</v>
      </c>
      <c r="I48" s="1">
        <v>5.2</v>
      </c>
      <c r="J48" s="9">
        <v>3635760</v>
      </c>
      <c r="K48">
        <f>J48/1000000</f>
        <v>3.6357599999999999</v>
      </c>
      <c r="L48">
        <f>I48/K48</f>
        <v>1.4302374194116225</v>
      </c>
    </row>
    <row r="49" spans="1:12">
      <c r="A49" s="2" t="s">
        <v>13</v>
      </c>
      <c r="B49" s="1">
        <v>0</v>
      </c>
      <c r="C49" s="9">
        <v>578573</v>
      </c>
      <c r="D49">
        <f>C49/1000000</f>
        <v>0.578573</v>
      </c>
      <c r="E49">
        <f>B49/D49</f>
        <v>0</v>
      </c>
      <c r="F49">
        <v>0</v>
      </c>
      <c r="H49" s="2" t="s">
        <v>10</v>
      </c>
      <c r="I49" s="1">
        <v>2.7</v>
      </c>
      <c r="J49" s="9">
        <v>1962360</v>
      </c>
      <c r="K49">
        <f>J49/1000000</f>
        <v>1.9623600000000001</v>
      </c>
      <c r="L49">
        <f>I49/K49</f>
        <v>1.3758943313153551</v>
      </c>
    </row>
    <row r="50" spans="1:12">
      <c r="A50" s="2" t="s">
        <v>15</v>
      </c>
      <c r="B50" s="1">
        <v>0</v>
      </c>
      <c r="C50" s="9">
        <v>1500000</v>
      </c>
      <c r="D50">
        <f>C50/1000000</f>
        <v>1.5</v>
      </c>
      <c r="E50">
        <f>B50/D50</f>
        <v>0</v>
      </c>
      <c r="F50">
        <v>0</v>
      </c>
      <c r="H50" s="2" t="s">
        <v>7</v>
      </c>
      <c r="I50" s="1">
        <v>1.7</v>
      </c>
      <c r="J50" s="9">
        <v>1678854</v>
      </c>
      <c r="K50">
        <f>J50/1000000</f>
        <v>1.6788540000000001</v>
      </c>
      <c r="L50">
        <f>I50/K50</f>
        <v>1.0125954966900039</v>
      </c>
    </row>
    <row r="51" spans="1:12">
      <c r="A51" s="2" t="s">
        <v>4</v>
      </c>
      <c r="B51" s="1">
        <v>4</v>
      </c>
      <c r="C51" s="9">
        <v>1618520</v>
      </c>
      <c r="D51">
        <f>C51/1000000</f>
        <v>1.61852</v>
      </c>
      <c r="E51">
        <f>B51/D51</f>
        <v>2.4713936188616761</v>
      </c>
      <c r="F51">
        <f>D51/E51</f>
        <v>0.65490174759999997</v>
      </c>
      <c r="H51" s="2" t="s">
        <v>8</v>
      </c>
      <c r="I51" s="1">
        <v>1.1000000000000001</v>
      </c>
      <c r="J51" s="9">
        <v>1737145</v>
      </c>
      <c r="K51">
        <f>J51/1000000</f>
        <v>1.7371449999999999</v>
      </c>
      <c r="L51">
        <f>I51/K51</f>
        <v>0.63322290309674789</v>
      </c>
    </row>
    <row r="52" spans="1:12">
      <c r="A52" s="2" t="s">
        <v>10</v>
      </c>
      <c r="B52" s="1">
        <v>2.7</v>
      </c>
      <c r="C52" s="9">
        <v>1962360</v>
      </c>
      <c r="D52">
        <f>C52/1000000</f>
        <v>1.9623600000000001</v>
      </c>
      <c r="E52">
        <f>B52/D52</f>
        <v>1.3758943313153551</v>
      </c>
      <c r="F52">
        <f>D52/E52</f>
        <v>1.426243248</v>
      </c>
      <c r="H52" s="2" t="s">
        <v>1</v>
      </c>
      <c r="I52" s="1">
        <v>10</v>
      </c>
      <c r="J52" s="9">
        <v>25008427</v>
      </c>
      <c r="K52">
        <f>J52/1000000</f>
        <v>25.008427000000001</v>
      </c>
      <c r="L52">
        <f>I52/K52</f>
        <v>0.39986521343385573</v>
      </c>
    </row>
    <row r="53" spans="1:12">
      <c r="A53" s="2" t="s">
        <v>7</v>
      </c>
      <c r="B53" s="1">
        <v>1.7</v>
      </c>
      <c r="C53" s="9">
        <v>1678854</v>
      </c>
      <c r="D53">
        <f>C53/1000000</f>
        <v>1.6788540000000001</v>
      </c>
      <c r="E53">
        <f>B53/D53</f>
        <v>1.0125954966900039</v>
      </c>
      <c r="F53">
        <f>D53/E53</f>
        <v>1.6579710313623532</v>
      </c>
      <c r="H53" s="2" t="s">
        <v>3</v>
      </c>
      <c r="I53" s="1">
        <v>4.3</v>
      </c>
      <c r="J53" s="9">
        <v>11954546</v>
      </c>
      <c r="K53">
        <f>J53/1000000</f>
        <v>11.954546000000001</v>
      </c>
      <c r="L53">
        <f>I53/K53</f>
        <v>0.35969580107851856</v>
      </c>
    </row>
    <row r="54" spans="1:12">
      <c r="A54" s="2" t="s">
        <v>0</v>
      </c>
      <c r="B54" s="1">
        <v>5.2</v>
      </c>
      <c r="C54" s="9">
        <v>3635760</v>
      </c>
      <c r="D54">
        <f>C54/1000000</f>
        <v>3.6357599999999999</v>
      </c>
      <c r="E54">
        <f>B54/D54</f>
        <v>1.4302374194116225</v>
      </c>
      <c r="F54">
        <f>D54/E54</f>
        <v>2.5420674572307687</v>
      </c>
      <c r="H54" s="2" t="s">
        <v>2</v>
      </c>
      <c r="I54" s="1">
        <v>4.3</v>
      </c>
      <c r="J54" s="9">
        <v>17000000</v>
      </c>
      <c r="K54">
        <f>J54/1000000</f>
        <v>17</v>
      </c>
      <c r="L54">
        <f>I54/K54</f>
        <v>0.25294117647058822</v>
      </c>
    </row>
    <row r="55" spans="1:12">
      <c r="A55" s="2" t="s">
        <v>8</v>
      </c>
      <c r="B55" s="1">
        <v>1.1000000000000001</v>
      </c>
      <c r="C55" s="9">
        <v>1737145</v>
      </c>
      <c r="D55">
        <f>C55/1000000</f>
        <v>1.7371449999999999</v>
      </c>
      <c r="E55">
        <f>B55/D55</f>
        <v>0.63322290309674789</v>
      </c>
      <c r="F55">
        <f>D55/E55</f>
        <v>2.7433388645681815</v>
      </c>
      <c r="H55" s="2" t="s">
        <v>9</v>
      </c>
      <c r="I55" s="1">
        <v>0.6</v>
      </c>
      <c r="J55" s="9">
        <v>2564753</v>
      </c>
      <c r="K55">
        <f>J55/1000000</f>
        <v>2.5647530000000001</v>
      </c>
      <c r="L55">
        <f>I55/K55</f>
        <v>0.23394065627372304</v>
      </c>
    </row>
    <row r="56" spans="1:12">
      <c r="A56" s="2" t="s">
        <v>14</v>
      </c>
      <c r="B56" s="1">
        <v>0.1</v>
      </c>
      <c r="C56" s="9">
        <v>746054</v>
      </c>
      <c r="D56">
        <f>C56/1000000</f>
        <v>0.74605399999999999</v>
      </c>
      <c r="E56">
        <f>B56/D56</f>
        <v>0.13403855484991703</v>
      </c>
      <c r="F56">
        <f>D56/E56</f>
        <v>5.5659657091600003</v>
      </c>
      <c r="H56" s="2" t="s">
        <v>6</v>
      </c>
      <c r="I56" s="1">
        <v>2</v>
      </c>
      <c r="J56" s="9">
        <v>13437500</v>
      </c>
      <c r="K56">
        <f>J56/1000000</f>
        <v>13.4375</v>
      </c>
      <c r="L56">
        <f>I56/K56</f>
        <v>0.14883720930232558</v>
      </c>
    </row>
    <row r="57" spans="1:12">
      <c r="A57" s="2" t="s">
        <v>9</v>
      </c>
      <c r="B57" s="1">
        <v>0.6</v>
      </c>
      <c r="C57" s="9">
        <v>2564753</v>
      </c>
      <c r="D57">
        <f>C57/1000000</f>
        <v>2.5647530000000001</v>
      </c>
      <c r="E57">
        <f>B57/D57</f>
        <v>0.23394065627372304</v>
      </c>
      <c r="F57">
        <f>D57/E57</f>
        <v>10.963263251681667</v>
      </c>
      <c r="H57" s="2" t="s">
        <v>14</v>
      </c>
      <c r="I57" s="1">
        <v>0.1</v>
      </c>
      <c r="J57" s="9">
        <v>746054</v>
      </c>
      <c r="K57">
        <f>J57/1000000</f>
        <v>0.74605399999999999</v>
      </c>
      <c r="L57">
        <f>I57/K57</f>
        <v>0.13403855484991703</v>
      </c>
    </row>
    <row r="58" spans="1:12">
      <c r="A58" s="2" t="s">
        <v>3</v>
      </c>
      <c r="B58" s="1">
        <v>4.3</v>
      </c>
      <c r="C58" s="9">
        <v>11954546</v>
      </c>
      <c r="D58">
        <f>C58/1000000</f>
        <v>11.954546000000001</v>
      </c>
      <c r="E58">
        <f>B58/D58</f>
        <v>0.35969580107851856</v>
      </c>
      <c r="F58">
        <f>D58/E58</f>
        <v>33.235155829329308</v>
      </c>
      <c r="H58" s="2" t="s">
        <v>11</v>
      </c>
      <c r="I58" s="1">
        <v>0.4</v>
      </c>
      <c r="J58" s="9">
        <v>4767000</v>
      </c>
      <c r="K58">
        <f>J58/1000000</f>
        <v>4.7670000000000003</v>
      </c>
      <c r="L58">
        <f>I58/K58</f>
        <v>8.3910216068806373E-2</v>
      </c>
    </row>
    <row r="59" spans="1:12">
      <c r="A59" s="2" t="s">
        <v>11</v>
      </c>
      <c r="B59" s="1">
        <v>0.4</v>
      </c>
      <c r="C59" s="9">
        <v>4767000</v>
      </c>
      <c r="D59">
        <f>C59/1000000</f>
        <v>4.7670000000000003</v>
      </c>
      <c r="E59">
        <f>B59/D59</f>
        <v>8.3910216068806373E-2</v>
      </c>
      <c r="F59">
        <f>D59/E59</f>
        <v>56.810722500000004</v>
      </c>
      <c r="H59" s="2" t="s">
        <v>5</v>
      </c>
      <c r="I59" s="1">
        <v>2.1</v>
      </c>
      <c r="J59" s="9">
        <v>32511623</v>
      </c>
      <c r="K59">
        <f>J59/1000000</f>
        <v>32.511623</v>
      </c>
      <c r="L59">
        <f>I59/K59</f>
        <v>6.4592284427018615E-2</v>
      </c>
    </row>
    <row r="60" spans="1:12">
      <c r="A60" s="2" t="s">
        <v>1</v>
      </c>
      <c r="B60" s="1">
        <v>10</v>
      </c>
      <c r="C60" s="9">
        <v>25008427</v>
      </c>
      <c r="D60">
        <f>C60/1000000</f>
        <v>25.008427000000001</v>
      </c>
      <c r="E60">
        <f>B60/D60</f>
        <v>0.39986521343385573</v>
      </c>
      <c r="F60">
        <f>D60/E60</f>
        <v>62.542142101432901</v>
      </c>
      <c r="H60" s="2" t="s">
        <v>13</v>
      </c>
      <c r="I60" s="1">
        <v>0</v>
      </c>
      <c r="J60" s="9">
        <v>578573</v>
      </c>
      <c r="K60">
        <f>J60/1000000</f>
        <v>0.578573</v>
      </c>
      <c r="L60">
        <f>I60/K60</f>
        <v>0</v>
      </c>
    </row>
    <row r="61" spans="1:12">
      <c r="A61" s="2" t="s">
        <v>2</v>
      </c>
      <c r="B61" s="1">
        <v>4.3</v>
      </c>
      <c r="C61" s="9">
        <v>17000000</v>
      </c>
      <c r="D61">
        <f>C61/1000000</f>
        <v>17</v>
      </c>
      <c r="E61">
        <f>B61/D61</f>
        <v>0.25294117647058822</v>
      </c>
      <c r="F61">
        <f>D61/E61</f>
        <v>67.209302325581405</v>
      </c>
      <c r="H61" s="2" t="s">
        <v>15</v>
      </c>
      <c r="I61" s="1">
        <v>0</v>
      </c>
      <c r="J61" s="9">
        <v>1500000</v>
      </c>
      <c r="K61">
        <f>J61/1000000</f>
        <v>1.5</v>
      </c>
      <c r="L61">
        <f>I61/K61</f>
        <v>0</v>
      </c>
    </row>
    <row r="62" spans="1:12">
      <c r="A62" s="2" t="s">
        <v>6</v>
      </c>
      <c r="B62" s="1">
        <v>2</v>
      </c>
      <c r="C62" s="9">
        <v>13437500</v>
      </c>
      <c r="D62">
        <f>C62/1000000</f>
        <v>13.4375</v>
      </c>
      <c r="E62">
        <f>B62/D62</f>
        <v>0.14883720930232558</v>
      </c>
      <c r="F62">
        <f>D62/E62</f>
        <v>90.283203125</v>
      </c>
      <c r="H62" s="2" t="s">
        <v>18</v>
      </c>
      <c r="I62" s="1">
        <v>-0.1</v>
      </c>
      <c r="J62" s="9">
        <v>898310</v>
      </c>
      <c r="K62">
        <f>J62/1000000</f>
        <v>0.89831000000000005</v>
      </c>
      <c r="L62">
        <f>I62/K62</f>
        <v>-0.11132014560675045</v>
      </c>
    </row>
    <row r="63" spans="1:12">
      <c r="A63" s="2" t="s">
        <v>5</v>
      </c>
      <c r="B63" s="1">
        <v>2.1</v>
      </c>
      <c r="C63" s="9">
        <v>32511623</v>
      </c>
      <c r="D63">
        <f>C63/1000000</f>
        <v>32.511623</v>
      </c>
      <c r="E63">
        <f>B63/D63</f>
        <v>6.4592284427018615E-2</v>
      </c>
      <c r="F63">
        <f>D63/E63</f>
        <v>503.33601433053758</v>
      </c>
      <c r="H63" s="2" t="s">
        <v>16</v>
      </c>
      <c r="I63" s="1">
        <v>-0.1</v>
      </c>
      <c r="J63" s="9">
        <v>250000</v>
      </c>
      <c r="K63">
        <f>J63/1000000</f>
        <v>0.25</v>
      </c>
      <c r="L63">
        <f>I63/K63</f>
        <v>-0.4</v>
      </c>
    </row>
  </sheetData>
  <hyperlinks>
    <hyperlink ref="A2" r:id="rId1" display="https://www.basketball-reference.com/players/m/mitchdo01.html" xr:uid="{7DABE43A-3C05-294D-8C31-16CF51DE28A0}"/>
    <hyperlink ref="A3" r:id="rId2" display="https://www.basketball-reference.com/players/g/goberru01.html" xr:uid="{A31D3BFF-4FEB-D14C-9E21-D65C0571BACE}"/>
    <hyperlink ref="A4" r:id="rId3" display="https://www.basketball-reference.com/players/b/bogdabo02.html" xr:uid="{91F949A3-4C36-1C4E-83C9-2761B0B93D25}"/>
    <hyperlink ref="A5" r:id="rId4" display="https://www.basketball-reference.com/players/i/inglejo01.html" xr:uid="{A203379B-0F1C-5448-8AB1-167AFD022DD3}"/>
    <hyperlink ref="A6" r:id="rId5" display="https://www.basketball-reference.com/players/o/onealro01.html" xr:uid="{9D55E391-438B-144B-A710-44981AF5D658}"/>
    <hyperlink ref="A7" r:id="rId6" display="https://www.basketball-reference.com/players/c/conlemi01.html" xr:uid="{78AC468F-20DD-F94C-884F-164C78CCCBCA}"/>
    <hyperlink ref="A8" r:id="rId7" display="https://www.basketball-reference.com/players/c/clarkjo01.html" xr:uid="{D2AA6BB7-F2D5-3B4C-AE1B-8FE4C83EF316}"/>
    <hyperlink ref="A9" r:id="rId8" display="https://www.basketball-reference.com/players/n/niangge01.html" xr:uid="{2EE5B85F-F428-0849-A88A-9C6040D18D81}"/>
    <hyperlink ref="A10" r:id="rId9" display="https://www.basketball-reference.com/players/m/mudiaem01.html" xr:uid="{121ED51C-CECB-8F45-9B69-06A23EDB26B9}"/>
    <hyperlink ref="A11" r:id="rId10" display="https://www.basketball-reference.com/players/g/greenje02.html" xr:uid="{C493F4B9-F6C2-1046-99BA-BB26EE9430A1}"/>
    <hyperlink ref="A12" r:id="rId11" display="https://www.basketball-reference.com/players/b/bradlto01.html" xr:uid="{437FAEDC-51E3-5546-8D1C-B9BDD89DE386}"/>
    <hyperlink ref="A13" r:id="rId12" display="https://www.basketball-reference.com/players/d/davised01.html" xr:uid="{5BDDD1DF-9F1A-9E43-8678-0F19D220074A}"/>
    <hyperlink ref="A14" r:id="rId13" display="https://www.basketball-reference.com/players/e/exumda01.html" xr:uid="{1D12756E-2872-A841-A238-2809F8F4B3FD}"/>
    <hyperlink ref="A15" r:id="rId14" display="https://www.basketball-reference.com/players/t/tuckera01.html" xr:uid="{40C2BCD7-A018-C444-8BE8-143037CCECA4}"/>
    <hyperlink ref="A16" r:id="rId15" display="https://www.basketball-reference.com/players/m/morgaju01.html" xr:uid="{0E362DA0-CF33-4545-A566-0A521A0063A0}"/>
    <hyperlink ref="A17" r:id="rId16" display="https://www.basketball-reference.com/players/w/willini01.html" xr:uid="{F5FB30C9-C59D-C54C-AB1F-565068535610}"/>
    <hyperlink ref="A18" r:id="rId17" display="https://www.basketball-reference.com/players/k/kiddst01.html" xr:uid="{6B34251E-6F64-124E-A7DE-86E820450D7F}"/>
    <hyperlink ref="A19" r:id="rId18" display="https://www.basketball-reference.com/players/b/brantja01.html" xr:uid="{E5E77CAB-7464-7140-95D2-5D333B503C38}"/>
    <hyperlink ref="A20" r:id="rId19" display="https://www.basketball-reference.com/players/o/onimi01.html" xr:uid="{D60390D8-1C27-A54A-BEC5-8F43D34CA4DA}"/>
    <hyperlink ref="A21" r:id="rId20" display="https://www.basketball-reference.com/players/w/wrighju02.html" xr:uid="{1179BDD7-1AE3-A741-84DC-4C08B5A9063B}"/>
    <hyperlink ref="A27" r:id="rId21" display="https://www.basketball-reference.com/players/m/malonka01.html" xr:uid="{E4BF3A00-33F5-164A-885B-55A404058D35}"/>
    <hyperlink ref="A28" r:id="rId22" display="https://www.basketball-reference.com/players/h/hornaje01.html" xr:uid="{43675C51-A01B-7241-94D7-53DF70E9CECE}"/>
    <hyperlink ref="A29" r:id="rId23" display="https://www.basketball-reference.com/players/r/russebr01.html" xr:uid="{4639898B-3F8E-7244-B6CF-6810C061C8F5}"/>
    <hyperlink ref="A30" r:id="rId24" display="https://www.basketball-reference.com/players/k/keefead01.html" xr:uid="{10DCDFB2-34CA-CD4E-8C91-3550702C2109}"/>
    <hyperlink ref="A31" r:id="rId25" display="https://www.basketball-reference.com/players/s/stockjo01.html" xr:uid="{979D4650-5AF1-3646-B591-76B47D3DCBC2}"/>
    <hyperlink ref="A32" r:id="rId26" display="https://www.basketball-reference.com/players/e/eisleho01.html" xr:uid="{76657809-5BBD-2F48-B46C-5111ECD7989C}"/>
    <hyperlink ref="A33" r:id="rId27" display="https://www.basketball-reference.com/players/a/andersh01.html" xr:uid="{706070C1-7FE8-7D4C-9D42-F8015FEA57D9}"/>
    <hyperlink ref="A34" r:id="rId28" display="https://www.basketball-reference.com/players/f/fostegr01.html" xr:uid="{DCB0A4EA-0E48-4640-95E4-EF3AD4B2CF43}"/>
    <hyperlink ref="A35" r:id="rId29" display="https://www.basketball-reference.com/players/o/ostergr01.html" xr:uid="{A4A05E76-584A-3447-92EE-902825471595}"/>
    <hyperlink ref="A36" r:id="rId30" display="https://www.basketball-reference.com/players/c/carran01.html" xr:uid="{0863E840-9695-C841-AB99-3953570B1540}"/>
    <hyperlink ref="A37" r:id="rId31" display="https://www.basketball-reference.com/players/m/morrich01.html" xr:uid="{FED364BC-3046-5347-A1B4-7061D21DB3A1}"/>
    <hyperlink ref="A38" r:id="rId32" display="https://www.basketball-reference.com/players/v/vaughja01.html" xr:uid="{8D153D12-A591-A74A-B44F-3AF601DE83C4}"/>
    <hyperlink ref="A39" r:id="rId33" display="https://www.basketball-reference.com/players/c/cunniwi01.html" xr:uid="{5D9EEDA7-6CD4-3546-9570-AB36BC496A57}"/>
    <hyperlink ref="A40" r:id="rId34" display="https://www.basketball-reference.com/players/h/hudsotr01.html" xr:uid="{4A968ECB-0A5A-754A-8CB1-0E9DD334087F}"/>
    <hyperlink ref="A61" r:id="rId35" display="https://www.basketball-reference.com/players/b/bogdabo02.html" xr:uid="{5C46E015-25E3-524D-91EC-41CD00E16540}"/>
    <hyperlink ref="A52" r:id="rId36" display="https://www.basketball-reference.com/players/b/bradlto01.html" xr:uid="{32F0EB1A-3E0D-8B4E-A3D6-AB47367081F0}"/>
    <hyperlink ref="A62" r:id="rId37" display="https://www.basketball-reference.com/players/c/clarkjo01.html" xr:uid="{305C37CF-F822-8F41-9443-3A9957B103E3}"/>
    <hyperlink ref="A63" r:id="rId38" display="https://www.basketball-reference.com/players/c/conlemi01.html" xr:uid="{A4217DE3-BA47-634D-87E2-B89CA2B635F5}"/>
    <hyperlink ref="A59" r:id="rId39" display="https://www.basketball-reference.com/players/d/davised01.html" xr:uid="{32F02F18-92F0-D142-9DB2-EF54AE72D930}"/>
    <hyperlink ref="A60" r:id="rId40" display="https://www.basketball-reference.com/players/g/goberru01.html" xr:uid="{8829CEDC-B841-6542-B38A-1C0BD1A06CB8}"/>
    <hyperlink ref="A57" r:id="rId41" display="https://www.basketball-reference.com/players/g/greenje02.html" xr:uid="{E7933813-622B-7648-AC19-7630C427DF7F}"/>
    <hyperlink ref="A58" r:id="rId42" display="https://www.basketball-reference.com/players/i/inglejo01.html" xr:uid="{A746CB2B-A2E0-BC45-AFCF-A0B1AA89F4BA}"/>
    <hyperlink ref="A48" r:id="rId43" display="https://www.basketball-reference.com/players/k/kiddst01.html" xr:uid="{98597FF4-7827-4643-99C8-E43F284FE71B}"/>
    <hyperlink ref="A54" r:id="rId44" display="https://www.basketball-reference.com/players/m/mitchdo01.html" xr:uid="{9CD9960F-5B46-304C-8743-FF8BBE967D2B}"/>
    <hyperlink ref="A56" r:id="rId45" display="https://www.basketball-reference.com/players/m/morgaju01.html" xr:uid="{5AE508EA-AC89-1F46-A0B8-57BB59F178FD}"/>
    <hyperlink ref="A55" r:id="rId46" display="https://www.basketball-reference.com/players/m/mudiaem01.html" xr:uid="{01422A4F-E8D1-F14E-9B41-24847A5BDBD7}"/>
    <hyperlink ref="A53" r:id="rId47" display="https://www.basketball-reference.com/players/n/niangge01.html" xr:uid="{CB561011-2319-3E4D-A1C2-1DD193D3EF65}"/>
    <hyperlink ref="A51" r:id="rId48" display="https://www.basketball-reference.com/players/o/onealro01.html" xr:uid="{05724C6D-506A-944C-A9C3-F748168D5F0E}"/>
    <hyperlink ref="A47" r:id="rId49" display="https://www.basketball-reference.com/players/o/onimi01.html" xr:uid="{EDA9A2D1-1EF0-8945-B066-2DC530B5A264}"/>
    <hyperlink ref="A49" r:id="rId50" display="https://www.basketball-reference.com/players/t/tuckera01.html" xr:uid="{7D1FE771-DA21-5646-9C02-D15D85ABD29E}"/>
    <hyperlink ref="A50" r:id="rId51" display="https://www.basketball-reference.com/players/w/willini01.html" xr:uid="{F2852110-692F-4D4C-B74B-4EFBC7AB3FD1}"/>
    <hyperlink ref="H54" r:id="rId52" display="https://www.basketball-reference.com/players/b/bogdabo02.html" xr:uid="{41CE8874-8C26-7948-9A75-AE0449EAE77A}"/>
    <hyperlink ref="H49" r:id="rId53" display="https://www.basketball-reference.com/players/b/bradlto01.html" xr:uid="{BE231DCF-6598-FC4D-A36E-9F138D12B605}"/>
    <hyperlink ref="H56" r:id="rId54" display="https://www.basketball-reference.com/players/c/clarkjo01.html" xr:uid="{D49EE6D3-7EA8-9B41-A273-29E172C15203}"/>
    <hyperlink ref="H59" r:id="rId55" display="https://www.basketball-reference.com/players/c/conlemi01.html" xr:uid="{87152728-337F-0B4C-84F4-05D952950B46}"/>
    <hyperlink ref="H58" r:id="rId56" display="https://www.basketball-reference.com/players/d/davised01.html" xr:uid="{F48EAE73-9A3A-FA4C-ABD9-6672CC4533F9}"/>
    <hyperlink ref="H52" r:id="rId57" display="https://www.basketball-reference.com/players/g/goberru01.html" xr:uid="{0DF7F303-5BDE-9849-8988-C12755B685F1}"/>
    <hyperlink ref="H55" r:id="rId58" display="https://www.basketball-reference.com/players/g/greenje02.html" xr:uid="{08A7D498-502E-494C-8E98-64E01B4986A5}"/>
    <hyperlink ref="H53" r:id="rId59" display="https://www.basketball-reference.com/players/i/inglejo01.html" xr:uid="{55A61A68-18EA-084E-B467-F891CE780580}"/>
    <hyperlink ref="H63" r:id="rId60" display="https://www.basketball-reference.com/players/k/kiddst01.html" xr:uid="{DAA2D741-F425-8C4D-8598-1B3F41856355}"/>
    <hyperlink ref="H48" r:id="rId61" display="https://www.basketball-reference.com/players/m/mitchdo01.html" xr:uid="{F8F47A42-762F-7E4B-9ECE-F437449BD91D}"/>
    <hyperlink ref="H57" r:id="rId62" display="https://www.basketball-reference.com/players/m/morgaju01.html" xr:uid="{2FBAC6CF-B0A4-CA48-A882-1DFDA9E52637}"/>
    <hyperlink ref="H51" r:id="rId63" display="https://www.basketball-reference.com/players/m/mudiaem01.html" xr:uid="{77FD6631-3BEC-824E-83B7-8068D83B051C}"/>
    <hyperlink ref="H50" r:id="rId64" display="https://www.basketball-reference.com/players/n/niangge01.html" xr:uid="{FBACFF83-4808-7E4D-99AB-43B29A557201}"/>
    <hyperlink ref="H47" r:id="rId65" display="https://www.basketball-reference.com/players/o/onealro01.html" xr:uid="{918980C6-64FA-3248-9170-6CBEF4D78996}"/>
    <hyperlink ref="H62" r:id="rId66" display="https://www.basketball-reference.com/players/o/onimi01.html" xr:uid="{FE46D1C6-1014-F741-9567-A6A7E4E55F20}"/>
    <hyperlink ref="H60" r:id="rId67" display="https://www.basketball-reference.com/players/t/tuckera01.html" xr:uid="{CE439FD6-B717-264E-BAD6-6E36082FC6F6}"/>
    <hyperlink ref="H61" r:id="rId68" display="https://www.basketball-reference.com/players/w/willini01.html" xr:uid="{CF65EC6F-4EB0-254D-BD2D-93784F0BD465}"/>
  </hyperlinks>
  <pageMargins left="0.7" right="0.7" top="0.75" bottom="0.75" header="0.3" footer="0.3"/>
  <tableParts count="2">
    <tablePart r:id="rId69"/>
    <tablePart r:id="rId7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CEA2-472C-AF40-BDF1-D21CA4AA05D0}">
  <dimension ref="A1:E18"/>
  <sheetViews>
    <sheetView tabSelected="1" workbookViewId="0">
      <selection activeCell="P26" sqref="P26"/>
    </sheetView>
  </sheetViews>
  <sheetFormatPr baseColWidth="10" defaultRowHeight="16"/>
  <cols>
    <col min="1" max="1" width="18.1640625" bestFit="1" customWidth="1"/>
    <col min="2" max="2" width="4.83203125" bestFit="1" customWidth="1"/>
    <col min="3" max="3" width="9.1640625" bestFit="1" customWidth="1"/>
    <col min="4" max="4" width="10.1640625" bestFit="1" customWidth="1"/>
  </cols>
  <sheetData>
    <row r="1" spans="1:5">
      <c r="A1" t="s">
        <v>31</v>
      </c>
      <c r="B1" t="s">
        <v>54</v>
      </c>
      <c r="C1" t="s">
        <v>55</v>
      </c>
      <c r="D1" t="s">
        <v>56</v>
      </c>
      <c r="E1" t="s">
        <v>57</v>
      </c>
    </row>
    <row r="2" spans="1:5">
      <c r="A2" s="14" t="s">
        <v>4</v>
      </c>
      <c r="B2" s="15">
        <v>4</v>
      </c>
      <c r="C2" s="16">
        <v>1618520</v>
      </c>
      <c r="D2" s="10">
        <f>C2/1000000</f>
        <v>1.61852</v>
      </c>
      <c r="E2" s="11">
        <f>B2/D2</f>
        <v>2.4713936188616761</v>
      </c>
    </row>
    <row r="3" spans="1:5">
      <c r="A3" s="17" t="s">
        <v>0</v>
      </c>
      <c r="B3" s="18">
        <v>5.2</v>
      </c>
      <c r="C3" s="19">
        <v>3635760</v>
      </c>
      <c r="D3" s="12">
        <f>C3/1000000</f>
        <v>3.6357599999999999</v>
      </c>
      <c r="E3" s="13">
        <f>B3/D3</f>
        <v>1.4302374194116225</v>
      </c>
    </row>
    <row r="4" spans="1:5">
      <c r="A4" s="14" t="s">
        <v>10</v>
      </c>
      <c r="B4" s="15">
        <v>2.7</v>
      </c>
      <c r="C4" s="16">
        <v>1962360</v>
      </c>
      <c r="D4" s="10">
        <f>C4/1000000</f>
        <v>1.9623600000000001</v>
      </c>
      <c r="E4" s="11">
        <f>B4/D4</f>
        <v>1.3758943313153551</v>
      </c>
    </row>
    <row r="5" spans="1:5">
      <c r="A5" s="17" t="s">
        <v>7</v>
      </c>
      <c r="B5" s="18">
        <v>1.7</v>
      </c>
      <c r="C5" s="19">
        <v>1678854</v>
      </c>
      <c r="D5" s="12">
        <f>C5/1000000</f>
        <v>1.6788540000000001</v>
      </c>
      <c r="E5" s="13">
        <f>B5/D5</f>
        <v>1.0125954966900039</v>
      </c>
    </row>
    <row r="6" spans="1:5">
      <c r="A6" s="14" t="s">
        <v>8</v>
      </c>
      <c r="B6" s="15">
        <v>1.1000000000000001</v>
      </c>
      <c r="C6" s="16">
        <v>1737145</v>
      </c>
      <c r="D6" s="10">
        <f>C6/1000000</f>
        <v>1.7371449999999999</v>
      </c>
      <c r="E6" s="11">
        <f>B6/D6</f>
        <v>0.63322290309674789</v>
      </c>
    </row>
    <row r="7" spans="1:5">
      <c r="A7" s="17" t="s">
        <v>1</v>
      </c>
      <c r="B7" s="18">
        <v>10</v>
      </c>
      <c r="C7" s="19">
        <v>25008427</v>
      </c>
      <c r="D7" s="12">
        <f>C7/1000000</f>
        <v>25.008427000000001</v>
      </c>
      <c r="E7" s="13">
        <f>B7/D7</f>
        <v>0.39986521343385573</v>
      </c>
    </row>
    <row r="8" spans="1:5">
      <c r="A8" s="14" t="s">
        <v>3</v>
      </c>
      <c r="B8" s="15">
        <v>4.3</v>
      </c>
      <c r="C8" s="16">
        <v>11954546</v>
      </c>
      <c r="D8" s="10">
        <f>C8/1000000</f>
        <v>11.954546000000001</v>
      </c>
      <c r="E8" s="11">
        <f>B8/D8</f>
        <v>0.35969580107851856</v>
      </c>
    </row>
    <row r="9" spans="1:5">
      <c r="A9" s="17" t="s">
        <v>2</v>
      </c>
      <c r="B9" s="18">
        <v>4.3</v>
      </c>
      <c r="C9" s="19">
        <v>17000000</v>
      </c>
      <c r="D9" s="12">
        <f>C9/1000000</f>
        <v>17</v>
      </c>
      <c r="E9" s="13">
        <f>B9/D9</f>
        <v>0.25294117647058822</v>
      </c>
    </row>
    <row r="10" spans="1:5">
      <c r="A10" s="14" t="s">
        <v>9</v>
      </c>
      <c r="B10" s="15">
        <v>0.6</v>
      </c>
      <c r="C10" s="16">
        <v>2564753</v>
      </c>
      <c r="D10" s="10">
        <f>C10/1000000</f>
        <v>2.5647530000000001</v>
      </c>
      <c r="E10" s="11">
        <f>B10/D10</f>
        <v>0.23394065627372304</v>
      </c>
    </row>
    <row r="11" spans="1:5">
      <c r="A11" s="17" t="s">
        <v>6</v>
      </c>
      <c r="B11" s="18">
        <v>2</v>
      </c>
      <c r="C11" s="19">
        <v>13437500</v>
      </c>
      <c r="D11" s="12">
        <f>C11/1000000</f>
        <v>13.4375</v>
      </c>
      <c r="E11" s="13">
        <f>B11/D11</f>
        <v>0.14883720930232558</v>
      </c>
    </row>
    <row r="12" spans="1:5">
      <c r="A12" s="14" t="s">
        <v>14</v>
      </c>
      <c r="B12" s="15">
        <v>0.1</v>
      </c>
      <c r="C12" s="16">
        <v>746054</v>
      </c>
      <c r="D12" s="10">
        <f>C12/1000000</f>
        <v>0.74605399999999999</v>
      </c>
      <c r="E12" s="11">
        <f>B12/D12</f>
        <v>0.13403855484991703</v>
      </c>
    </row>
    <row r="13" spans="1:5">
      <c r="A13" s="17" t="s">
        <v>11</v>
      </c>
      <c r="B13" s="18">
        <v>0.4</v>
      </c>
      <c r="C13" s="19">
        <v>4767000</v>
      </c>
      <c r="D13" s="12">
        <f>C13/1000000</f>
        <v>4.7670000000000003</v>
      </c>
      <c r="E13" s="13">
        <f>B13/D13</f>
        <v>8.3910216068806373E-2</v>
      </c>
    </row>
    <row r="14" spans="1:5">
      <c r="A14" s="14" t="s">
        <v>5</v>
      </c>
      <c r="B14" s="15">
        <v>2.1</v>
      </c>
      <c r="C14" s="16">
        <v>32511623</v>
      </c>
      <c r="D14" s="10">
        <f>C14/1000000</f>
        <v>32.511623</v>
      </c>
      <c r="E14" s="11">
        <f>B14/D14</f>
        <v>6.4592284427018615E-2</v>
      </c>
    </row>
    <row r="15" spans="1:5">
      <c r="A15" s="17" t="s">
        <v>13</v>
      </c>
      <c r="B15" s="18">
        <v>0</v>
      </c>
      <c r="C15" s="19">
        <v>578573</v>
      </c>
      <c r="D15" s="12">
        <f>C15/1000000</f>
        <v>0.578573</v>
      </c>
      <c r="E15" s="13">
        <f>B15/D15</f>
        <v>0</v>
      </c>
    </row>
    <row r="16" spans="1:5">
      <c r="A16" s="14" t="s">
        <v>15</v>
      </c>
      <c r="B16" s="15">
        <v>0</v>
      </c>
      <c r="C16" s="16">
        <v>1500000</v>
      </c>
      <c r="D16" s="10">
        <f>C16/1000000</f>
        <v>1.5</v>
      </c>
      <c r="E16" s="11">
        <f>B16/D16</f>
        <v>0</v>
      </c>
    </row>
    <row r="17" spans="1:5">
      <c r="A17" s="17" t="s">
        <v>18</v>
      </c>
      <c r="B17" s="18">
        <v>-0.1</v>
      </c>
      <c r="C17" s="19">
        <v>898310</v>
      </c>
      <c r="D17" s="12">
        <f>C17/1000000</f>
        <v>0.89831000000000005</v>
      </c>
      <c r="E17" s="13">
        <f>B17/D17</f>
        <v>-0.11132014560675045</v>
      </c>
    </row>
    <row r="18" spans="1:5">
      <c r="A18" s="14" t="s">
        <v>16</v>
      </c>
      <c r="B18" s="15">
        <v>-0.1</v>
      </c>
      <c r="C18" s="16">
        <v>250000</v>
      </c>
      <c r="D18" s="10">
        <f>C18/1000000</f>
        <v>0.25</v>
      </c>
      <c r="E18" s="11">
        <f>B18/D18</f>
        <v>-0.4</v>
      </c>
    </row>
  </sheetData>
  <hyperlinks>
    <hyperlink ref="A9" r:id="rId1" display="https://www.basketball-reference.com/players/b/bogdabo02.html" xr:uid="{13E8BB96-13D8-4449-B340-C5F2B77396F2}"/>
    <hyperlink ref="A4" r:id="rId2" display="https://www.basketball-reference.com/players/b/bradlto01.html" xr:uid="{5241B082-590B-D140-A0E4-EB52BB4B49D9}"/>
    <hyperlink ref="A11" r:id="rId3" display="https://www.basketball-reference.com/players/c/clarkjo01.html" xr:uid="{651C2BD7-CF9A-8B48-BEE3-97025903007D}"/>
    <hyperlink ref="A14" r:id="rId4" display="https://www.basketball-reference.com/players/c/conlemi01.html" xr:uid="{CA70F00D-8C24-4943-8085-224A7286FFCD}"/>
    <hyperlink ref="A13" r:id="rId5" display="https://www.basketball-reference.com/players/d/davised01.html" xr:uid="{98FE35AF-30EA-F54A-88A3-793A6EA57D9B}"/>
    <hyperlink ref="A7" r:id="rId6" display="https://www.basketball-reference.com/players/g/goberru01.html" xr:uid="{2C3BAA3E-A911-1D47-A4AF-40E2BF06E6A4}"/>
    <hyperlink ref="A10" r:id="rId7" display="https://www.basketball-reference.com/players/g/greenje02.html" xr:uid="{A9513E00-77A7-FA43-AF31-0F0E84B2A024}"/>
    <hyperlink ref="A8" r:id="rId8" display="https://www.basketball-reference.com/players/i/inglejo01.html" xr:uid="{0A9ABFD2-AEF0-B849-9434-C7977051BFEC}"/>
    <hyperlink ref="A18" r:id="rId9" display="https://www.basketball-reference.com/players/k/kiddst01.html" xr:uid="{740863A3-69CA-6441-B417-96979154939A}"/>
    <hyperlink ref="A3" r:id="rId10" display="https://www.basketball-reference.com/players/m/mitchdo01.html" xr:uid="{FB786EF7-A193-F44E-AFC7-D4D4F89FCDF5}"/>
    <hyperlink ref="A12" r:id="rId11" display="https://www.basketball-reference.com/players/m/morgaju01.html" xr:uid="{EFE5AB73-807B-4644-87CF-957EDE6E419A}"/>
    <hyperlink ref="A6" r:id="rId12" display="https://www.basketball-reference.com/players/m/mudiaem01.html" xr:uid="{31620621-4E32-D749-9596-032747506EB1}"/>
    <hyperlink ref="A5" r:id="rId13" display="https://www.basketball-reference.com/players/n/niangge01.html" xr:uid="{FD94EAFA-278C-4344-9AE5-362C351E7559}"/>
    <hyperlink ref="A2" r:id="rId14" display="https://www.basketball-reference.com/players/o/onealro01.html" xr:uid="{BEBB57A9-095D-004B-A435-9ABE7061E887}"/>
    <hyperlink ref="A17" r:id="rId15" display="https://www.basketball-reference.com/players/o/onimi01.html" xr:uid="{80A3E435-6CA4-E84F-BBD7-729F17616F66}"/>
    <hyperlink ref="A15" r:id="rId16" display="https://www.basketball-reference.com/players/t/tuckera01.html" xr:uid="{EEC36C42-A55A-E641-A5F2-287CD7F8EE5E}"/>
    <hyperlink ref="A16" r:id="rId17" display="https://www.basketball-reference.com/players/w/willini01.html" xr:uid="{D4FC77A3-B4A2-6649-9819-B6BDAB625F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2020-05-02T16:43:48Z</dcterms:created>
  <dcterms:modified xsi:type="dcterms:W3CDTF">2020-05-12T23:16:16Z</dcterms:modified>
</cp:coreProperties>
</file>