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CloudStation/Documents/UVM/Maddi/lake-trout-lipids/data/"/>
    </mc:Choice>
  </mc:AlternateContent>
  <xr:revisionPtr revIDLastSave="0" documentId="13_ncr:1_{3DDF686A-B958-E844-9EA6-A8320CDE8A06}" xr6:coauthVersionLast="43" xr6:coauthVersionMax="43" xr10:uidLastSave="{00000000-0000-0000-0000-000000000000}"/>
  <bookViews>
    <workbookView xWindow="0" yWindow="460" windowWidth="25600" windowHeight="14520" xr2:uid="{00000000-000D-0000-FFFF-FFFF00000000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Z3" i="1"/>
  <c r="T3" i="1"/>
  <c r="V127" i="1" l="1"/>
  <c r="AB161" i="1" l="1"/>
  <c r="AB69" i="1"/>
  <c r="AD146" i="1" l="1"/>
  <c r="AD142" i="1"/>
  <c r="AD144" i="1"/>
  <c r="AD141" i="1"/>
  <c r="AD138" i="1"/>
  <c r="AD145" i="1"/>
  <c r="AD147" i="1"/>
  <c r="AD139" i="1"/>
  <c r="AD143" i="1"/>
  <c r="AD51" i="1"/>
  <c r="AD50" i="1"/>
  <c r="AD140" i="1"/>
  <c r="AD46" i="1"/>
  <c r="AD148" i="1"/>
  <c r="AD47" i="1"/>
  <c r="AD49" i="1"/>
  <c r="AD48" i="1"/>
  <c r="AD58" i="1"/>
  <c r="AD63" i="1"/>
  <c r="AD150" i="1"/>
  <c r="AD66" i="1"/>
  <c r="AD54" i="1"/>
  <c r="AD61" i="1"/>
  <c r="AD64" i="1"/>
  <c r="AD151" i="1"/>
  <c r="AD62" i="1"/>
  <c r="AD52" i="1"/>
  <c r="AD152" i="1"/>
  <c r="AD60" i="1"/>
  <c r="AD53" i="1"/>
  <c r="AD55" i="1"/>
  <c r="AD57" i="1"/>
  <c r="AD59" i="1"/>
  <c r="AD80" i="1"/>
  <c r="AD179" i="1"/>
  <c r="AD181" i="1"/>
  <c r="AD178" i="1"/>
  <c r="AD169" i="1"/>
  <c r="AD79" i="1"/>
  <c r="AD183" i="1"/>
  <c r="AD182" i="1"/>
  <c r="AD81" i="1"/>
  <c r="AD168" i="1"/>
  <c r="AD82" i="1"/>
  <c r="AD180" i="1"/>
  <c r="AD165" i="1"/>
  <c r="AD96" i="1"/>
  <c r="AD86" i="1"/>
  <c r="AD56" i="1"/>
  <c r="AD65" i="1"/>
  <c r="AD149" i="1"/>
  <c r="AD71" i="1"/>
  <c r="AD68" i="1"/>
  <c r="AD161" i="1"/>
  <c r="AD69" i="1"/>
  <c r="AD166" i="1"/>
  <c r="AD163" i="1"/>
  <c r="AD72" i="1"/>
  <c r="AD74" i="1"/>
  <c r="AD67" i="1"/>
  <c r="AD167" i="1"/>
  <c r="AD73" i="1"/>
  <c r="AD153" i="1"/>
  <c r="AD160" i="1"/>
  <c r="AD75" i="1"/>
  <c r="AD76" i="1"/>
  <c r="AD70" i="1"/>
  <c r="AD164" i="1"/>
  <c r="AD159" i="1"/>
  <c r="AD162" i="1"/>
  <c r="AD38" i="1"/>
  <c r="AD30" i="1"/>
  <c r="AD17" i="1"/>
  <c r="AD42" i="1"/>
  <c r="AD44" i="1"/>
  <c r="AD19" i="1"/>
  <c r="AD31" i="1"/>
  <c r="AD20" i="1"/>
  <c r="AD33" i="1"/>
  <c r="AD16" i="1"/>
  <c r="AD35" i="1"/>
  <c r="AD41" i="1"/>
  <c r="AD43" i="1"/>
  <c r="AD128" i="1"/>
  <c r="AD23" i="1"/>
  <c r="AD130" i="1"/>
  <c r="AD26" i="1"/>
  <c r="AD32" i="1"/>
  <c r="AD39" i="1"/>
  <c r="AD25" i="1"/>
  <c r="AD34" i="1"/>
  <c r="AD21" i="1"/>
  <c r="AD40" i="1"/>
  <c r="AD24" i="1"/>
  <c r="AD122" i="1"/>
  <c r="AD120" i="1"/>
  <c r="AD118" i="1"/>
  <c r="AD123" i="1"/>
  <c r="AD116" i="1"/>
  <c r="AD2" i="1"/>
  <c r="AD4" i="1"/>
  <c r="AD6" i="1"/>
  <c r="AD113" i="1"/>
  <c r="AD3" i="1"/>
  <c r="AD12" i="1"/>
  <c r="AD5" i="1"/>
  <c r="AD7" i="1"/>
  <c r="AD114" i="1"/>
  <c r="AD117" i="1"/>
  <c r="AD127" i="1"/>
  <c r="AD11" i="1"/>
  <c r="AD126" i="1"/>
  <c r="AD14" i="1"/>
  <c r="AD119" i="1"/>
  <c r="AD9" i="1"/>
  <c r="AD125" i="1"/>
  <c r="AD13" i="1"/>
  <c r="AD8" i="1"/>
  <c r="AD115" i="1"/>
  <c r="AD135" i="1"/>
  <c r="AD137" i="1"/>
  <c r="AD36" i="1"/>
  <c r="AD28" i="1"/>
  <c r="AD22" i="1"/>
  <c r="AD136" i="1"/>
  <c r="AD132" i="1"/>
  <c r="AD10" i="1"/>
  <c r="AD133" i="1"/>
  <c r="AD18" i="1"/>
  <c r="AD124" i="1"/>
  <c r="AD121" i="1"/>
  <c r="AD37" i="1"/>
  <c r="AD129" i="1"/>
  <c r="AD134" i="1"/>
  <c r="AD131" i="1"/>
  <c r="AD45" i="1"/>
  <c r="AD27" i="1"/>
  <c r="AD29" i="1"/>
  <c r="AD15" i="1"/>
  <c r="AD155" i="1"/>
  <c r="AD157" i="1"/>
  <c r="AD156" i="1"/>
  <c r="AD154" i="1"/>
  <c r="AD158" i="1"/>
  <c r="AD177" i="1"/>
  <c r="AD172" i="1"/>
  <c r="AD171" i="1"/>
  <c r="AD175" i="1"/>
  <c r="AD170" i="1"/>
  <c r="AD77" i="1"/>
  <c r="AD198" i="1"/>
  <c r="AD92" i="1"/>
  <c r="AD192" i="1"/>
  <c r="AD94" i="1"/>
  <c r="AD85" i="1"/>
  <c r="AD83" i="1"/>
  <c r="AD197" i="1"/>
  <c r="AD91" i="1"/>
  <c r="AD89" i="1"/>
  <c r="AD84" i="1"/>
  <c r="AD90" i="1"/>
  <c r="AD186" i="1"/>
  <c r="AD194" i="1"/>
  <c r="AD187" i="1"/>
  <c r="AD88" i="1"/>
  <c r="AD87" i="1"/>
  <c r="AD193" i="1"/>
  <c r="AD93" i="1"/>
  <c r="AD195" i="1"/>
  <c r="AD189" i="1"/>
  <c r="AD196" i="1"/>
  <c r="AD95" i="1"/>
  <c r="AD185" i="1"/>
  <c r="AD191" i="1"/>
  <c r="AD188" i="1"/>
  <c r="AD184" i="1"/>
  <c r="AD112" i="1"/>
  <c r="AD190" i="1"/>
  <c r="AD103" i="1"/>
  <c r="AD106" i="1"/>
  <c r="AD105" i="1"/>
  <c r="AD107" i="1"/>
  <c r="AD102" i="1"/>
  <c r="AD100" i="1"/>
  <c r="AD111" i="1"/>
  <c r="AD97" i="1"/>
  <c r="AD109" i="1"/>
  <c r="AD108" i="1"/>
  <c r="AD110" i="1"/>
  <c r="AD98" i="1"/>
  <c r="AD104" i="1"/>
  <c r="AD101" i="1"/>
  <c r="AD99" i="1"/>
  <c r="AD176" i="1"/>
  <c r="AD173" i="1"/>
  <c r="AD174" i="1"/>
  <c r="AD78" i="1"/>
  <c r="AB146" i="1"/>
  <c r="AB142" i="1"/>
  <c r="AB144" i="1"/>
  <c r="AB141" i="1"/>
  <c r="AB138" i="1"/>
  <c r="AB145" i="1"/>
  <c r="AB147" i="1"/>
  <c r="AB139" i="1"/>
  <c r="AB143" i="1"/>
  <c r="AB51" i="1"/>
  <c r="AB50" i="1"/>
  <c r="AB140" i="1"/>
  <c r="AB46" i="1"/>
  <c r="AB148" i="1"/>
  <c r="AB47" i="1"/>
  <c r="AB49" i="1"/>
  <c r="AB48" i="1"/>
  <c r="AB58" i="1"/>
  <c r="AB63" i="1"/>
  <c r="AB150" i="1"/>
  <c r="AB66" i="1"/>
  <c r="AB54" i="1"/>
  <c r="AB61" i="1"/>
  <c r="AB64" i="1"/>
  <c r="AB151" i="1"/>
  <c r="AB62" i="1"/>
  <c r="AB52" i="1"/>
  <c r="AB152" i="1"/>
  <c r="AB60" i="1"/>
  <c r="AB53" i="1"/>
  <c r="AB55" i="1"/>
  <c r="AB57" i="1"/>
  <c r="AB59" i="1"/>
  <c r="AB80" i="1"/>
  <c r="AB179" i="1"/>
  <c r="AB181" i="1"/>
  <c r="AB178" i="1"/>
  <c r="AB169" i="1"/>
  <c r="AB79" i="1"/>
  <c r="AB183" i="1"/>
  <c r="AB182" i="1"/>
  <c r="AB81" i="1"/>
  <c r="AB168" i="1"/>
  <c r="AB82" i="1"/>
  <c r="AB180" i="1"/>
  <c r="AB165" i="1"/>
  <c r="AB96" i="1"/>
  <c r="AB86" i="1"/>
  <c r="AB56" i="1"/>
  <c r="AB65" i="1"/>
  <c r="AB149" i="1"/>
  <c r="AB71" i="1"/>
  <c r="AB68" i="1"/>
  <c r="AB166" i="1"/>
  <c r="AB163" i="1"/>
  <c r="AB72" i="1"/>
  <c r="AB74" i="1"/>
  <c r="AB67" i="1"/>
  <c r="AB167" i="1"/>
  <c r="AB73" i="1"/>
  <c r="AB153" i="1"/>
  <c r="AB160" i="1"/>
  <c r="AB75" i="1"/>
  <c r="AB76" i="1"/>
  <c r="AB70" i="1"/>
  <c r="AB164" i="1"/>
  <c r="AB159" i="1"/>
  <c r="AB162" i="1"/>
  <c r="AB38" i="1"/>
  <c r="AB30" i="1"/>
  <c r="AB17" i="1"/>
  <c r="AB42" i="1"/>
  <c r="AB44" i="1"/>
  <c r="AB19" i="1"/>
  <c r="AB31" i="1"/>
  <c r="AB20" i="1"/>
  <c r="AB33" i="1"/>
  <c r="AB16" i="1"/>
  <c r="AB35" i="1"/>
  <c r="AB41" i="1"/>
  <c r="AB43" i="1"/>
  <c r="AB128" i="1"/>
  <c r="AB23" i="1"/>
  <c r="AB130" i="1"/>
  <c r="AB26" i="1"/>
  <c r="AB32" i="1"/>
  <c r="AB39" i="1"/>
  <c r="AB25" i="1"/>
  <c r="AB34" i="1"/>
  <c r="AB21" i="1"/>
  <c r="AB40" i="1"/>
  <c r="AB24" i="1"/>
  <c r="AB122" i="1"/>
  <c r="AB120" i="1"/>
  <c r="AB118" i="1"/>
  <c r="AB123" i="1"/>
  <c r="AB116" i="1"/>
  <c r="AB2" i="1"/>
  <c r="AB4" i="1"/>
  <c r="AB6" i="1"/>
  <c r="AB113" i="1"/>
  <c r="AB3" i="1"/>
  <c r="AB12" i="1"/>
  <c r="AB5" i="1"/>
  <c r="AB7" i="1"/>
  <c r="AB114" i="1"/>
  <c r="AB117" i="1"/>
  <c r="AB127" i="1"/>
  <c r="AB11" i="1"/>
  <c r="AB126" i="1"/>
  <c r="AB14" i="1"/>
  <c r="AB119" i="1"/>
  <c r="AB9" i="1"/>
  <c r="AB125" i="1"/>
  <c r="AB13" i="1"/>
  <c r="AB8" i="1"/>
  <c r="AB115" i="1"/>
  <c r="AB135" i="1"/>
  <c r="AB137" i="1"/>
  <c r="AB36" i="1"/>
  <c r="AB28" i="1"/>
  <c r="AB22" i="1"/>
  <c r="AB136" i="1"/>
  <c r="AB132" i="1"/>
  <c r="AB10" i="1"/>
  <c r="AB133" i="1"/>
  <c r="AB18" i="1"/>
  <c r="AB124" i="1"/>
  <c r="AB121" i="1"/>
  <c r="AB37" i="1"/>
  <c r="AB129" i="1"/>
  <c r="AB134" i="1"/>
  <c r="AB131" i="1"/>
  <c r="AB45" i="1"/>
  <c r="AB27" i="1"/>
  <c r="AB29" i="1"/>
  <c r="AB15" i="1"/>
  <c r="AB155" i="1"/>
  <c r="AB157" i="1"/>
  <c r="AB156" i="1"/>
  <c r="AB154" i="1"/>
  <c r="AB158" i="1"/>
  <c r="AB177" i="1"/>
  <c r="AB172" i="1"/>
  <c r="AB171" i="1"/>
  <c r="AB175" i="1"/>
  <c r="AB170" i="1"/>
  <c r="AB77" i="1"/>
  <c r="AB198" i="1"/>
  <c r="AB92" i="1"/>
  <c r="AB192" i="1"/>
  <c r="AB94" i="1"/>
  <c r="AB85" i="1"/>
  <c r="AB83" i="1"/>
  <c r="AB197" i="1"/>
  <c r="AB91" i="1"/>
  <c r="AB89" i="1"/>
  <c r="AB84" i="1"/>
  <c r="AB90" i="1"/>
  <c r="AB186" i="1"/>
  <c r="AB194" i="1"/>
  <c r="AB187" i="1"/>
  <c r="AB88" i="1"/>
  <c r="AB87" i="1"/>
  <c r="AB193" i="1"/>
  <c r="AB93" i="1"/>
  <c r="AB195" i="1"/>
  <c r="AB189" i="1"/>
  <c r="AB196" i="1"/>
  <c r="AB95" i="1"/>
  <c r="AB185" i="1"/>
  <c r="AB191" i="1"/>
  <c r="AB188" i="1"/>
  <c r="AB184" i="1"/>
  <c r="AB112" i="1"/>
  <c r="AB190" i="1"/>
  <c r="AB103" i="1"/>
  <c r="AB106" i="1"/>
  <c r="AB105" i="1"/>
  <c r="AB107" i="1"/>
  <c r="AB102" i="1"/>
  <c r="AB100" i="1"/>
  <c r="AB111" i="1"/>
  <c r="AB97" i="1"/>
  <c r="AB109" i="1"/>
  <c r="AB108" i="1"/>
  <c r="AB110" i="1"/>
  <c r="AB98" i="1"/>
  <c r="AB104" i="1"/>
  <c r="AB101" i="1"/>
  <c r="AB99" i="1"/>
  <c r="AB176" i="1"/>
  <c r="AB173" i="1"/>
  <c r="AB174" i="1"/>
  <c r="AB78" i="1"/>
  <c r="Z146" i="1"/>
  <c r="Z142" i="1"/>
  <c r="Z144" i="1"/>
  <c r="Z141" i="1"/>
  <c r="Z138" i="1"/>
  <c r="Z145" i="1"/>
  <c r="Z147" i="1"/>
  <c r="Z139" i="1"/>
  <c r="Z143" i="1"/>
  <c r="Z51" i="1"/>
  <c r="Z50" i="1"/>
  <c r="Z140" i="1"/>
  <c r="Z46" i="1"/>
  <c r="Z148" i="1"/>
  <c r="Z47" i="1"/>
  <c r="Z49" i="1"/>
  <c r="Z48" i="1"/>
  <c r="Z58" i="1"/>
  <c r="Z63" i="1"/>
  <c r="Z150" i="1"/>
  <c r="Z66" i="1"/>
  <c r="Z54" i="1"/>
  <c r="Z61" i="1"/>
  <c r="Z64" i="1"/>
  <c r="Z151" i="1"/>
  <c r="Z62" i="1"/>
  <c r="Z52" i="1"/>
  <c r="Z152" i="1"/>
  <c r="Z60" i="1"/>
  <c r="Z53" i="1"/>
  <c r="Z55" i="1"/>
  <c r="Z57" i="1"/>
  <c r="Z59" i="1"/>
  <c r="Z80" i="1"/>
  <c r="Z179" i="1"/>
  <c r="Z181" i="1"/>
  <c r="Z178" i="1"/>
  <c r="Z169" i="1"/>
  <c r="Z79" i="1"/>
  <c r="Z183" i="1"/>
  <c r="Z182" i="1"/>
  <c r="Z81" i="1"/>
  <c r="Z168" i="1"/>
  <c r="Z82" i="1"/>
  <c r="Z180" i="1"/>
  <c r="Z165" i="1"/>
  <c r="Z96" i="1"/>
  <c r="Z86" i="1"/>
  <c r="Z56" i="1"/>
  <c r="Z65" i="1"/>
  <c r="Z149" i="1"/>
  <c r="Z71" i="1"/>
  <c r="Z68" i="1"/>
  <c r="Z161" i="1"/>
  <c r="Z69" i="1"/>
  <c r="Z166" i="1"/>
  <c r="Z163" i="1"/>
  <c r="Z72" i="1"/>
  <c r="Z74" i="1"/>
  <c r="Z67" i="1"/>
  <c r="Z167" i="1"/>
  <c r="Z73" i="1"/>
  <c r="Z153" i="1"/>
  <c r="Z160" i="1"/>
  <c r="Z75" i="1"/>
  <c r="Z76" i="1"/>
  <c r="Z70" i="1"/>
  <c r="Z164" i="1"/>
  <c r="Z159" i="1"/>
  <c r="Z162" i="1"/>
  <c r="Z38" i="1"/>
  <c r="Z30" i="1"/>
  <c r="Z17" i="1"/>
  <c r="Z42" i="1"/>
  <c r="Z44" i="1"/>
  <c r="Z19" i="1"/>
  <c r="Z31" i="1"/>
  <c r="Z20" i="1"/>
  <c r="Z33" i="1"/>
  <c r="Z16" i="1"/>
  <c r="Z35" i="1"/>
  <c r="Z41" i="1"/>
  <c r="Z43" i="1"/>
  <c r="Z128" i="1"/>
  <c r="Z23" i="1"/>
  <c r="Z130" i="1"/>
  <c r="Z26" i="1"/>
  <c r="Z32" i="1"/>
  <c r="Z39" i="1"/>
  <c r="Z25" i="1"/>
  <c r="Z34" i="1"/>
  <c r="Z21" i="1"/>
  <c r="Z40" i="1"/>
  <c r="Z24" i="1"/>
  <c r="Z122" i="1"/>
  <c r="Z120" i="1"/>
  <c r="Z118" i="1"/>
  <c r="Z123" i="1"/>
  <c r="Z116" i="1"/>
  <c r="Z2" i="1"/>
  <c r="Z4" i="1"/>
  <c r="Z6" i="1"/>
  <c r="Z113" i="1"/>
  <c r="Z12" i="1"/>
  <c r="Z5" i="1"/>
  <c r="Z7" i="1"/>
  <c r="Z114" i="1"/>
  <c r="Z117" i="1"/>
  <c r="Z127" i="1"/>
  <c r="Z11" i="1"/>
  <c r="Z126" i="1"/>
  <c r="Z14" i="1"/>
  <c r="Z119" i="1"/>
  <c r="Z9" i="1"/>
  <c r="Z125" i="1"/>
  <c r="Z13" i="1"/>
  <c r="Z8" i="1"/>
  <c r="Z115" i="1"/>
  <c r="Z135" i="1"/>
  <c r="Z137" i="1"/>
  <c r="Z36" i="1"/>
  <c r="Z28" i="1"/>
  <c r="Z22" i="1"/>
  <c r="Z136" i="1"/>
  <c r="Z132" i="1"/>
  <c r="Z10" i="1"/>
  <c r="Z133" i="1"/>
  <c r="Z18" i="1"/>
  <c r="Z124" i="1"/>
  <c r="Z121" i="1"/>
  <c r="Z37" i="1"/>
  <c r="Z129" i="1"/>
  <c r="Z134" i="1"/>
  <c r="Z131" i="1"/>
  <c r="Z45" i="1"/>
  <c r="Z27" i="1"/>
  <c r="Z29" i="1"/>
  <c r="Z15" i="1"/>
  <c r="Z155" i="1"/>
  <c r="Z157" i="1"/>
  <c r="Z156" i="1"/>
  <c r="Z154" i="1"/>
  <c r="Z158" i="1"/>
  <c r="Z177" i="1"/>
  <c r="Z172" i="1"/>
  <c r="Z171" i="1"/>
  <c r="Z175" i="1"/>
  <c r="Z170" i="1"/>
  <c r="Z77" i="1"/>
  <c r="Z198" i="1"/>
  <c r="Z92" i="1"/>
  <c r="Z192" i="1"/>
  <c r="Z94" i="1"/>
  <c r="Z85" i="1"/>
  <c r="Z83" i="1"/>
  <c r="Z197" i="1"/>
  <c r="Z91" i="1"/>
  <c r="Z89" i="1"/>
  <c r="Z84" i="1"/>
  <c r="Z90" i="1"/>
  <c r="Z186" i="1"/>
  <c r="Z194" i="1"/>
  <c r="Z187" i="1"/>
  <c r="Z88" i="1"/>
  <c r="Z87" i="1"/>
  <c r="Z193" i="1"/>
  <c r="Z93" i="1"/>
  <c r="Z195" i="1"/>
  <c r="Z189" i="1"/>
  <c r="Z196" i="1"/>
  <c r="Z95" i="1"/>
  <c r="Z185" i="1"/>
  <c r="Z191" i="1"/>
  <c r="Z188" i="1"/>
  <c r="Z184" i="1"/>
  <c r="Z112" i="1"/>
  <c r="Z190" i="1"/>
  <c r="Z103" i="1"/>
  <c r="Z106" i="1"/>
  <c r="Z105" i="1"/>
  <c r="Z107" i="1"/>
  <c r="Z102" i="1"/>
  <c r="Z100" i="1"/>
  <c r="Z111" i="1"/>
  <c r="Z97" i="1"/>
  <c r="Z109" i="1"/>
  <c r="Z108" i="1"/>
  <c r="Z110" i="1"/>
  <c r="Z98" i="1"/>
  <c r="Z104" i="1"/>
  <c r="Z101" i="1"/>
  <c r="Z99" i="1"/>
  <c r="Z176" i="1"/>
  <c r="Z173" i="1"/>
  <c r="Z174" i="1"/>
  <c r="Z78" i="1"/>
  <c r="X146" i="1"/>
  <c r="X142" i="1"/>
  <c r="X144" i="1"/>
  <c r="X141" i="1"/>
  <c r="X138" i="1"/>
  <c r="X145" i="1"/>
  <c r="X147" i="1"/>
  <c r="X139" i="1"/>
  <c r="X143" i="1"/>
  <c r="X51" i="1"/>
  <c r="X50" i="1"/>
  <c r="X140" i="1"/>
  <c r="X46" i="1"/>
  <c r="X148" i="1"/>
  <c r="X47" i="1"/>
  <c r="X49" i="1"/>
  <c r="X48" i="1"/>
  <c r="X58" i="1"/>
  <c r="X63" i="1"/>
  <c r="X150" i="1"/>
  <c r="X66" i="1"/>
  <c r="X54" i="1"/>
  <c r="X61" i="1"/>
  <c r="X64" i="1"/>
  <c r="X151" i="1"/>
  <c r="X62" i="1"/>
  <c r="X52" i="1"/>
  <c r="X152" i="1"/>
  <c r="X60" i="1"/>
  <c r="X53" i="1"/>
  <c r="X55" i="1"/>
  <c r="X57" i="1"/>
  <c r="X59" i="1"/>
  <c r="X80" i="1"/>
  <c r="X179" i="1"/>
  <c r="X181" i="1"/>
  <c r="X178" i="1"/>
  <c r="X169" i="1"/>
  <c r="X79" i="1"/>
  <c r="X183" i="1"/>
  <c r="X182" i="1"/>
  <c r="X81" i="1"/>
  <c r="X168" i="1"/>
  <c r="X82" i="1"/>
  <c r="X180" i="1"/>
  <c r="X165" i="1"/>
  <c r="X96" i="1"/>
  <c r="X86" i="1"/>
  <c r="X56" i="1"/>
  <c r="X65" i="1"/>
  <c r="X149" i="1"/>
  <c r="X71" i="1"/>
  <c r="X68" i="1"/>
  <c r="X161" i="1"/>
  <c r="X69" i="1"/>
  <c r="X166" i="1"/>
  <c r="X163" i="1"/>
  <c r="X72" i="1"/>
  <c r="X74" i="1"/>
  <c r="X67" i="1"/>
  <c r="X167" i="1"/>
  <c r="X73" i="1"/>
  <c r="X153" i="1"/>
  <c r="X160" i="1"/>
  <c r="X75" i="1"/>
  <c r="X76" i="1"/>
  <c r="X70" i="1"/>
  <c r="X164" i="1"/>
  <c r="X159" i="1"/>
  <c r="X162" i="1"/>
  <c r="X38" i="1"/>
  <c r="X30" i="1"/>
  <c r="X17" i="1"/>
  <c r="X42" i="1"/>
  <c r="X44" i="1"/>
  <c r="X19" i="1"/>
  <c r="X31" i="1"/>
  <c r="X20" i="1"/>
  <c r="X33" i="1"/>
  <c r="X16" i="1"/>
  <c r="X35" i="1"/>
  <c r="X41" i="1"/>
  <c r="X43" i="1"/>
  <c r="X128" i="1"/>
  <c r="X23" i="1"/>
  <c r="X130" i="1"/>
  <c r="X26" i="1"/>
  <c r="X32" i="1"/>
  <c r="X39" i="1"/>
  <c r="X25" i="1"/>
  <c r="X34" i="1"/>
  <c r="X21" i="1"/>
  <c r="X40" i="1"/>
  <c r="X24" i="1"/>
  <c r="X122" i="1"/>
  <c r="X120" i="1"/>
  <c r="X118" i="1"/>
  <c r="X123" i="1"/>
  <c r="X116" i="1"/>
  <c r="X2" i="1"/>
  <c r="X4" i="1"/>
  <c r="X6" i="1"/>
  <c r="X113" i="1"/>
  <c r="X3" i="1"/>
  <c r="X12" i="1"/>
  <c r="X5" i="1"/>
  <c r="X7" i="1"/>
  <c r="X114" i="1"/>
  <c r="X117" i="1"/>
  <c r="X127" i="1"/>
  <c r="X11" i="1"/>
  <c r="X126" i="1"/>
  <c r="X14" i="1"/>
  <c r="X119" i="1"/>
  <c r="X9" i="1"/>
  <c r="X125" i="1"/>
  <c r="X13" i="1"/>
  <c r="X8" i="1"/>
  <c r="X115" i="1"/>
  <c r="X135" i="1"/>
  <c r="X137" i="1"/>
  <c r="X36" i="1"/>
  <c r="X28" i="1"/>
  <c r="X22" i="1"/>
  <c r="X136" i="1"/>
  <c r="X132" i="1"/>
  <c r="X10" i="1"/>
  <c r="X133" i="1"/>
  <c r="X18" i="1"/>
  <c r="X124" i="1"/>
  <c r="X121" i="1"/>
  <c r="X37" i="1"/>
  <c r="X129" i="1"/>
  <c r="X134" i="1"/>
  <c r="X131" i="1"/>
  <c r="X45" i="1"/>
  <c r="X27" i="1"/>
  <c r="X29" i="1"/>
  <c r="X15" i="1"/>
  <c r="X155" i="1"/>
  <c r="X157" i="1"/>
  <c r="X156" i="1"/>
  <c r="X154" i="1"/>
  <c r="X158" i="1"/>
  <c r="X177" i="1"/>
  <c r="X172" i="1"/>
  <c r="X171" i="1"/>
  <c r="X175" i="1"/>
  <c r="X170" i="1"/>
  <c r="X77" i="1"/>
  <c r="X198" i="1"/>
  <c r="X92" i="1"/>
  <c r="X192" i="1"/>
  <c r="X94" i="1"/>
  <c r="X85" i="1"/>
  <c r="X83" i="1"/>
  <c r="X197" i="1"/>
  <c r="X91" i="1"/>
  <c r="X89" i="1"/>
  <c r="X84" i="1"/>
  <c r="X90" i="1"/>
  <c r="X186" i="1"/>
  <c r="X194" i="1"/>
  <c r="X187" i="1"/>
  <c r="X88" i="1"/>
  <c r="X87" i="1"/>
  <c r="X193" i="1"/>
  <c r="X93" i="1"/>
  <c r="X195" i="1"/>
  <c r="X189" i="1"/>
  <c r="X196" i="1"/>
  <c r="X95" i="1"/>
  <c r="X185" i="1"/>
  <c r="X191" i="1"/>
  <c r="X188" i="1"/>
  <c r="X184" i="1"/>
  <c r="X112" i="1"/>
  <c r="X190" i="1"/>
  <c r="X103" i="1"/>
  <c r="X106" i="1"/>
  <c r="X105" i="1"/>
  <c r="X107" i="1"/>
  <c r="X102" i="1"/>
  <c r="X100" i="1"/>
  <c r="X111" i="1"/>
  <c r="X97" i="1"/>
  <c r="X109" i="1"/>
  <c r="X108" i="1"/>
  <c r="X110" i="1"/>
  <c r="X98" i="1"/>
  <c r="X104" i="1"/>
  <c r="X101" i="1"/>
  <c r="X99" i="1"/>
  <c r="X176" i="1"/>
  <c r="X173" i="1"/>
  <c r="X174" i="1"/>
  <c r="X78" i="1"/>
  <c r="V146" i="1"/>
  <c r="V142" i="1"/>
  <c r="V144" i="1"/>
  <c r="V141" i="1"/>
  <c r="V138" i="1"/>
  <c r="V145" i="1"/>
  <c r="V147" i="1"/>
  <c r="V139" i="1"/>
  <c r="V143" i="1"/>
  <c r="V51" i="1"/>
  <c r="V50" i="1"/>
  <c r="V140" i="1"/>
  <c r="V46" i="1"/>
  <c r="V148" i="1"/>
  <c r="V47" i="1"/>
  <c r="V49" i="1"/>
  <c r="V48" i="1"/>
  <c r="V58" i="1"/>
  <c r="V63" i="1"/>
  <c r="V150" i="1"/>
  <c r="V66" i="1"/>
  <c r="V54" i="1"/>
  <c r="V61" i="1"/>
  <c r="V64" i="1"/>
  <c r="V151" i="1"/>
  <c r="V62" i="1"/>
  <c r="V52" i="1"/>
  <c r="V152" i="1"/>
  <c r="V60" i="1"/>
  <c r="V53" i="1"/>
  <c r="V55" i="1"/>
  <c r="V57" i="1"/>
  <c r="V59" i="1"/>
  <c r="V80" i="1"/>
  <c r="V179" i="1"/>
  <c r="V181" i="1"/>
  <c r="V178" i="1"/>
  <c r="V169" i="1"/>
  <c r="V79" i="1"/>
  <c r="V183" i="1"/>
  <c r="V182" i="1"/>
  <c r="V81" i="1"/>
  <c r="V168" i="1"/>
  <c r="V82" i="1"/>
  <c r="V180" i="1"/>
  <c r="V165" i="1"/>
  <c r="V96" i="1"/>
  <c r="V86" i="1"/>
  <c r="V56" i="1"/>
  <c r="V65" i="1"/>
  <c r="V149" i="1"/>
  <c r="V71" i="1"/>
  <c r="V68" i="1"/>
  <c r="V161" i="1"/>
  <c r="V69" i="1"/>
  <c r="V166" i="1"/>
  <c r="V163" i="1"/>
  <c r="V72" i="1"/>
  <c r="V74" i="1"/>
  <c r="V67" i="1"/>
  <c r="V167" i="1"/>
  <c r="V73" i="1"/>
  <c r="V153" i="1"/>
  <c r="V160" i="1"/>
  <c r="V75" i="1"/>
  <c r="V76" i="1"/>
  <c r="V70" i="1"/>
  <c r="V164" i="1"/>
  <c r="V159" i="1"/>
  <c r="V162" i="1"/>
  <c r="V38" i="1"/>
  <c r="V30" i="1"/>
  <c r="V17" i="1"/>
  <c r="V42" i="1"/>
  <c r="V44" i="1"/>
  <c r="V19" i="1"/>
  <c r="V31" i="1"/>
  <c r="V20" i="1"/>
  <c r="V33" i="1"/>
  <c r="V16" i="1"/>
  <c r="V35" i="1"/>
  <c r="V41" i="1"/>
  <c r="V43" i="1"/>
  <c r="V128" i="1"/>
  <c r="V23" i="1"/>
  <c r="V130" i="1"/>
  <c r="V26" i="1"/>
  <c r="V32" i="1"/>
  <c r="V39" i="1"/>
  <c r="V25" i="1"/>
  <c r="V34" i="1"/>
  <c r="V21" i="1"/>
  <c r="V40" i="1"/>
  <c r="V24" i="1"/>
  <c r="V122" i="1"/>
  <c r="V120" i="1"/>
  <c r="V118" i="1"/>
  <c r="V123" i="1"/>
  <c r="V116" i="1"/>
  <c r="V4" i="1"/>
  <c r="V6" i="1"/>
  <c r="V113" i="1"/>
  <c r="V3" i="1"/>
  <c r="V12" i="1"/>
  <c r="V5" i="1"/>
  <c r="V7" i="1"/>
  <c r="V114" i="1"/>
  <c r="V117" i="1"/>
  <c r="V11" i="1"/>
  <c r="V126" i="1"/>
  <c r="V14" i="1"/>
  <c r="V119" i="1"/>
  <c r="V9" i="1"/>
  <c r="V125" i="1"/>
  <c r="V13" i="1"/>
  <c r="V8" i="1"/>
  <c r="V115" i="1"/>
  <c r="V135" i="1"/>
  <c r="V137" i="1"/>
  <c r="V36" i="1"/>
  <c r="V28" i="1"/>
  <c r="V22" i="1"/>
  <c r="V136" i="1"/>
  <c r="V132" i="1"/>
  <c r="V10" i="1"/>
  <c r="V133" i="1"/>
  <c r="V18" i="1"/>
  <c r="V124" i="1"/>
  <c r="V121" i="1"/>
  <c r="V37" i="1"/>
  <c r="V129" i="1"/>
  <c r="V134" i="1"/>
  <c r="V131" i="1"/>
  <c r="V45" i="1"/>
  <c r="V27" i="1"/>
  <c r="V29" i="1"/>
  <c r="V15" i="1"/>
  <c r="V155" i="1"/>
  <c r="V157" i="1"/>
  <c r="V156" i="1"/>
  <c r="V154" i="1"/>
  <c r="V158" i="1"/>
  <c r="V177" i="1"/>
  <c r="V172" i="1"/>
  <c r="V171" i="1"/>
  <c r="V175" i="1"/>
  <c r="V170" i="1"/>
  <c r="V77" i="1"/>
  <c r="V198" i="1"/>
  <c r="V92" i="1"/>
  <c r="V192" i="1"/>
  <c r="V94" i="1"/>
  <c r="V85" i="1"/>
  <c r="V83" i="1"/>
  <c r="V197" i="1"/>
  <c r="V91" i="1"/>
  <c r="V89" i="1"/>
  <c r="V84" i="1"/>
  <c r="V90" i="1"/>
  <c r="V186" i="1"/>
  <c r="V194" i="1"/>
  <c r="V187" i="1"/>
  <c r="V88" i="1"/>
  <c r="V87" i="1"/>
  <c r="V193" i="1"/>
  <c r="V93" i="1"/>
  <c r="V195" i="1"/>
  <c r="V189" i="1"/>
  <c r="V196" i="1"/>
  <c r="V95" i="1"/>
  <c r="V185" i="1"/>
  <c r="V191" i="1"/>
  <c r="V188" i="1"/>
  <c r="V184" i="1"/>
  <c r="V112" i="1"/>
  <c r="V190" i="1"/>
  <c r="V103" i="1"/>
  <c r="V106" i="1"/>
  <c r="V105" i="1"/>
  <c r="V107" i="1"/>
  <c r="V102" i="1"/>
  <c r="V100" i="1"/>
  <c r="V111" i="1"/>
  <c r="V97" i="1"/>
  <c r="V109" i="1"/>
  <c r="V108" i="1"/>
  <c r="V110" i="1"/>
  <c r="V98" i="1"/>
  <c r="V104" i="1"/>
  <c r="V101" i="1"/>
  <c r="V99" i="1"/>
  <c r="V176" i="1"/>
  <c r="V173" i="1"/>
  <c r="V174" i="1"/>
  <c r="V78" i="1"/>
  <c r="T146" i="1"/>
  <c r="T142" i="1"/>
  <c r="T144" i="1"/>
  <c r="T141" i="1"/>
  <c r="T138" i="1"/>
  <c r="T145" i="1"/>
  <c r="T147" i="1"/>
  <c r="T139" i="1"/>
  <c r="T143" i="1"/>
  <c r="T51" i="1"/>
  <c r="T50" i="1"/>
  <c r="T140" i="1"/>
  <c r="T46" i="1"/>
  <c r="T148" i="1"/>
  <c r="T47" i="1"/>
  <c r="T49" i="1"/>
  <c r="T48" i="1"/>
  <c r="T58" i="1"/>
  <c r="T63" i="1"/>
  <c r="T150" i="1"/>
  <c r="T66" i="1"/>
  <c r="T54" i="1"/>
  <c r="T61" i="1"/>
  <c r="T64" i="1"/>
  <c r="T151" i="1"/>
  <c r="T62" i="1"/>
  <c r="T52" i="1"/>
  <c r="T152" i="1"/>
  <c r="T60" i="1"/>
  <c r="T53" i="1"/>
  <c r="T55" i="1"/>
  <c r="T57" i="1"/>
  <c r="T59" i="1"/>
  <c r="T80" i="1"/>
  <c r="T179" i="1"/>
  <c r="T181" i="1"/>
  <c r="T178" i="1"/>
  <c r="T169" i="1"/>
  <c r="T79" i="1"/>
  <c r="T183" i="1"/>
  <c r="T182" i="1"/>
  <c r="T81" i="1"/>
  <c r="T168" i="1"/>
  <c r="T82" i="1"/>
  <c r="T180" i="1"/>
  <c r="T165" i="1"/>
  <c r="T96" i="1"/>
  <c r="T86" i="1"/>
  <c r="T56" i="1"/>
  <c r="T65" i="1"/>
  <c r="T149" i="1"/>
  <c r="T71" i="1"/>
  <c r="T68" i="1"/>
  <c r="T161" i="1"/>
  <c r="T69" i="1"/>
  <c r="T166" i="1"/>
  <c r="T163" i="1"/>
  <c r="T72" i="1"/>
  <c r="T74" i="1"/>
  <c r="T67" i="1"/>
  <c r="T167" i="1"/>
  <c r="T73" i="1"/>
  <c r="T153" i="1"/>
  <c r="T160" i="1"/>
  <c r="T75" i="1"/>
  <c r="T76" i="1"/>
  <c r="T70" i="1"/>
  <c r="T164" i="1"/>
  <c r="T159" i="1"/>
  <c r="T162" i="1"/>
  <c r="T38" i="1"/>
  <c r="T30" i="1"/>
  <c r="T17" i="1"/>
  <c r="T42" i="1"/>
  <c r="T44" i="1"/>
  <c r="T19" i="1"/>
  <c r="T31" i="1"/>
  <c r="T20" i="1"/>
  <c r="T33" i="1"/>
  <c r="T16" i="1"/>
  <c r="T35" i="1"/>
  <c r="T41" i="1"/>
  <c r="T43" i="1"/>
  <c r="T128" i="1"/>
  <c r="T23" i="1"/>
  <c r="T130" i="1"/>
  <c r="T26" i="1"/>
  <c r="T32" i="1"/>
  <c r="T39" i="1"/>
  <c r="T25" i="1"/>
  <c r="T34" i="1"/>
  <c r="T21" i="1"/>
  <c r="T40" i="1"/>
  <c r="T24" i="1"/>
  <c r="T122" i="1"/>
  <c r="T120" i="1"/>
  <c r="T118" i="1"/>
  <c r="T123" i="1"/>
  <c r="T116" i="1"/>
  <c r="T2" i="1"/>
  <c r="T4" i="1"/>
  <c r="T6" i="1"/>
  <c r="T113" i="1"/>
  <c r="T12" i="1"/>
  <c r="T5" i="1"/>
  <c r="T7" i="1"/>
  <c r="T114" i="1"/>
  <c r="T117" i="1"/>
  <c r="T127" i="1"/>
  <c r="T11" i="1"/>
  <c r="T126" i="1"/>
  <c r="T14" i="1"/>
  <c r="T119" i="1"/>
  <c r="T9" i="1"/>
  <c r="T125" i="1"/>
  <c r="T13" i="1"/>
  <c r="T8" i="1"/>
  <c r="T115" i="1"/>
  <c r="T135" i="1"/>
  <c r="T137" i="1"/>
  <c r="T36" i="1"/>
  <c r="T28" i="1"/>
  <c r="T22" i="1"/>
  <c r="T136" i="1"/>
  <c r="T132" i="1"/>
  <c r="T10" i="1"/>
  <c r="T133" i="1"/>
  <c r="T18" i="1"/>
  <c r="T124" i="1"/>
  <c r="T121" i="1"/>
  <c r="T37" i="1"/>
  <c r="T129" i="1"/>
  <c r="T134" i="1"/>
  <c r="T131" i="1"/>
  <c r="T45" i="1"/>
  <c r="T27" i="1"/>
  <c r="T29" i="1"/>
  <c r="T15" i="1"/>
  <c r="T155" i="1"/>
  <c r="T157" i="1"/>
  <c r="T156" i="1"/>
  <c r="T154" i="1"/>
  <c r="T158" i="1"/>
  <c r="T177" i="1"/>
  <c r="T172" i="1"/>
  <c r="T171" i="1"/>
  <c r="T175" i="1"/>
  <c r="T170" i="1"/>
  <c r="T77" i="1"/>
  <c r="T198" i="1"/>
  <c r="T92" i="1"/>
  <c r="T192" i="1"/>
  <c r="T94" i="1"/>
  <c r="T85" i="1"/>
  <c r="T83" i="1"/>
  <c r="T197" i="1"/>
  <c r="T91" i="1"/>
  <c r="T89" i="1"/>
  <c r="T84" i="1"/>
  <c r="T90" i="1"/>
  <c r="T186" i="1"/>
  <c r="T194" i="1"/>
  <c r="T187" i="1"/>
  <c r="T88" i="1"/>
  <c r="T87" i="1"/>
  <c r="T193" i="1"/>
  <c r="T93" i="1"/>
  <c r="T195" i="1"/>
  <c r="T189" i="1"/>
  <c r="T196" i="1"/>
  <c r="T95" i="1"/>
  <c r="T185" i="1"/>
  <c r="T191" i="1"/>
  <c r="T188" i="1"/>
  <c r="T184" i="1"/>
  <c r="T112" i="1"/>
  <c r="T190" i="1"/>
  <c r="T103" i="1"/>
  <c r="T106" i="1"/>
  <c r="T105" i="1"/>
  <c r="T107" i="1"/>
  <c r="T102" i="1"/>
  <c r="T100" i="1"/>
  <c r="T111" i="1"/>
  <c r="T97" i="1"/>
  <c r="T109" i="1"/>
  <c r="T108" i="1"/>
  <c r="T110" i="1"/>
  <c r="T98" i="1"/>
  <c r="T104" i="1"/>
  <c r="T101" i="1"/>
  <c r="T99" i="1"/>
  <c r="T176" i="1"/>
  <c r="T173" i="1"/>
  <c r="T174" i="1"/>
  <c r="T78" i="1"/>
  <c r="AG24" i="1" l="1"/>
  <c r="AG117" i="1"/>
  <c r="AG114" i="1"/>
  <c r="AF126" i="1"/>
  <c r="AE76" i="1"/>
  <c r="AE142" i="1"/>
  <c r="AF174" i="1"/>
  <c r="AF106" i="1"/>
  <c r="AF187" i="1"/>
  <c r="AF175" i="1"/>
  <c r="AF37" i="1"/>
  <c r="AF125" i="1"/>
  <c r="AF2" i="1"/>
  <c r="AG71" i="1"/>
  <c r="AE185" i="1"/>
  <c r="AE157" i="1"/>
  <c r="AE117" i="1"/>
  <c r="AE173" i="1"/>
  <c r="AE104" i="1"/>
  <c r="AF159" i="1"/>
  <c r="AF178" i="1"/>
  <c r="AF138" i="1"/>
  <c r="AG193" i="1"/>
  <c r="AG11" i="1"/>
  <c r="AE41" i="1"/>
  <c r="AE65" i="1"/>
  <c r="AE80" i="1"/>
  <c r="AE58" i="1"/>
  <c r="AE78" i="1"/>
  <c r="AE110" i="1"/>
  <c r="AE105" i="1"/>
  <c r="AE88" i="1"/>
  <c r="AE197" i="1"/>
  <c r="AE170" i="1"/>
  <c r="AE129" i="1"/>
  <c r="AE136" i="1"/>
  <c r="AE13" i="1"/>
  <c r="AE4" i="1"/>
  <c r="AE40" i="1"/>
  <c r="AE174" i="1"/>
  <c r="AE101" i="1"/>
  <c r="AE108" i="1"/>
  <c r="AE100" i="1"/>
  <c r="AE106" i="1"/>
  <c r="AE184" i="1"/>
  <c r="AE95" i="1"/>
  <c r="AE93" i="1"/>
  <c r="AE187" i="1"/>
  <c r="AE84" i="1"/>
  <c r="AE83" i="1"/>
  <c r="AE92" i="1"/>
  <c r="AE175" i="1"/>
  <c r="AE158" i="1"/>
  <c r="AE155" i="1"/>
  <c r="AE45" i="1"/>
  <c r="AE37" i="1"/>
  <c r="AE133" i="1"/>
  <c r="AE22" i="1"/>
  <c r="AE135" i="1"/>
  <c r="AE125" i="1"/>
  <c r="AE126" i="1"/>
  <c r="AE114" i="1"/>
  <c r="AE3" i="1"/>
  <c r="AE2" i="1"/>
  <c r="AE120" i="1"/>
  <c r="AE21" i="1"/>
  <c r="AE32" i="1"/>
  <c r="AE128" i="1"/>
  <c r="AE16" i="1"/>
  <c r="AE19" i="1"/>
  <c r="AE30" i="1"/>
  <c r="AE164" i="1"/>
  <c r="AE109" i="1"/>
  <c r="AE102" i="1"/>
  <c r="AE103" i="1"/>
  <c r="AE188" i="1"/>
  <c r="AE196" i="1"/>
  <c r="AE193" i="1"/>
  <c r="AE194" i="1"/>
  <c r="AE89" i="1"/>
  <c r="AE85" i="1"/>
  <c r="AE198" i="1"/>
  <c r="AE171" i="1"/>
  <c r="AE154" i="1"/>
  <c r="AE15" i="1"/>
  <c r="AE131" i="1"/>
  <c r="AE121" i="1"/>
  <c r="AE10" i="1"/>
  <c r="AE28" i="1"/>
  <c r="AE115" i="1"/>
  <c r="AE9" i="1"/>
  <c r="AE11" i="1"/>
  <c r="AE7" i="1"/>
  <c r="AE113" i="1"/>
  <c r="AE116" i="1"/>
  <c r="AE122" i="1"/>
  <c r="AE34" i="1"/>
  <c r="AE26" i="1"/>
  <c r="AE43" i="1"/>
  <c r="AE33" i="1"/>
  <c r="AE44" i="1"/>
  <c r="AE38" i="1"/>
  <c r="AE70" i="1"/>
  <c r="AE153" i="1"/>
  <c r="AE74" i="1"/>
  <c r="AE69" i="1"/>
  <c r="AE149" i="1"/>
  <c r="AE96" i="1"/>
  <c r="AE168" i="1"/>
  <c r="AE79" i="1"/>
  <c r="AE179" i="1"/>
  <c r="AE55" i="1"/>
  <c r="AE52" i="1"/>
  <c r="AE61" i="1"/>
  <c r="AE63" i="1"/>
  <c r="AE47" i="1"/>
  <c r="AE50" i="1"/>
  <c r="AE147" i="1"/>
  <c r="AE144" i="1"/>
  <c r="AF78" i="1"/>
  <c r="AF99" i="1"/>
  <c r="AF110" i="1"/>
  <c r="AF111" i="1"/>
  <c r="AF105" i="1"/>
  <c r="AF112" i="1"/>
  <c r="AF185" i="1"/>
  <c r="AF195" i="1"/>
  <c r="AF88" i="1"/>
  <c r="AF90" i="1"/>
  <c r="AF197" i="1"/>
  <c r="AF192" i="1"/>
  <c r="AF170" i="1"/>
  <c r="AF177" i="1"/>
  <c r="AF157" i="1"/>
  <c r="AF27" i="1"/>
  <c r="AF129" i="1"/>
  <c r="AF18" i="1"/>
  <c r="AF136" i="1"/>
  <c r="AF137" i="1"/>
  <c r="AF13" i="1"/>
  <c r="AF14" i="1"/>
  <c r="AF117" i="1"/>
  <c r="AF12" i="1"/>
  <c r="AF4" i="1"/>
  <c r="AF118" i="1"/>
  <c r="AF40" i="1"/>
  <c r="AF39" i="1"/>
  <c r="AF23" i="1"/>
  <c r="AF35" i="1"/>
  <c r="AF31" i="1"/>
  <c r="AF17" i="1"/>
  <c r="AF75" i="1"/>
  <c r="AF167" i="1"/>
  <c r="AF163" i="1"/>
  <c r="AF68" i="1"/>
  <c r="AF56" i="1"/>
  <c r="AF180" i="1"/>
  <c r="AF182" i="1"/>
  <c r="AF59" i="1"/>
  <c r="AF60" i="1"/>
  <c r="AF151" i="1"/>
  <c r="AF66" i="1"/>
  <c r="AF48" i="1"/>
  <c r="AF46" i="1"/>
  <c r="AF143" i="1"/>
  <c r="AF146" i="1"/>
  <c r="AG173" i="1"/>
  <c r="AG104" i="1"/>
  <c r="AG109" i="1"/>
  <c r="AG102" i="1"/>
  <c r="AG103" i="1"/>
  <c r="AG188" i="1"/>
  <c r="AG196" i="1"/>
  <c r="AG194" i="1"/>
  <c r="AG89" i="1"/>
  <c r="AG85" i="1"/>
  <c r="AG198" i="1"/>
  <c r="AG171" i="1"/>
  <c r="AG154" i="1"/>
  <c r="AG15" i="1"/>
  <c r="AG131" i="1"/>
  <c r="AG121" i="1"/>
  <c r="AG10" i="1"/>
  <c r="AG28" i="1"/>
  <c r="AG115" i="1"/>
  <c r="AG9" i="1"/>
  <c r="AG7" i="1"/>
  <c r="AG113" i="1"/>
  <c r="AG116" i="1"/>
  <c r="AG122" i="1"/>
  <c r="AG34" i="1"/>
  <c r="AG26" i="1"/>
  <c r="AG43" i="1"/>
  <c r="AG33" i="1"/>
  <c r="AG44" i="1"/>
  <c r="AG38" i="1"/>
  <c r="AG70" i="1"/>
  <c r="AG153" i="1"/>
  <c r="AG74" i="1"/>
  <c r="AG69" i="1"/>
  <c r="AH69" i="1" s="1"/>
  <c r="AG149" i="1"/>
  <c r="AG96" i="1"/>
  <c r="AH96" i="1" s="1"/>
  <c r="AG168" i="1"/>
  <c r="AG79" i="1"/>
  <c r="AG179" i="1"/>
  <c r="AG55" i="1"/>
  <c r="AG52" i="1"/>
  <c r="AG61" i="1"/>
  <c r="AG63" i="1"/>
  <c r="AG47" i="1"/>
  <c r="AG50" i="1"/>
  <c r="AG147" i="1"/>
  <c r="AG144" i="1"/>
  <c r="AE176" i="1"/>
  <c r="AE98" i="1"/>
  <c r="AE97" i="1"/>
  <c r="AE107" i="1"/>
  <c r="AE190" i="1"/>
  <c r="AE191" i="1"/>
  <c r="AE189" i="1"/>
  <c r="AE87" i="1"/>
  <c r="AE186" i="1"/>
  <c r="AE91" i="1"/>
  <c r="AE94" i="1"/>
  <c r="AE77" i="1"/>
  <c r="AE172" i="1"/>
  <c r="AE156" i="1"/>
  <c r="AE29" i="1"/>
  <c r="AE134" i="1"/>
  <c r="AE124" i="1"/>
  <c r="AE132" i="1"/>
  <c r="AE36" i="1"/>
  <c r="AE8" i="1"/>
  <c r="AE119" i="1"/>
  <c r="AE127" i="1"/>
  <c r="AH127" i="1" s="1"/>
  <c r="AE5" i="1"/>
  <c r="AE6" i="1"/>
  <c r="AE123" i="1"/>
  <c r="AE24" i="1"/>
  <c r="AE25" i="1"/>
  <c r="AE130" i="1"/>
  <c r="AE20" i="1"/>
  <c r="AE42" i="1"/>
  <c r="AE162" i="1"/>
  <c r="AE73" i="1"/>
  <c r="AE72" i="1"/>
  <c r="AE161" i="1"/>
  <c r="AE165" i="1"/>
  <c r="AE81" i="1"/>
  <c r="AE169" i="1"/>
  <c r="AE53" i="1"/>
  <c r="AE62" i="1"/>
  <c r="AE54" i="1"/>
  <c r="AE148" i="1"/>
  <c r="AE51" i="1"/>
  <c r="AE145" i="1"/>
  <c r="AF101" i="1"/>
  <c r="AF108" i="1"/>
  <c r="AF100" i="1"/>
  <c r="AF184" i="1"/>
  <c r="AF95" i="1"/>
  <c r="AF93" i="1"/>
  <c r="AF84" i="1"/>
  <c r="AF83" i="1"/>
  <c r="AF92" i="1"/>
  <c r="AF158" i="1"/>
  <c r="AF155" i="1"/>
  <c r="AF45" i="1"/>
  <c r="AF133" i="1"/>
  <c r="AF22" i="1"/>
  <c r="AF135" i="1"/>
  <c r="AF114" i="1"/>
  <c r="AF3" i="1"/>
  <c r="AE99" i="1"/>
  <c r="AE111" i="1"/>
  <c r="AE112" i="1"/>
  <c r="AE195" i="1"/>
  <c r="AE90" i="1"/>
  <c r="AE192" i="1"/>
  <c r="AE177" i="1"/>
  <c r="AE27" i="1"/>
  <c r="AE18" i="1"/>
  <c r="AE137" i="1"/>
  <c r="AE14" i="1"/>
  <c r="AE12" i="1"/>
  <c r="AE118" i="1"/>
  <c r="AE39" i="1"/>
  <c r="AE23" i="1"/>
  <c r="AE35" i="1"/>
  <c r="AE31" i="1"/>
  <c r="AE17" i="1"/>
  <c r="AE159" i="1"/>
  <c r="AE75" i="1"/>
  <c r="AE167" i="1"/>
  <c r="AF120" i="1"/>
  <c r="AF21" i="1"/>
  <c r="AF32" i="1"/>
  <c r="AF128" i="1"/>
  <c r="AF16" i="1"/>
  <c r="AF19" i="1"/>
  <c r="AF30" i="1"/>
  <c r="AF164" i="1"/>
  <c r="AF160" i="1"/>
  <c r="AF67" i="1"/>
  <c r="AF166" i="1"/>
  <c r="AF71" i="1"/>
  <c r="AF86" i="1"/>
  <c r="AF82" i="1"/>
  <c r="AF183" i="1"/>
  <c r="AF181" i="1"/>
  <c r="AF57" i="1"/>
  <c r="AF152" i="1"/>
  <c r="AF64" i="1"/>
  <c r="AF150" i="1"/>
  <c r="AF49" i="1"/>
  <c r="AF140" i="1"/>
  <c r="AF139" i="1"/>
  <c r="AF141" i="1"/>
  <c r="AG176" i="1"/>
  <c r="AG98" i="1"/>
  <c r="AG97" i="1"/>
  <c r="AG107" i="1"/>
  <c r="AG190" i="1"/>
  <c r="AG191" i="1"/>
  <c r="AG189" i="1"/>
  <c r="AG87" i="1"/>
  <c r="AG186" i="1"/>
  <c r="AG91" i="1"/>
  <c r="AG94" i="1"/>
  <c r="AG77" i="1"/>
  <c r="AG172" i="1"/>
  <c r="AG156" i="1"/>
  <c r="AG29" i="1"/>
  <c r="AG134" i="1"/>
  <c r="AG124" i="1"/>
  <c r="AG132" i="1"/>
  <c r="AG36" i="1"/>
  <c r="AG8" i="1"/>
  <c r="AG119" i="1"/>
  <c r="AG127" i="1"/>
  <c r="AG5" i="1"/>
  <c r="AG6" i="1"/>
  <c r="AG123" i="1"/>
  <c r="AG25" i="1"/>
  <c r="AG130" i="1"/>
  <c r="AG41" i="1"/>
  <c r="AG20" i="1"/>
  <c r="AG42" i="1"/>
  <c r="AG162" i="1"/>
  <c r="AG76" i="1"/>
  <c r="AG73" i="1"/>
  <c r="AG72" i="1"/>
  <c r="AG161" i="1"/>
  <c r="AG65" i="1"/>
  <c r="AG165" i="1"/>
  <c r="AG81" i="1"/>
  <c r="AG169" i="1"/>
  <c r="AG80" i="1"/>
  <c r="AG53" i="1"/>
  <c r="AG62" i="1"/>
  <c r="AG54" i="1"/>
  <c r="AG58" i="1"/>
  <c r="AG148" i="1"/>
  <c r="AE163" i="1"/>
  <c r="AE68" i="1"/>
  <c r="AE56" i="1"/>
  <c r="AE180" i="1"/>
  <c r="AE182" i="1"/>
  <c r="AE178" i="1"/>
  <c r="AE59" i="1"/>
  <c r="AE60" i="1"/>
  <c r="AE151" i="1"/>
  <c r="AE66" i="1"/>
  <c r="AE48" i="1"/>
  <c r="AE46" i="1"/>
  <c r="AE143" i="1"/>
  <c r="AE138" i="1"/>
  <c r="AE146" i="1"/>
  <c r="AF173" i="1"/>
  <c r="AF104" i="1"/>
  <c r="AF109" i="1"/>
  <c r="AF102" i="1"/>
  <c r="AF103" i="1"/>
  <c r="AF188" i="1"/>
  <c r="AF196" i="1"/>
  <c r="AF193" i="1"/>
  <c r="AF194" i="1"/>
  <c r="AF89" i="1"/>
  <c r="AF85" i="1"/>
  <c r="AF198" i="1"/>
  <c r="AF171" i="1"/>
  <c r="AF154" i="1"/>
  <c r="AF15" i="1"/>
  <c r="AF131" i="1"/>
  <c r="AF121" i="1"/>
  <c r="AF10" i="1"/>
  <c r="AF28" i="1"/>
  <c r="AF115" i="1"/>
  <c r="AF9" i="1"/>
  <c r="AH9" i="1" s="1"/>
  <c r="AF11" i="1"/>
  <c r="AF7" i="1"/>
  <c r="AF113" i="1"/>
  <c r="AF116" i="1"/>
  <c r="AF122" i="1"/>
  <c r="AF34" i="1"/>
  <c r="AF26" i="1"/>
  <c r="AF43" i="1"/>
  <c r="AF33" i="1"/>
  <c r="AF44" i="1"/>
  <c r="AF38" i="1"/>
  <c r="AH38" i="1" s="1"/>
  <c r="AF70" i="1"/>
  <c r="AF153" i="1"/>
  <c r="AF74" i="1"/>
  <c r="AF69" i="1"/>
  <c r="AF149" i="1"/>
  <c r="AF96" i="1"/>
  <c r="AF168" i="1"/>
  <c r="AF79" i="1"/>
  <c r="AF179" i="1"/>
  <c r="AF55" i="1"/>
  <c r="AF52" i="1"/>
  <c r="AF61" i="1"/>
  <c r="AF63" i="1"/>
  <c r="AF47" i="1"/>
  <c r="AF50" i="1"/>
  <c r="AF147" i="1"/>
  <c r="AF144" i="1"/>
  <c r="AG78" i="1"/>
  <c r="AG99" i="1"/>
  <c r="AG110" i="1"/>
  <c r="AG111" i="1"/>
  <c r="AG105" i="1"/>
  <c r="AG112" i="1"/>
  <c r="AG185" i="1"/>
  <c r="AG195" i="1"/>
  <c r="AG88" i="1"/>
  <c r="AG90" i="1"/>
  <c r="AG197" i="1"/>
  <c r="AG192" i="1"/>
  <c r="AG170" i="1"/>
  <c r="AG177" i="1"/>
  <c r="AG157" i="1"/>
  <c r="AG27" i="1"/>
  <c r="AG129" i="1"/>
  <c r="AG18" i="1"/>
  <c r="AG136" i="1"/>
  <c r="AG137" i="1"/>
  <c r="AG13" i="1"/>
  <c r="AG14" i="1"/>
  <c r="AG12" i="1"/>
  <c r="AG4" i="1"/>
  <c r="AG118" i="1"/>
  <c r="AG40" i="1"/>
  <c r="AG39" i="1"/>
  <c r="AG23" i="1"/>
  <c r="AG35" i="1"/>
  <c r="AG31" i="1"/>
  <c r="AG17" i="1"/>
  <c r="AG159" i="1"/>
  <c r="AG75" i="1"/>
  <c r="AG167" i="1"/>
  <c r="AG163" i="1"/>
  <c r="AG68" i="1"/>
  <c r="AG56" i="1"/>
  <c r="AG180" i="1"/>
  <c r="AG182" i="1"/>
  <c r="AG178" i="1"/>
  <c r="AG59" i="1"/>
  <c r="AG60" i="1"/>
  <c r="AG151" i="1"/>
  <c r="AG66" i="1"/>
  <c r="AG48" i="1"/>
  <c r="AE160" i="1"/>
  <c r="AE67" i="1"/>
  <c r="AE166" i="1"/>
  <c r="AE71" i="1"/>
  <c r="AE86" i="1"/>
  <c r="AE82" i="1"/>
  <c r="AE183" i="1"/>
  <c r="AE181" i="1"/>
  <c r="AE57" i="1"/>
  <c r="AE152" i="1"/>
  <c r="AE64" i="1"/>
  <c r="AE150" i="1"/>
  <c r="AE49" i="1"/>
  <c r="AE140" i="1"/>
  <c r="AE139" i="1"/>
  <c r="AE141" i="1"/>
  <c r="AF176" i="1"/>
  <c r="AF98" i="1"/>
  <c r="AF97" i="1"/>
  <c r="AF107" i="1"/>
  <c r="AF190" i="1"/>
  <c r="AF191" i="1"/>
  <c r="AF189" i="1"/>
  <c r="AF87" i="1"/>
  <c r="AF186" i="1"/>
  <c r="AF91" i="1"/>
  <c r="AF94" i="1"/>
  <c r="AF77" i="1"/>
  <c r="AF172" i="1"/>
  <c r="AF156" i="1"/>
  <c r="AF29" i="1"/>
  <c r="AF134" i="1"/>
  <c r="AF124" i="1"/>
  <c r="AF132" i="1"/>
  <c r="AF36" i="1"/>
  <c r="AF8" i="1"/>
  <c r="AF119" i="1"/>
  <c r="AF127" i="1"/>
  <c r="AF5" i="1"/>
  <c r="AF6" i="1"/>
  <c r="AF123" i="1"/>
  <c r="AF24" i="1"/>
  <c r="AF25" i="1"/>
  <c r="AF130" i="1"/>
  <c r="AF41" i="1"/>
  <c r="AF20" i="1"/>
  <c r="AF42" i="1"/>
  <c r="AF162" i="1"/>
  <c r="AF76" i="1"/>
  <c r="AF73" i="1"/>
  <c r="AF72" i="1"/>
  <c r="AF161" i="1"/>
  <c r="AF65" i="1"/>
  <c r="AF165" i="1"/>
  <c r="AF81" i="1"/>
  <c r="AF169" i="1"/>
  <c r="AF80" i="1"/>
  <c r="AF53" i="1"/>
  <c r="AF62" i="1"/>
  <c r="AF54" i="1"/>
  <c r="AF58" i="1"/>
  <c r="AF148" i="1"/>
  <c r="AF51" i="1"/>
  <c r="AF145" i="1"/>
  <c r="AF142" i="1"/>
  <c r="AG174" i="1"/>
  <c r="AG101" i="1"/>
  <c r="AG108" i="1"/>
  <c r="AG100" i="1"/>
  <c r="AG106" i="1"/>
  <c r="AG184" i="1"/>
  <c r="AG95" i="1"/>
  <c r="AG93" i="1"/>
  <c r="AG187" i="1"/>
  <c r="AG84" i="1"/>
  <c r="AG83" i="1"/>
  <c r="AG92" i="1"/>
  <c r="AG175" i="1"/>
  <c r="AG158" i="1"/>
  <c r="AG155" i="1"/>
  <c r="AG45" i="1"/>
  <c r="AG37" i="1"/>
  <c r="AG133" i="1"/>
  <c r="AG22" i="1"/>
  <c r="AG135" i="1"/>
  <c r="AG125" i="1"/>
  <c r="AG126" i="1"/>
  <c r="AG3" i="1"/>
  <c r="AG2" i="1"/>
  <c r="AG120" i="1"/>
  <c r="AG21" i="1"/>
  <c r="AG32" i="1"/>
  <c r="AG128" i="1"/>
  <c r="AG16" i="1"/>
  <c r="AG19" i="1"/>
  <c r="AG30" i="1"/>
  <c r="AG164" i="1"/>
  <c r="AG160" i="1"/>
  <c r="AG67" i="1"/>
  <c r="AG166" i="1"/>
  <c r="AG86" i="1"/>
  <c r="AG82" i="1"/>
  <c r="AG183" i="1"/>
  <c r="AG181" i="1"/>
  <c r="AG57" i="1"/>
  <c r="AG152" i="1"/>
  <c r="AG64" i="1"/>
  <c r="AG150" i="1"/>
  <c r="AG49" i="1"/>
  <c r="AG140" i="1"/>
  <c r="AG139" i="1"/>
  <c r="AG141" i="1"/>
  <c r="AG51" i="1"/>
  <c r="AG145" i="1"/>
  <c r="AG142" i="1"/>
  <c r="AG46" i="1"/>
  <c r="AG143" i="1"/>
  <c r="AG138" i="1"/>
  <c r="AG146" i="1"/>
  <c r="AI173" i="1" l="1"/>
  <c r="AI149" i="1"/>
  <c r="AH149" i="1"/>
  <c r="AI148" i="1"/>
  <c r="AH148" i="1"/>
  <c r="AH65" i="1"/>
  <c r="AI65" i="1"/>
  <c r="AI48" i="1"/>
  <c r="AH48" i="1"/>
  <c r="AI47" i="1"/>
  <c r="AH47" i="1"/>
  <c r="AI32" i="1"/>
  <c r="AH32" i="1"/>
  <c r="AI42" i="1"/>
  <c r="AH42" i="1"/>
  <c r="AI24" i="1"/>
  <c r="AH24" i="1"/>
  <c r="AI163" i="1"/>
  <c r="AH163" i="1"/>
  <c r="AH72" i="1"/>
  <c r="AI72" i="1"/>
  <c r="AI114" i="1"/>
  <c r="AH114" i="1"/>
  <c r="AI122" i="1"/>
  <c r="AH122" i="1"/>
  <c r="AI117" i="1"/>
  <c r="AH117" i="1"/>
  <c r="AH2" i="1"/>
  <c r="AI2" i="1"/>
  <c r="AI118" i="1"/>
  <c r="AH118" i="1"/>
  <c r="AI125" i="1"/>
  <c r="AH125" i="1"/>
  <c r="AI76" i="1"/>
  <c r="AI157" i="1"/>
  <c r="AI185" i="1"/>
  <c r="AI142" i="1"/>
  <c r="AH157" i="1"/>
  <c r="AH173" i="1"/>
  <c r="AI104" i="1"/>
  <c r="AH86" i="1"/>
  <c r="AI86" i="1"/>
  <c r="AH160" i="1"/>
  <c r="AI160" i="1"/>
  <c r="AI143" i="1"/>
  <c r="AH143" i="1"/>
  <c r="AI35" i="1"/>
  <c r="AH35" i="1"/>
  <c r="AI195" i="1"/>
  <c r="AH195" i="1"/>
  <c r="AI62" i="1"/>
  <c r="AH62" i="1"/>
  <c r="AI162" i="1"/>
  <c r="AH162" i="1"/>
  <c r="AI36" i="1"/>
  <c r="AH36" i="1"/>
  <c r="AI189" i="1"/>
  <c r="AH189" i="1"/>
  <c r="AI97" i="1"/>
  <c r="AH97" i="1"/>
  <c r="AH33" i="1"/>
  <c r="AI33" i="1"/>
  <c r="AH128" i="1"/>
  <c r="AI128" i="1"/>
  <c r="AH37" i="1"/>
  <c r="AI37" i="1"/>
  <c r="AH175" i="1"/>
  <c r="AI175" i="1"/>
  <c r="AI187" i="1"/>
  <c r="AH187" i="1"/>
  <c r="AI106" i="1"/>
  <c r="AH106" i="1"/>
  <c r="AI174" i="1"/>
  <c r="AH174" i="1"/>
  <c r="AI4" i="1"/>
  <c r="AH4" i="1"/>
  <c r="AI170" i="1"/>
  <c r="AH170" i="1"/>
  <c r="AI110" i="1"/>
  <c r="AH110" i="1"/>
  <c r="AI58" i="1"/>
  <c r="AH58" i="1"/>
  <c r="AH142" i="1"/>
  <c r="AH141" i="1"/>
  <c r="AI141" i="1"/>
  <c r="AH150" i="1"/>
  <c r="AI150" i="1"/>
  <c r="AH181" i="1"/>
  <c r="AI181" i="1"/>
  <c r="AH71" i="1"/>
  <c r="AI71" i="1"/>
  <c r="AI46" i="1"/>
  <c r="AH46" i="1"/>
  <c r="AI60" i="1"/>
  <c r="AH60" i="1"/>
  <c r="AI180" i="1"/>
  <c r="AH180" i="1"/>
  <c r="AI159" i="1"/>
  <c r="AH159" i="1"/>
  <c r="AI23" i="1"/>
  <c r="AH23" i="1"/>
  <c r="AI14" i="1"/>
  <c r="AH14" i="1"/>
  <c r="AI177" i="1"/>
  <c r="AH177" i="1"/>
  <c r="AI112" i="1"/>
  <c r="AH112" i="1"/>
  <c r="AI51" i="1"/>
  <c r="AH51" i="1"/>
  <c r="AI53" i="1"/>
  <c r="AH53" i="1"/>
  <c r="AI161" i="1"/>
  <c r="AH161" i="1"/>
  <c r="AI127" i="1"/>
  <c r="AI132" i="1"/>
  <c r="AH132" i="1"/>
  <c r="AI156" i="1"/>
  <c r="AH156" i="1"/>
  <c r="AI91" i="1"/>
  <c r="AH91" i="1"/>
  <c r="AI191" i="1"/>
  <c r="AH191" i="1"/>
  <c r="AI98" i="1"/>
  <c r="AH98" i="1"/>
  <c r="AH144" i="1"/>
  <c r="AI144" i="1"/>
  <c r="AH63" i="1"/>
  <c r="AI63" i="1"/>
  <c r="AH179" i="1"/>
  <c r="AI179" i="1"/>
  <c r="AH70" i="1"/>
  <c r="AI70" i="1"/>
  <c r="AH43" i="1"/>
  <c r="AI43" i="1"/>
  <c r="AI116" i="1"/>
  <c r="AH116" i="1"/>
  <c r="AI9" i="1"/>
  <c r="AI121" i="1"/>
  <c r="AH121" i="1"/>
  <c r="AI171" i="1"/>
  <c r="AH171" i="1"/>
  <c r="AI194" i="1"/>
  <c r="AH194" i="1"/>
  <c r="AI103" i="1"/>
  <c r="AH103" i="1"/>
  <c r="AI30" i="1"/>
  <c r="AH30" i="1"/>
  <c r="AI3" i="1"/>
  <c r="AH3" i="1"/>
  <c r="AI135" i="1"/>
  <c r="AH135" i="1"/>
  <c r="AI45" i="1"/>
  <c r="AH45" i="1"/>
  <c r="AI92" i="1"/>
  <c r="AH92" i="1"/>
  <c r="AH93" i="1"/>
  <c r="AI93" i="1"/>
  <c r="AH100" i="1"/>
  <c r="AI100" i="1"/>
  <c r="AI13" i="1"/>
  <c r="AH13" i="1"/>
  <c r="AI197" i="1"/>
  <c r="AH197" i="1"/>
  <c r="AI78" i="1"/>
  <c r="AH78" i="1"/>
  <c r="AI80" i="1"/>
  <c r="AH80" i="1"/>
  <c r="AH49" i="1"/>
  <c r="AI49" i="1"/>
  <c r="AI182" i="1"/>
  <c r="AH182" i="1"/>
  <c r="AI12" i="1"/>
  <c r="AH12" i="1"/>
  <c r="AI145" i="1"/>
  <c r="AH145" i="1"/>
  <c r="AI25" i="1"/>
  <c r="AH25" i="1"/>
  <c r="AI29" i="1"/>
  <c r="AH29" i="1"/>
  <c r="AI96" i="1"/>
  <c r="AH153" i="1"/>
  <c r="AI153" i="1"/>
  <c r="AI11" i="1"/>
  <c r="AH11" i="1"/>
  <c r="AI154" i="1"/>
  <c r="AH154" i="1"/>
  <c r="AH164" i="1"/>
  <c r="AI164" i="1"/>
  <c r="AI139" i="1"/>
  <c r="AH139" i="1"/>
  <c r="AI64" i="1"/>
  <c r="AH64" i="1"/>
  <c r="AI183" i="1"/>
  <c r="AH183" i="1"/>
  <c r="AI166" i="1"/>
  <c r="AH166" i="1"/>
  <c r="AI146" i="1"/>
  <c r="AH146" i="1"/>
  <c r="AI59" i="1"/>
  <c r="AH59" i="1"/>
  <c r="AI56" i="1"/>
  <c r="AH56" i="1"/>
  <c r="AI17" i="1"/>
  <c r="AH17" i="1"/>
  <c r="AI39" i="1"/>
  <c r="AH39" i="1"/>
  <c r="AI137" i="1"/>
  <c r="AH137" i="1"/>
  <c r="AI192" i="1"/>
  <c r="AH192" i="1"/>
  <c r="AI111" i="1"/>
  <c r="AH111" i="1"/>
  <c r="AI169" i="1"/>
  <c r="AH169" i="1"/>
  <c r="AI20" i="1"/>
  <c r="AH20" i="1"/>
  <c r="AI123" i="1"/>
  <c r="AH123" i="1"/>
  <c r="AI119" i="1"/>
  <c r="AH119" i="1"/>
  <c r="AI124" i="1"/>
  <c r="AH124" i="1"/>
  <c r="AI172" i="1"/>
  <c r="AH172" i="1"/>
  <c r="AI186" i="1"/>
  <c r="AH186" i="1"/>
  <c r="AI190" i="1"/>
  <c r="AH190" i="1"/>
  <c r="AI176" i="1"/>
  <c r="AH176" i="1"/>
  <c r="AH147" i="1"/>
  <c r="AI147" i="1"/>
  <c r="AH61" i="1"/>
  <c r="AI61" i="1"/>
  <c r="AH79" i="1"/>
  <c r="AI79" i="1"/>
  <c r="AI69" i="1"/>
  <c r="AI38" i="1"/>
  <c r="AI26" i="1"/>
  <c r="AH26" i="1"/>
  <c r="AI113" i="1"/>
  <c r="AH113" i="1"/>
  <c r="AI115" i="1"/>
  <c r="AH115" i="1"/>
  <c r="AI131" i="1"/>
  <c r="AH131" i="1"/>
  <c r="AI198" i="1"/>
  <c r="AH198" i="1"/>
  <c r="AI193" i="1"/>
  <c r="AH193" i="1"/>
  <c r="AI102" i="1"/>
  <c r="AH102" i="1"/>
  <c r="AI19" i="1"/>
  <c r="AH19" i="1"/>
  <c r="AI21" i="1"/>
  <c r="AH21" i="1"/>
  <c r="AI22" i="1"/>
  <c r="AH22" i="1"/>
  <c r="AI155" i="1"/>
  <c r="AH155" i="1"/>
  <c r="AI83" i="1"/>
  <c r="AH83" i="1"/>
  <c r="AI95" i="1"/>
  <c r="AH95" i="1"/>
  <c r="AI108" i="1"/>
  <c r="AH108" i="1"/>
  <c r="AI136" i="1"/>
  <c r="AH136" i="1"/>
  <c r="AI88" i="1"/>
  <c r="AH88" i="1"/>
  <c r="AH104" i="1"/>
  <c r="AH185" i="1"/>
  <c r="AH76" i="1"/>
  <c r="AH57" i="1"/>
  <c r="AI57" i="1"/>
  <c r="AI151" i="1"/>
  <c r="AH151" i="1"/>
  <c r="AI75" i="1"/>
  <c r="AH75" i="1"/>
  <c r="AI27" i="1"/>
  <c r="AH27" i="1"/>
  <c r="AI165" i="1"/>
  <c r="AH165" i="1"/>
  <c r="AI5" i="1"/>
  <c r="AH5" i="1"/>
  <c r="AI94" i="1"/>
  <c r="AH94" i="1"/>
  <c r="AH55" i="1"/>
  <c r="AI55" i="1"/>
  <c r="AI10" i="1"/>
  <c r="AH10" i="1"/>
  <c r="AI89" i="1"/>
  <c r="AH89" i="1"/>
  <c r="AI188" i="1"/>
  <c r="AH188" i="1"/>
  <c r="AI140" i="1"/>
  <c r="AH140" i="1"/>
  <c r="AI152" i="1"/>
  <c r="AH152" i="1"/>
  <c r="AI82" i="1"/>
  <c r="AH82" i="1"/>
  <c r="AI67" i="1"/>
  <c r="AH67" i="1"/>
  <c r="AI138" i="1"/>
  <c r="AH138" i="1"/>
  <c r="AI66" i="1"/>
  <c r="AH66" i="1"/>
  <c r="AI178" i="1"/>
  <c r="AH178" i="1"/>
  <c r="AI68" i="1"/>
  <c r="AH68" i="1"/>
  <c r="AI167" i="1"/>
  <c r="AH167" i="1"/>
  <c r="AI31" i="1"/>
  <c r="AH31" i="1"/>
  <c r="AI18" i="1"/>
  <c r="AH18" i="1"/>
  <c r="AI90" i="1"/>
  <c r="AH90" i="1"/>
  <c r="AI99" i="1"/>
  <c r="AH99" i="1"/>
  <c r="AI54" i="1"/>
  <c r="AH54" i="1"/>
  <c r="AI81" i="1"/>
  <c r="AH81" i="1"/>
  <c r="AI73" i="1"/>
  <c r="AH73" i="1"/>
  <c r="AI130" i="1"/>
  <c r="AH130" i="1"/>
  <c r="AI6" i="1"/>
  <c r="AH6" i="1"/>
  <c r="AI8" i="1"/>
  <c r="AH8" i="1"/>
  <c r="AI134" i="1"/>
  <c r="AH134" i="1"/>
  <c r="AI77" i="1"/>
  <c r="AH77" i="1"/>
  <c r="AI87" i="1"/>
  <c r="AH87" i="1"/>
  <c r="AI107" i="1"/>
  <c r="AH107" i="1"/>
  <c r="AH50" i="1"/>
  <c r="AI50" i="1"/>
  <c r="AH52" i="1"/>
  <c r="AI52" i="1"/>
  <c r="AH168" i="1"/>
  <c r="AI168" i="1"/>
  <c r="AH74" i="1"/>
  <c r="AI74" i="1"/>
  <c r="AH44" i="1"/>
  <c r="AI44" i="1"/>
  <c r="AI34" i="1"/>
  <c r="AH34" i="1"/>
  <c r="AI7" i="1"/>
  <c r="AH7" i="1"/>
  <c r="AI28" i="1"/>
  <c r="AH28" i="1"/>
  <c r="AI15" i="1"/>
  <c r="AH15" i="1"/>
  <c r="AI85" i="1"/>
  <c r="AH85" i="1"/>
  <c r="AI196" i="1"/>
  <c r="AH196" i="1"/>
  <c r="AI109" i="1"/>
  <c r="AH109" i="1"/>
  <c r="AH16" i="1"/>
  <c r="AI16" i="1"/>
  <c r="AH120" i="1"/>
  <c r="AI120" i="1"/>
  <c r="AH126" i="1"/>
  <c r="AI126" i="1"/>
  <c r="AH133" i="1"/>
  <c r="AI133" i="1"/>
  <c r="AH158" i="1"/>
  <c r="AI158" i="1"/>
  <c r="AH84" i="1"/>
  <c r="AI84" i="1"/>
  <c r="AH184" i="1"/>
  <c r="AI184" i="1"/>
  <c r="AH101" i="1"/>
  <c r="AI101" i="1"/>
  <c r="AI40" i="1"/>
  <c r="AH40" i="1"/>
  <c r="AI129" i="1"/>
  <c r="AH129" i="1"/>
  <c r="AI105" i="1"/>
  <c r="AH105" i="1"/>
  <c r="AI41" i="1"/>
  <c r="AH41" i="1"/>
</calcChain>
</file>

<file path=xl/sharedStrings.xml><?xml version="1.0" encoding="utf-8"?>
<sst xmlns="http://schemas.openxmlformats.org/spreadsheetml/2006/main" count="1196" uniqueCount="120">
  <si>
    <t>notes</t>
  </si>
  <si>
    <t>na</t>
  </si>
  <si>
    <t>sample_id</t>
  </si>
  <si>
    <t>species</t>
  </si>
  <si>
    <t>date_collected</t>
  </si>
  <si>
    <t>date_processed</t>
  </si>
  <si>
    <t>location</t>
  </si>
  <si>
    <t>trawl_num</t>
  </si>
  <si>
    <t>length</t>
  </si>
  <si>
    <t>tin_weight</t>
  </si>
  <si>
    <t>wet_wgt_stmch</t>
  </si>
  <si>
    <t>wet_wgt_no_stmch</t>
  </si>
  <si>
    <t>wet_wgt_subsamp</t>
  </si>
  <si>
    <t>dry_wgt_subsamp</t>
  </si>
  <si>
    <t>tube_a_wgt</t>
  </si>
  <si>
    <t>tube_b_wgt</t>
  </si>
  <si>
    <t>tube_c_wgt</t>
  </si>
  <si>
    <t>a_wgt_pre</t>
  </si>
  <si>
    <t>b_wgt_pre</t>
  </si>
  <si>
    <t>a_wgt1</t>
  </si>
  <si>
    <t>b_wgt1</t>
  </si>
  <si>
    <t>c_wgt_pre</t>
  </si>
  <si>
    <t>a_wgt_post</t>
  </si>
  <si>
    <t>a_wgt2</t>
  </si>
  <si>
    <t>c_wgt1</t>
  </si>
  <si>
    <t>b_wgt_post</t>
  </si>
  <si>
    <t>b_wgt2</t>
  </si>
  <si>
    <t>c_wgt_post</t>
  </si>
  <si>
    <t>c_wgt2</t>
  </si>
  <si>
    <t>perc_total_lipid_a</t>
  </si>
  <si>
    <t>perc_total_lipid_b</t>
  </si>
  <si>
    <t>perc_total_lipid_c</t>
  </si>
  <si>
    <t>avg_perc_lipid</t>
  </si>
  <si>
    <t>sd</t>
  </si>
  <si>
    <t>include</t>
  </si>
  <si>
    <t>y</t>
  </si>
  <si>
    <t>removed rep 3</t>
  </si>
  <si>
    <t>source</t>
  </si>
  <si>
    <t>lake trout</t>
  </si>
  <si>
    <t>stocked</t>
  </si>
  <si>
    <t>wild</t>
  </si>
  <si>
    <t>field_id</t>
  </si>
  <si>
    <t>86 missing part of caudal</t>
  </si>
  <si>
    <t>89 missing part of tail, field id 23 or 24</t>
  </si>
  <si>
    <t>124 missing part of tail</t>
  </si>
  <si>
    <t>131 missing part of tail</t>
  </si>
  <si>
    <t>6/8/2018 field IDs may not be accurate</t>
  </si>
  <si>
    <t>166 missing ID and other info - tag was blank</t>
  </si>
  <si>
    <t>171 missing part of tail</t>
  </si>
  <si>
    <t>173 missing part of tail</t>
  </si>
  <si>
    <t>142 missing part of tail</t>
  </si>
  <si>
    <t>146 missing part of tail</t>
  </si>
  <si>
    <t>156 missing part of tail</t>
  </si>
  <si>
    <t>77A and 77B no pellet formed, threw out</t>
  </si>
  <si>
    <t>79A, 79B, 79C no pellet formed, in freezer</t>
  </si>
  <si>
    <t>80C no pellet formed, in freezer</t>
  </si>
  <si>
    <t>81B and 81C no pellet formed, in freezer</t>
  </si>
  <si>
    <t>82A, 82B, 82C  no pellet formed, in freezer</t>
  </si>
  <si>
    <t>83A, 83B, 83C no pellet formed, in freezer</t>
  </si>
  <si>
    <t>84A, 84B, 84C no pellet formed, in freezer</t>
  </si>
  <si>
    <t>85A, 85B no pellet formed, in freezer</t>
  </si>
  <si>
    <t>87 missing part of caudal;  87C no pellet formed, threw out</t>
  </si>
  <si>
    <t>88C no pellet formed, threw out</t>
  </si>
  <si>
    <t>101A, 101C no pellet formed, threw out</t>
  </si>
  <si>
    <t>118A, 118B in freezer</t>
  </si>
  <si>
    <t>117C not quite enough sample, running anyway;  117B, 117C in freezer</t>
  </si>
  <si>
    <t>lost cap, weighed w. random cap (b_wgt_post)</t>
  </si>
  <si>
    <t xml:space="preserve">stocked </t>
  </si>
  <si>
    <t>Grand Isle Hatchery</t>
  </si>
  <si>
    <t>sample_size</t>
  </si>
  <si>
    <t>age class</t>
  </si>
  <si>
    <t>Variable</t>
  </si>
  <si>
    <t>Description</t>
  </si>
  <si>
    <t>unique number assigned to each fish in succession of processing</t>
  </si>
  <si>
    <r>
      <t>species of fish; in this case only lake trout (</t>
    </r>
    <r>
      <rPr>
        <i/>
        <sz val="12"/>
        <color theme="1"/>
        <rFont val="Calibri"/>
        <family val="2"/>
        <scheme val="minor"/>
      </rPr>
      <t>Salvelinus namaycush)</t>
    </r>
  </si>
  <si>
    <t>weight of the aluminum tins used for drying (g)</t>
  </si>
  <si>
    <t>total length of the fish (mm)</t>
  </si>
  <si>
    <t>unique number assigned to each fish while in the field; numbers repeat each trawling date</t>
  </si>
  <si>
    <t>origin of the lake trout: wild (born in the lake) and stocked (hatchery raised)</t>
  </si>
  <si>
    <t>trawling date on which fish were collected</t>
  </si>
  <si>
    <t>date that fish were dissected and prepped for lipid extraction</t>
  </si>
  <si>
    <t>trawling location where fish were caught (Main Lake = Burlington Bay, VT; South Lake = Essex, Boquet, Whallon Bay, VT; North Lake = Gordon's Landing, North Hero, VT)</t>
  </si>
  <si>
    <t>trawl number for a given date and location</t>
  </si>
  <si>
    <t>weight before drying of the entire fish (g)</t>
  </si>
  <si>
    <t>weight before drying of the entire fish minus stomach contents (g)</t>
  </si>
  <si>
    <t>weight before drying of the fish subsample (g)</t>
  </si>
  <si>
    <t>weight after drying of the fish subsample (g)</t>
  </si>
  <si>
    <t>weight of the 50 ml centrifuge tube for replicate a (g)</t>
  </si>
  <si>
    <t>weight of the 50 ml centrifuge tube for replicate b (g)</t>
  </si>
  <si>
    <t>weight of the 50 ml centrifuge tube for replicate c (g)</t>
  </si>
  <si>
    <t>standard deviation of the three % lipid replicates</t>
  </si>
  <si>
    <t>included in statistical analyses</t>
  </si>
  <si>
    <t>any additional information from capture and/or processing</t>
  </si>
  <si>
    <t>indicates any 0.5 g samples from small fish; all other samples are 1g</t>
  </si>
  <si>
    <t>age class (year) of fish</t>
  </si>
  <si>
    <t>percent total lipid content of replicate a, pre weight a / post weight a</t>
  </si>
  <si>
    <t>mean percent total lipid content of the three replicates a, b, c</t>
  </si>
  <si>
    <t>percent total lipid content of replicate a, pre weight b / post weight b</t>
  </si>
  <si>
    <t>percent total lipid content of replicate a, pre weight c / post weight c</t>
  </si>
  <si>
    <t>age_class</t>
  </si>
  <si>
    <t>season</t>
  </si>
  <si>
    <t>Spring</t>
  </si>
  <si>
    <t>Summer</t>
  </si>
  <si>
    <t>Autumn</t>
  </si>
  <si>
    <t>Pre-winter</t>
  </si>
  <si>
    <t>Central</t>
  </si>
  <si>
    <t>South</t>
  </si>
  <si>
    <t>North</t>
  </si>
  <si>
    <t>weight of  1 ±0.01g dry fish subsample for replicate a before extraction (g)</t>
  </si>
  <si>
    <t>weight of  1 ±0.01g dry fish subsample for replicate b before extraction (g)</t>
  </si>
  <si>
    <t>weight of  1 ±0.01g dry fish subsample for replicate c before extraction (g)</t>
  </si>
  <si>
    <t>weight of  1 ±0.01g dry fish subsample for replicate a post extraction (g)</t>
  </si>
  <si>
    <t>weight of  1 ±0.01g dry fish subsample for replicate b post extraction (g)</t>
  </si>
  <si>
    <t>weight of  1 ±0.01g dry fish subsample for replicate c post extraction (g)</t>
  </si>
  <si>
    <t>weight of the 50 ml centrifuge tube for replicate a AND 1 ±0.01g dry fish subsample before extraction (g)</t>
  </si>
  <si>
    <t>weight of the 50 ml centrifuge tube for replicate b AND 1 ±0.01g dry fish subsample before extraction (g)</t>
  </si>
  <si>
    <t>weight of the 50 ml centrifuge tube for replicate c AND 1 ±0.01g dry fish subsample before extraction (g)</t>
  </si>
  <si>
    <t>weight of the 50 ml centrifuge tube for replicate a AND 1 ±0.01g dry fish subsample post extraction (g)</t>
  </si>
  <si>
    <t>weight of the 50 ml centrifuge tube for replicate b AND 1 ±0.01g dry fish subsample post extraction (g)</t>
  </si>
  <si>
    <t>weight of the 50 ml centrifuge tube for replicate c AND 1 ±0.01g dry fish subsample post extraction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</si>
</sst>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1" fillId="0" borderId="0" xfId="0" applyFont="1" applyFill="1"/>
    <xf numFmtId="0" fontId="2" fillId="0" borderId="1" xfId="0" applyFont="1" applyBorder="1"/>
    <xf numFmtId="0" fontId="2" fillId="0" borderId="1" xfId="0" applyFont="1" applyFill="1" applyBorder="1"/>
    <xf numFmtId="164" fontId="2" fillId="0" borderId="1" xfId="0" applyNumberFormat="1" applyFont="1" applyFill="1" applyBorder="1"/>
    <xf numFmtId="2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wgt_length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wet_wgt_stmch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Data!$J$2:$J$198</c:f>
              <c:numCache>
                <c:formatCode>General</c:formatCode>
                <c:ptCount val="197"/>
                <c:pt idx="0">
                  <c:v>254</c:v>
                </c:pt>
                <c:pt idx="1">
                  <c:v>220</c:v>
                </c:pt>
                <c:pt idx="2">
                  <c:v>220</c:v>
                </c:pt>
                <c:pt idx="3">
                  <c:v>285</c:v>
                </c:pt>
                <c:pt idx="4">
                  <c:v>219</c:v>
                </c:pt>
                <c:pt idx="5">
                  <c:v>271</c:v>
                </c:pt>
                <c:pt idx="6">
                  <c:v>256</c:v>
                </c:pt>
                <c:pt idx="7">
                  <c:v>281</c:v>
                </c:pt>
                <c:pt idx="8">
                  <c:v>181</c:v>
                </c:pt>
                <c:pt idx="9">
                  <c:v>264</c:v>
                </c:pt>
                <c:pt idx="10">
                  <c:v>192</c:v>
                </c:pt>
                <c:pt idx="11">
                  <c:v>206</c:v>
                </c:pt>
                <c:pt idx="12">
                  <c:v>276</c:v>
                </c:pt>
                <c:pt idx="13">
                  <c:v>310</c:v>
                </c:pt>
                <c:pt idx="14">
                  <c:v>279</c:v>
                </c:pt>
                <c:pt idx="15">
                  <c:v>260</c:v>
                </c:pt>
                <c:pt idx="16">
                  <c:v>241</c:v>
                </c:pt>
                <c:pt idx="17">
                  <c:v>242</c:v>
                </c:pt>
                <c:pt idx="18">
                  <c:v>213</c:v>
                </c:pt>
                <c:pt idx="19">
                  <c:v>200</c:v>
                </c:pt>
                <c:pt idx="20">
                  <c:v>201</c:v>
                </c:pt>
                <c:pt idx="21">
                  <c:v>203</c:v>
                </c:pt>
                <c:pt idx="22">
                  <c:v>200</c:v>
                </c:pt>
                <c:pt idx="23">
                  <c:v>190</c:v>
                </c:pt>
                <c:pt idx="24">
                  <c:v>211</c:v>
                </c:pt>
                <c:pt idx="25">
                  <c:v>210</c:v>
                </c:pt>
                <c:pt idx="26">
                  <c:v>214</c:v>
                </c:pt>
                <c:pt idx="27">
                  <c:v>196</c:v>
                </c:pt>
                <c:pt idx="28">
                  <c:v>213</c:v>
                </c:pt>
                <c:pt idx="29">
                  <c:v>230</c:v>
                </c:pt>
                <c:pt idx="30">
                  <c:v>176</c:v>
                </c:pt>
                <c:pt idx="31">
                  <c:v>213</c:v>
                </c:pt>
                <c:pt idx="32">
                  <c:v>220</c:v>
                </c:pt>
                <c:pt idx="33">
                  <c:v>203</c:v>
                </c:pt>
                <c:pt idx="34">
                  <c:v>152</c:v>
                </c:pt>
                <c:pt idx="35">
                  <c:v>198</c:v>
                </c:pt>
                <c:pt idx="36">
                  <c:v>205</c:v>
                </c:pt>
                <c:pt idx="37">
                  <c:v>225</c:v>
                </c:pt>
                <c:pt idx="38">
                  <c:v>193</c:v>
                </c:pt>
                <c:pt idx="39">
                  <c:v>184</c:v>
                </c:pt>
                <c:pt idx="40">
                  <c:v>273</c:v>
                </c:pt>
                <c:pt idx="41">
                  <c:v>283</c:v>
                </c:pt>
                <c:pt idx="42">
                  <c:v>267</c:v>
                </c:pt>
                <c:pt idx="43">
                  <c:v>291</c:v>
                </c:pt>
                <c:pt idx="44">
                  <c:v>233</c:v>
                </c:pt>
                <c:pt idx="45">
                  <c:v>211</c:v>
                </c:pt>
                <c:pt idx="46">
                  <c:v>256</c:v>
                </c:pt>
                <c:pt idx="47">
                  <c:v>198</c:v>
                </c:pt>
                <c:pt idx="48">
                  <c:v>230</c:v>
                </c:pt>
                <c:pt idx="49">
                  <c:v>228</c:v>
                </c:pt>
                <c:pt idx="50">
                  <c:v>224</c:v>
                </c:pt>
                <c:pt idx="51">
                  <c:v>221</c:v>
                </c:pt>
                <c:pt idx="52">
                  <c:v>243</c:v>
                </c:pt>
                <c:pt idx="53">
                  <c:v>187</c:v>
                </c:pt>
                <c:pt idx="54">
                  <c:v>200</c:v>
                </c:pt>
                <c:pt idx="55">
                  <c:v>219</c:v>
                </c:pt>
                <c:pt idx="56">
                  <c:v>223</c:v>
                </c:pt>
                <c:pt idx="57">
                  <c:v>262</c:v>
                </c:pt>
                <c:pt idx="58">
                  <c:v>306</c:v>
                </c:pt>
                <c:pt idx="59">
                  <c:v>198</c:v>
                </c:pt>
                <c:pt idx="60">
                  <c:v>159</c:v>
                </c:pt>
                <c:pt idx="61">
                  <c:v>176</c:v>
                </c:pt>
                <c:pt idx="62">
                  <c:v>239</c:v>
                </c:pt>
                <c:pt idx="63">
                  <c:v>252</c:v>
                </c:pt>
                <c:pt idx="64">
                  <c:v>240</c:v>
                </c:pt>
                <c:pt idx="65">
                  <c:v>230</c:v>
                </c:pt>
                <c:pt idx="66">
                  <c:v>255</c:v>
                </c:pt>
                <c:pt idx="67">
                  <c:v>235</c:v>
                </c:pt>
                <c:pt idx="68">
                  <c:v>224</c:v>
                </c:pt>
                <c:pt idx="69">
                  <c:v>269</c:v>
                </c:pt>
                <c:pt idx="70">
                  <c:v>202</c:v>
                </c:pt>
                <c:pt idx="71">
                  <c:v>229</c:v>
                </c:pt>
                <c:pt idx="72">
                  <c:v>240</c:v>
                </c:pt>
                <c:pt idx="73">
                  <c:v>192</c:v>
                </c:pt>
                <c:pt idx="74">
                  <c:v>215</c:v>
                </c:pt>
                <c:pt idx="75">
                  <c:v>206</c:v>
                </c:pt>
                <c:pt idx="76">
                  <c:v>243</c:v>
                </c:pt>
                <c:pt idx="77">
                  <c:v>216</c:v>
                </c:pt>
                <c:pt idx="78">
                  <c:v>233</c:v>
                </c:pt>
                <c:pt idx="79">
                  <c:v>242</c:v>
                </c:pt>
                <c:pt idx="80">
                  <c:v>240</c:v>
                </c:pt>
                <c:pt idx="81">
                  <c:v>192</c:v>
                </c:pt>
                <c:pt idx="82">
                  <c:v>261</c:v>
                </c:pt>
                <c:pt idx="83">
                  <c:v>224</c:v>
                </c:pt>
                <c:pt idx="84">
                  <c:v>292</c:v>
                </c:pt>
                <c:pt idx="85">
                  <c:v>275</c:v>
                </c:pt>
                <c:pt idx="86">
                  <c:v>236</c:v>
                </c:pt>
                <c:pt idx="87">
                  <c:v>245</c:v>
                </c:pt>
                <c:pt idx="88">
                  <c:v>229</c:v>
                </c:pt>
                <c:pt idx="89">
                  <c:v>260</c:v>
                </c:pt>
                <c:pt idx="90">
                  <c:v>260</c:v>
                </c:pt>
                <c:pt idx="91">
                  <c:v>232</c:v>
                </c:pt>
                <c:pt idx="92">
                  <c:v>250</c:v>
                </c:pt>
                <c:pt idx="93">
                  <c:v>263</c:v>
                </c:pt>
                <c:pt idx="94">
                  <c:v>260</c:v>
                </c:pt>
                <c:pt idx="95">
                  <c:v>149</c:v>
                </c:pt>
                <c:pt idx="96">
                  <c:v>156</c:v>
                </c:pt>
                <c:pt idx="97">
                  <c:v>172</c:v>
                </c:pt>
                <c:pt idx="98">
                  <c:v>173</c:v>
                </c:pt>
                <c:pt idx="99">
                  <c:v>173</c:v>
                </c:pt>
                <c:pt idx="100">
                  <c:v>174</c:v>
                </c:pt>
                <c:pt idx="101">
                  <c:v>175</c:v>
                </c:pt>
                <c:pt idx="102">
                  <c:v>178</c:v>
                </c:pt>
                <c:pt idx="103">
                  <c:v>179</c:v>
                </c:pt>
                <c:pt idx="104">
                  <c:v>185</c:v>
                </c:pt>
                <c:pt idx="105">
                  <c:v>187</c:v>
                </c:pt>
                <c:pt idx="106">
                  <c:v>190</c:v>
                </c:pt>
                <c:pt idx="107">
                  <c:v>197</c:v>
                </c:pt>
                <c:pt idx="108">
                  <c:v>205</c:v>
                </c:pt>
                <c:pt idx="109">
                  <c:v>211</c:v>
                </c:pt>
                <c:pt idx="110">
                  <c:v>282</c:v>
                </c:pt>
                <c:pt idx="111">
                  <c:v>245</c:v>
                </c:pt>
                <c:pt idx="112">
                  <c:v>84</c:v>
                </c:pt>
                <c:pt idx="113">
                  <c:v>215</c:v>
                </c:pt>
                <c:pt idx="114">
                  <c:v>220</c:v>
                </c:pt>
                <c:pt idx="115">
                  <c:v>95</c:v>
                </c:pt>
                <c:pt idx="116">
                  <c:v>230</c:v>
                </c:pt>
                <c:pt idx="117">
                  <c:v>97</c:v>
                </c:pt>
                <c:pt idx="118">
                  <c:v>92</c:v>
                </c:pt>
                <c:pt idx="119">
                  <c:v>230</c:v>
                </c:pt>
                <c:pt idx="120">
                  <c:v>99</c:v>
                </c:pt>
                <c:pt idx="121">
                  <c:v>240</c:v>
                </c:pt>
                <c:pt idx="122">
                  <c:v>96</c:v>
                </c:pt>
                <c:pt idx="123">
                  <c:v>96</c:v>
                </c:pt>
                <c:pt idx="124">
                  <c:v>97</c:v>
                </c:pt>
                <c:pt idx="125">
                  <c:v>81</c:v>
                </c:pt>
                <c:pt idx="126">
                  <c:v>220</c:v>
                </c:pt>
                <c:pt idx="127">
                  <c:v>221</c:v>
                </c:pt>
                <c:pt idx="128">
                  <c:v>210</c:v>
                </c:pt>
                <c:pt idx="129">
                  <c:v>115</c:v>
                </c:pt>
                <c:pt idx="130">
                  <c:v>118</c:v>
                </c:pt>
                <c:pt idx="131">
                  <c:v>237</c:v>
                </c:pt>
                <c:pt idx="132">
                  <c:v>198</c:v>
                </c:pt>
                <c:pt idx="133">
                  <c:v>104</c:v>
                </c:pt>
                <c:pt idx="134">
                  <c:v>95</c:v>
                </c:pt>
                <c:pt idx="135">
                  <c:v>110</c:v>
                </c:pt>
                <c:pt idx="136">
                  <c:v>332</c:v>
                </c:pt>
                <c:pt idx="137">
                  <c:v>278</c:v>
                </c:pt>
                <c:pt idx="138">
                  <c:v>257</c:v>
                </c:pt>
                <c:pt idx="139">
                  <c:v>238</c:v>
                </c:pt>
                <c:pt idx="140">
                  <c:v>233</c:v>
                </c:pt>
                <c:pt idx="141">
                  <c:v>208</c:v>
                </c:pt>
                <c:pt idx="142">
                  <c:v>219</c:v>
                </c:pt>
                <c:pt idx="143">
                  <c:v>229</c:v>
                </c:pt>
                <c:pt idx="144">
                  <c:v>194</c:v>
                </c:pt>
                <c:pt idx="145">
                  <c:v>250</c:v>
                </c:pt>
                <c:pt idx="146">
                  <c:v>178</c:v>
                </c:pt>
                <c:pt idx="147">
                  <c:v>265</c:v>
                </c:pt>
                <c:pt idx="148">
                  <c:v>236</c:v>
                </c:pt>
                <c:pt idx="149">
                  <c:v>280</c:v>
                </c:pt>
                <c:pt idx="150">
                  <c:v>250</c:v>
                </c:pt>
                <c:pt idx="151">
                  <c:v>228</c:v>
                </c:pt>
                <c:pt idx="152">
                  <c:v>115</c:v>
                </c:pt>
                <c:pt idx="153">
                  <c:v>110</c:v>
                </c:pt>
                <c:pt idx="154">
                  <c:v>120</c:v>
                </c:pt>
                <c:pt idx="155">
                  <c:v>106</c:v>
                </c:pt>
                <c:pt idx="156">
                  <c:v>120</c:v>
                </c:pt>
                <c:pt idx="157">
                  <c:v>204</c:v>
                </c:pt>
                <c:pt idx="158">
                  <c:v>196</c:v>
                </c:pt>
                <c:pt idx="159">
                  <c:v>280</c:v>
                </c:pt>
                <c:pt idx="160">
                  <c:v>257</c:v>
                </c:pt>
                <c:pt idx="161">
                  <c:v>226</c:v>
                </c:pt>
                <c:pt idx="162">
                  <c:v>241</c:v>
                </c:pt>
                <c:pt idx="163">
                  <c:v>257</c:v>
                </c:pt>
                <c:pt idx="164">
                  <c:v>250</c:v>
                </c:pt>
                <c:pt idx="165">
                  <c:v>181</c:v>
                </c:pt>
                <c:pt idx="166">
                  <c:v>276</c:v>
                </c:pt>
                <c:pt idx="167">
                  <c:v>212</c:v>
                </c:pt>
                <c:pt idx="168">
                  <c:v>140</c:v>
                </c:pt>
                <c:pt idx="169">
                  <c:v>117</c:v>
                </c:pt>
                <c:pt idx="170">
                  <c:v>119</c:v>
                </c:pt>
                <c:pt idx="171">
                  <c:v>104</c:v>
                </c:pt>
                <c:pt idx="172">
                  <c:v>120</c:v>
                </c:pt>
                <c:pt idx="173">
                  <c:v>131</c:v>
                </c:pt>
                <c:pt idx="174">
                  <c:v>115</c:v>
                </c:pt>
                <c:pt idx="175">
                  <c:v>129</c:v>
                </c:pt>
                <c:pt idx="176">
                  <c:v>287</c:v>
                </c:pt>
                <c:pt idx="177">
                  <c:v>246</c:v>
                </c:pt>
                <c:pt idx="178">
                  <c:v>220</c:v>
                </c:pt>
                <c:pt idx="179">
                  <c:v>273</c:v>
                </c:pt>
                <c:pt idx="180">
                  <c:v>245</c:v>
                </c:pt>
                <c:pt idx="181">
                  <c:v>244</c:v>
                </c:pt>
                <c:pt idx="182">
                  <c:v>275</c:v>
                </c:pt>
                <c:pt idx="183">
                  <c:v>244</c:v>
                </c:pt>
                <c:pt idx="184">
                  <c:v>142</c:v>
                </c:pt>
                <c:pt idx="185">
                  <c:v>149</c:v>
                </c:pt>
                <c:pt idx="186">
                  <c:v>261</c:v>
                </c:pt>
                <c:pt idx="187">
                  <c:v>270</c:v>
                </c:pt>
                <c:pt idx="188">
                  <c:v>260</c:v>
                </c:pt>
                <c:pt idx="189">
                  <c:v>209</c:v>
                </c:pt>
                <c:pt idx="190">
                  <c:v>269</c:v>
                </c:pt>
                <c:pt idx="191">
                  <c:v>248</c:v>
                </c:pt>
                <c:pt idx="192">
                  <c:v>121</c:v>
                </c:pt>
                <c:pt idx="193">
                  <c:v>255</c:v>
                </c:pt>
                <c:pt idx="194">
                  <c:v>246</c:v>
                </c:pt>
                <c:pt idx="195">
                  <c:v>249</c:v>
                </c:pt>
                <c:pt idx="196">
                  <c:v>257</c:v>
                </c:pt>
              </c:numCache>
            </c:numRef>
          </c:xVal>
          <c:yVal>
            <c:numRef>
              <c:f>Data!$L$2:$L$198</c:f>
              <c:numCache>
                <c:formatCode>0.00</c:formatCode>
                <c:ptCount val="197"/>
                <c:pt idx="0">
                  <c:v>182.13</c:v>
                </c:pt>
                <c:pt idx="1">
                  <c:v>106.03</c:v>
                </c:pt>
                <c:pt idx="2">
                  <c:v>105.18</c:v>
                </c:pt>
                <c:pt idx="3">
                  <c:v>211.62</c:v>
                </c:pt>
                <c:pt idx="4">
                  <c:v>98.25</c:v>
                </c:pt>
                <c:pt idx="5">
                  <c:v>195.1</c:v>
                </c:pt>
                <c:pt idx="6">
                  <c:v>137.13999999999999</c:v>
                </c:pt>
                <c:pt idx="7">
                  <c:v>247.72</c:v>
                </c:pt>
                <c:pt idx="8">
                  <c:v>58.5</c:v>
                </c:pt>
                <c:pt idx="9">
                  <c:v>256.45999999999998</c:v>
                </c:pt>
                <c:pt idx="10">
                  <c:v>64.75</c:v>
                </c:pt>
                <c:pt idx="11">
                  <c:v>69.33</c:v>
                </c:pt>
                <c:pt idx="12">
                  <c:v>189.81</c:v>
                </c:pt>
                <c:pt idx="13">
                  <c:v>291.95</c:v>
                </c:pt>
                <c:pt idx="14">
                  <c:v>206.63</c:v>
                </c:pt>
                <c:pt idx="15">
                  <c:v>160.94999999999999</c:v>
                </c:pt>
                <c:pt idx="16">
                  <c:v>133.58000000000001</c:v>
                </c:pt>
                <c:pt idx="17">
                  <c:v>126.43</c:v>
                </c:pt>
                <c:pt idx="18">
                  <c:v>73.94</c:v>
                </c:pt>
                <c:pt idx="19">
                  <c:v>72.260000000000005</c:v>
                </c:pt>
                <c:pt idx="20">
                  <c:v>65.37</c:v>
                </c:pt>
                <c:pt idx="21">
                  <c:v>76.28</c:v>
                </c:pt>
                <c:pt idx="22">
                  <c:v>93.38</c:v>
                </c:pt>
                <c:pt idx="23">
                  <c:v>62.93</c:v>
                </c:pt>
                <c:pt idx="24">
                  <c:v>75.239999999999995</c:v>
                </c:pt>
                <c:pt idx="25">
                  <c:v>74.45</c:v>
                </c:pt>
                <c:pt idx="26">
                  <c:v>87.47</c:v>
                </c:pt>
                <c:pt idx="27">
                  <c:v>63.42</c:v>
                </c:pt>
                <c:pt idx="28">
                  <c:v>87.06</c:v>
                </c:pt>
                <c:pt idx="29">
                  <c:v>105.02</c:v>
                </c:pt>
                <c:pt idx="30">
                  <c:v>55.96</c:v>
                </c:pt>
                <c:pt idx="31">
                  <c:v>106.77</c:v>
                </c:pt>
                <c:pt idx="32">
                  <c:v>65.52</c:v>
                </c:pt>
                <c:pt idx="33">
                  <c:v>74.39</c:v>
                </c:pt>
                <c:pt idx="34">
                  <c:v>81.680000000000007</c:v>
                </c:pt>
                <c:pt idx="35">
                  <c:v>66.400000000000006</c:v>
                </c:pt>
                <c:pt idx="36">
                  <c:v>85.46</c:v>
                </c:pt>
                <c:pt idx="37">
                  <c:v>102.32</c:v>
                </c:pt>
                <c:pt idx="38">
                  <c:v>54.6</c:v>
                </c:pt>
                <c:pt idx="39">
                  <c:v>45.91</c:v>
                </c:pt>
                <c:pt idx="40">
                  <c:v>219.58</c:v>
                </c:pt>
                <c:pt idx="41">
                  <c:v>237.76</c:v>
                </c:pt>
                <c:pt idx="42">
                  <c:v>187.08</c:v>
                </c:pt>
                <c:pt idx="43">
                  <c:v>256.75</c:v>
                </c:pt>
                <c:pt idx="44">
                  <c:v>97.41</c:v>
                </c:pt>
                <c:pt idx="45">
                  <c:v>71.319999999999993</c:v>
                </c:pt>
                <c:pt idx="46">
                  <c:v>107.17</c:v>
                </c:pt>
                <c:pt idx="47">
                  <c:v>57.01</c:v>
                </c:pt>
                <c:pt idx="48">
                  <c:v>101.39</c:v>
                </c:pt>
                <c:pt idx="49">
                  <c:v>91.32</c:v>
                </c:pt>
                <c:pt idx="50">
                  <c:v>94.19</c:v>
                </c:pt>
                <c:pt idx="51">
                  <c:v>80.150000000000006</c:v>
                </c:pt>
                <c:pt idx="52">
                  <c:v>121.8</c:v>
                </c:pt>
                <c:pt idx="53">
                  <c:v>45.58</c:v>
                </c:pt>
                <c:pt idx="54">
                  <c:v>60.84</c:v>
                </c:pt>
                <c:pt idx="55">
                  <c:v>86.04</c:v>
                </c:pt>
                <c:pt idx="56">
                  <c:v>98.64</c:v>
                </c:pt>
                <c:pt idx="57">
                  <c:v>159.24</c:v>
                </c:pt>
                <c:pt idx="58">
                  <c:v>252.55</c:v>
                </c:pt>
                <c:pt idx="59">
                  <c:v>53.54</c:v>
                </c:pt>
                <c:pt idx="60">
                  <c:v>27.88</c:v>
                </c:pt>
                <c:pt idx="61">
                  <c:v>33.61</c:v>
                </c:pt>
                <c:pt idx="62">
                  <c:v>100.07</c:v>
                </c:pt>
                <c:pt idx="63">
                  <c:v>136.63</c:v>
                </c:pt>
                <c:pt idx="64">
                  <c:v>110.7</c:v>
                </c:pt>
                <c:pt idx="65">
                  <c:v>117.98</c:v>
                </c:pt>
                <c:pt idx="66">
                  <c:v>145.72999999999999</c:v>
                </c:pt>
                <c:pt idx="67">
                  <c:v>155.49</c:v>
                </c:pt>
                <c:pt idx="68">
                  <c:v>109.59</c:v>
                </c:pt>
                <c:pt idx="69">
                  <c:v>188.71</c:v>
                </c:pt>
                <c:pt idx="70">
                  <c:v>90.79</c:v>
                </c:pt>
                <c:pt idx="71">
                  <c:v>116.8</c:v>
                </c:pt>
                <c:pt idx="72">
                  <c:v>150.29</c:v>
                </c:pt>
                <c:pt idx="73">
                  <c:v>79.319999999999993</c:v>
                </c:pt>
                <c:pt idx="74">
                  <c:v>104.46</c:v>
                </c:pt>
                <c:pt idx="75">
                  <c:v>74.77</c:v>
                </c:pt>
                <c:pt idx="76">
                  <c:v>106.18</c:v>
                </c:pt>
                <c:pt idx="77">
                  <c:v>96.83</c:v>
                </c:pt>
                <c:pt idx="78">
                  <c:v>107.2</c:v>
                </c:pt>
                <c:pt idx="79">
                  <c:v>122.89</c:v>
                </c:pt>
                <c:pt idx="80">
                  <c:v>106.89</c:v>
                </c:pt>
                <c:pt idx="81">
                  <c:v>59.11</c:v>
                </c:pt>
                <c:pt idx="82">
                  <c:v>173.44</c:v>
                </c:pt>
                <c:pt idx="83">
                  <c:v>96.76</c:v>
                </c:pt>
                <c:pt idx="84">
                  <c:v>216.41</c:v>
                </c:pt>
                <c:pt idx="85">
                  <c:v>218.98</c:v>
                </c:pt>
                <c:pt idx="86">
                  <c:v>122.52</c:v>
                </c:pt>
                <c:pt idx="87">
                  <c:v>147.27000000000001</c:v>
                </c:pt>
                <c:pt idx="88">
                  <c:v>120.7</c:v>
                </c:pt>
                <c:pt idx="89">
                  <c:v>181.97</c:v>
                </c:pt>
                <c:pt idx="90">
                  <c:v>152.09</c:v>
                </c:pt>
                <c:pt idx="91">
                  <c:v>124.73</c:v>
                </c:pt>
                <c:pt idx="92">
                  <c:v>162.56</c:v>
                </c:pt>
                <c:pt idx="93">
                  <c:v>202.87</c:v>
                </c:pt>
                <c:pt idx="94">
                  <c:v>170.36</c:v>
                </c:pt>
                <c:pt idx="95">
                  <c:v>29.73</c:v>
                </c:pt>
                <c:pt idx="96">
                  <c:v>33.29</c:v>
                </c:pt>
                <c:pt idx="97">
                  <c:v>51.51</c:v>
                </c:pt>
                <c:pt idx="98">
                  <c:v>39.79</c:v>
                </c:pt>
                <c:pt idx="99">
                  <c:v>41.34</c:v>
                </c:pt>
                <c:pt idx="100">
                  <c:v>45.42</c:v>
                </c:pt>
                <c:pt idx="101">
                  <c:v>45.95</c:v>
                </c:pt>
                <c:pt idx="102">
                  <c:v>48.48</c:v>
                </c:pt>
                <c:pt idx="103">
                  <c:v>47.99</c:v>
                </c:pt>
                <c:pt idx="104">
                  <c:v>60.15</c:v>
                </c:pt>
                <c:pt idx="105">
                  <c:v>65.95</c:v>
                </c:pt>
                <c:pt idx="106">
                  <c:v>61.45</c:v>
                </c:pt>
                <c:pt idx="107">
                  <c:v>71.39</c:v>
                </c:pt>
                <c:pt idx="108">
                  <c:v>88.27</c:v>
                </c:pt>
                <c:pt idx="109">
                  <c:v>87.49</c:v>
                </c:pt>
                <c:pt idx="110">
                  <c:v>213.53</c:v>
                </c:pt>
                <c:pt idx="111">
                  <c:v>158.43</c:v>
                </c:pt>
                <c:pt idx="112">
                  <c:v>5.0199999999999996</c:v>
                </c:pt>
                <c:pt idx="113">
                  <c:v>102.5</c:v>
                </c:pt>
                <c:pt idx="114">
                  <c:v>100.88</c:v>
                </c:pt>
                <c:pt idx="115">
                  <c:v>5.68</c:v>
                </c:pt>
                <c:pt idx="116">
                  <c:v>142.05000000000001</c:v>
                </c:pt>
                <c:pt idx="117">
                  <c:v>8.34</c:v>
                </c:pt>
                <c:pt idx="118">
                  <c:v>5.67</c:v>
                </c:pt>
                <c:pt idx="119">
                  <c:v>105.54</c:v>
                </c:pt>
                <c:pt idx="120">
                  <c:v>6.64</c:v>
                </c:pt>
                <c:pt idx="121">
                  <c:v>152.25</c:v>
                </c:pt>
                <c:pt idx="122">
                  <c:v>8.01</c:v>
                </c:pt>
                <c:pt idx="123">
                  <c:v>7.07</c:v>
                </c:pt>
                <c:pt idx="124">
                  <c:v>8.1999999999999993</c:v>
                </c:pt>
                <c:pt idx="125">
                  <c:v>3.93</c:v>
                </c:pt>
                <c:pt idx="126">
                  <c:v>97.37</c:v>
                </c:pt>
                <c:pt idx="127">
                  <c:v>81.58</c:v>
                </c:pt>
                <c:pt idx="128">
                  <c:v>77.25</c:v>
                </c:pt>
                <c:pt idx="129">
                  <c:v>9.02</c:v>
                </c:pt>
                <c:pt idx="130">
                  <c:v>15.53</c:v>
                </c:pt>
                <c:pt idx="131">
                  <c:v>112.55</c:v>
                </c:pt>
                <c:pt idx="132">
                  <c:v>73.540000000000006</c:v>
                </c:pt>
                <c:pt idx="133">
                  <c:v>7.43</c:v>
                </c:pt>
                <c:pt idx="134">
                  <c:v>7.69</c:v>
                </c:pt>
                <c:pt idx="135">
                  <c:v>9.76</c:v>
                </c:pt>
                <c:pt idx="136">
                  <c:v>341.22</c:v>
                </c:pt>
                <c:pt idx="137">
                  <c:v>208.93</c:v>
                </c:pt>
                <c:pt idx="138">
                  <c:v>157.27000000000001</c:v>
                </c:pt>
                <c:pt idx="139">
                  <c:v>117.5</c:v>
                </c:pt>
                <c:pt idx="140">
                  <c:v>95.38</c:v>
                </c:pt>
                <c:pt idx="141">
                  <c:v>76.02</c:v>
                </c:pt>
                <c:pt idx="142">
                  <c:v>83.47</c:v>
                </c:pt>
                <c:pt idx="143">
                  <c:v>88.75</c:v>
                </c:pt>
                <c:pt idx="144">
                  <c:v>50.25</c:v>
                </c:pt>
                <c:pt idx="145">
                  <c:v>134.68</c:v>
                </c:pt>
                <c:pt idx="146">
                  <c:v>39.99</c:v>
                </c:pt>
                <c:pt idx="147">
                  <c:v>187.41</c:v>
                </c:pt>
                <c:pt idx="148">
                  <c:v>105.34</c:v>
                </c:pt>
                <c:pt idx="149">
                  <c:v>190.34</c:v>
                </c:pt>
                <c:pt idx="150">
                  <c:v>137.66999999999999</c:v>
                </c:pt>
                <c:pt idx="151">
                  <c:v>112.47</c:v>
                </c:pt>
                <c:pt idx="152">
                  <c:v>15.61</c:v>
                </c:pt>
                <c:pt idx="153">
                  <c:v>13.11</c:v>
                </c:pt>
                <c:pt idx="154">
                  <c:v>20.65</c:v>
                </c:pt>
                <c:pt idx="155">
                  <c:v>11.4</c:v>
                </c:pt>
                <c:pt idx="156">
                  <c:v>15.69</c:v>
                </c:pt>
                <c:pt idx="157">
                  <c:v>83.36</c:v>
                </c:pt>
                <c:pt idx="158">
                  <c:v>75.05</c:v>
                </c:pt>
                <c:pt idx="159">
                  <c:v>274.39999999999998</c:v>
                </c:pt>
                <c:pt idx="160">
                  <c:v>183.86</c:v>
                </c:pt>
                <c:pt idx="161">
                  <c:v>107.65</c:v>
                </c:pt>
                <c:pt idx="162">
                  <c:v>146.24</c:v>
                </c:pt>
                <c:pt idx="163">
                  <c:v>156.6</c:v>
                </c:pt>
                <c:pt idx="164">
                  <c:v>152.28</c:v>
                </c:pt>
                <c:pt idx="165">
                  <c:v>67.900000000000006</c:v>
                </c:pt>
                <c:pt idx="166">
                  <c:v>186.09</c:v>
                </c:pt>
                <c:pt idx="167">
                  <c:v>76.12</c:v>
                </c:pt>
                <c:pt idx="168">
                  <c:v>25.2</c:v>
                </c:pt>
                <c:pt idx="169">
                  <c:v>12.43</c:v>
                </c:pt>
                <c:pt idx="170">
                  <c:v>15.31</c:v>
                </c:pt>
                <c:pt idx="171">
                  <c:v>8.5299999999999994</c:v>
                </c:pt>
                <c:pt idx="172">
                  <c:v>17.920000000000002</c:v>
                </c:pt>
                <c:pt idx="173">
                  <c:v>18.36</c:v>
                </c:pt>
                <c:pt idx="174">
                  <c:v>14.45</c:v>
                </c:pt>
                <c:pt idx="175">
                  <c:v>17.079999999999998</c:v>
                </c:pt>
                <c:pt idx="176">
                  <c:v>249.78</c:v>
                </c:pt>
                <c:pt idx="177">
                  <c:v>136.07</c:v>
                </c:pt>
                <c:pt idx="178">
                  <c:v>86.19</c:v>
                </c:pt>
                <c:pt idx="179">
                  <c:v>192.44</c:v>
                </c:pt>
                <c:pt idx="180">
                  <c:v>131.91999999999999</c:v>
                </c:pt>
                <c:pt idx="181">
                  <c:v>112.57</c:v>
                </c:pt>
                <c:pt idx="182">
                  <c:v>197.22</c:v>
                </c:pt>
                <c:pt idx="183">
                  <c:v>138.54</c:v>
                </c:pt>
                <c:pt idx="184">
                  <c:v>23.45</c:v>
                </c:pt>
                <c:pt idx="185">
                  <c:v>26.96</c:v>
                </c:pt>
                <c:pt idx="186">
                  <c:v>145.16999999999999</c:v>
                </c:pt>
                <c:pt idx="187">
                  <c:v>200.56</c:v>
                </c:pt>
                <c:pt idx="188">
                  <c:v>161.04</c:v>
                </c:pt>
                <c:pt idx="189">
                  <c:v>44.52</c:v>
                </c:pt>
                <c:pt idx="190">
                  <c:v>163.24</c:v>
                </c:pt>
                <c:pt idx="191">
                  <c:v>143.71</c:v>
                </c:pt>
                <c:pt idx="192">
                  <c:v>13</c:v>
                </c:pt>
                <c:pt idx="193">
                  <c:v>150.49</c:v>
                </c:pt>
                <c:pt idx="194">
                  <c:v>126.06</c:v>
                </c:pt>
                <c:pt idx="195">
                  <c:v>134.12</c:v>
                </c:pt>
                <c:pt idx="196">
                  <c:v>172.97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C244-9D38-510F2E5B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29871"/>
        <c:axId val="1439331551"/>
      </c:scatterChart>
      <c:valAx>
        <c:axId val="143932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wgt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1551"/>
        <c:crosses val="autoZero"/>
        <c:crossBetween val="midCat"/>
      </c:valAx>
      <c:valAx>
        <c:axId val="14393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2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821266</xdr:colOff>
      <xdr:row>1</xdr:row>
      <xdr:rowOff>0</xdr:rowOff>
    </xdr:from>
    <xdr:to>
      <xdr:col>48</xdr:col>
      <xdr:colOff>414867</xdr:colOff>
      <xdr:row>3</xdr:row>
      <xdr:rowOff>143932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304A4-9FB2-774F-A2CF-DC52F7198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98"/>
  <sheetViews>
    <sheetView tabSelected="1" zoomScale="75" zoomScaleNormal="100" workbookViewId="0">
      <pane ySplit="1" topLeftCell="A101" activePane="bottomLeft" state="frozen"/>
      <selection pane="bottomLeft" activeCell="T117" sqref="T117"/>
    </sheetView>
  </sheetViews>
  <sheetFormatPr baseColWidth="10" defaultColWidth="10.83203125" defaultRowHeight="16" x14ac:dyDescent="0.2"/>
  <cols>
    <col min="1" max="3" width="10.83203125" style="1"/>
    <col min="4" max="4" width="13" style="2" bestFit="1" customWidth="1"/>
    <col min="5" max="5" width="13.6640625" style="2" bestFit="1" customWidth="1"/>
    <col min="6" max="6" width="17.5" style="1" bestFit="1" customWidth="1"/>
    <col min="7" max="7" width="17.5" style="1" customWidth="1"/>
    <col min="8" max="8" width="10.1640625" style="1" bestFit="1" customWidth="1"/>
    <col min="9" max="9" width="8" style="1" bestFit="1" customWidth="1"/>
    <col min="10" max="10" width="6.33203125" style="1" bestFit="1" customWidth="1"/>
    <col min="11" max="11" width="10" style="1" bestFit="1" customWidth="1"/>
    <col min="12" max="12" width="14.5" style="1" bestFit="1" customWidth="1"/>
    <col min="13" max="13" width="17.6640625" style="1" bestFit="1" customWidth="1"/>
    <col min="14" max="14" width="17" style="3" bestFit="1" customWidth="1"/>
    <col min="15" max="15" width="16.33203125" style="3" bestFit="1" customWidth="1"/>
    <col min="16" max="16" width="11.6640625" style="3" bestFit="1" customWidth="1"/>
    <col min="17" max="17" width="11" style="3" bestFit="1" customWidth="1"/>
    <col min="18" max="18" width="10.83203125" style="3" bestFit="1" customWidth="1"/>
    <col min="19" max="19" width="10" style="3" bestFit="1" customWidth="1"/>
    <col min="20" max="20" width="7.33203125" style="3" bestFit="1" customWidth="1"/>
    <col min="21" max="21" width="10" style="3" bestFit="1" customWidth="1"/>
    <col min="22" max="22" width="8.33203125" style="3" bestFit="1" customWidth="1"/>
    <col min="23" max="23" width="9.83203125" style="3" bestFit="1" customWidth="1"/>
    <col min="24" max="24" width="8.33203125" style="3" bestFit="1" customWidth="1"/>
    <col min="25" max="25" width="10.83203125" style="3" bestFit="1" customWidth="1"/>
    <col min="26" max="26" width="8.33203125" style="3" bestFit="1" customWidth="1"/>
    <col min="27" max="27" width="10.83203125" style="3" bestFit="1" customWidth="1"/>
    <col min="28" max="28" width="8.33203125" style="3" bestFit="1" customWidth="1"/>
    <col min="29" max="29" width="10.6640625" style="3" bestFit="1" customWidth="1"/>
    <col min="30" max="30" width="8.33203125" style="3" bestFit="1" customWidth="1"/>
    <col min="31" max="32" width="16" style="3" bestFit="1" customWidth="1"/>
    <col min="33" max="33" width="15.83203125" style="3" bestFit="1" customWidth="1"/>
    <col min="34" max="34" width="13" style="3" bestFit="1" customWidth="1"/>
    <col min="35" max="35" width="12.1640625" style="1" bestFit="1" customWidth="1"/>
    <col min="36" max="37" width="12.1640625" style="1" customWidth="1"/>
    <col min="38" max="16384" width="10.83203125" style="1"/>
  </cols>
  <sheetData>
    <row r="1" spans="1:40" s="7" customFormat="1" x14ac:dyDescent="0.2">
      <c r="A1" s="7" t="s">
        <v>2</v>
      </c>
      <c r="B1" s="7" t="s">
        <v>3</v>
      </c>
      <c r="C1" s="7" t="s">
        <v>37</v>
      </c>
      <c r="D1" s="8" t="s">
        <v>4</v>
      </c>
      <c r="E1" s="8" t="s">
        <v>5</v>
      </c>
      <c r="F1" s="7" t="s">
        <v>6</v>
      </c>
      <c r="G1" s="7" t="s">
        <v>100</v>
      </c>
      <c r="H1" s="7" t="s">
        <v>7</v>
      </c>
      <c r="I1" s="7" t="s">
        <v>41</v>
      </c>
      <c r="J1" s="7" t="s">
        <v>8</v>
      </c>
      <c r="K1" s="7" t="s">
        <v>9</v>
      </c>
      <c r="L1" s="7" t="s">
        <v>10</v>
      </c>
      <c r="M1" s="7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19</v>
      </c>
      <c r="U1" s="9" t="s">
        <v>18</v>
      </c>
      <c r="V1" s="9" t="s">
        <v>20</v>
      </c>
      <c r="W1" s="9" t="s">
        <v>21</v>
      </c>
      <c r="X1" s="9" t="s">
        <v>24</v>
      </c>
      <c r="Y1" s="9" t="s">
        <v>22</v>
      </c>
      <c r="Z1" s="9" t="s">
        <v>23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7" t="s">
        <v>33</v>
      </c>
      <c r="AJ1" s="9" t="s">
        <v>99</v>
      </c>
      <c r="AK1" s="9" t="s">
        <v>34</v>
      </c>
      <c r="AL1" s="7" t="s">
        <v>0</v>
      </c>
    </row>
    <row r="2" spans="1:40" x14ac:dyDescent="0.2">
      <c r="A2" s="1">
        <v>130</v>
      </c>
      <c r="B2" s="1" t="s">
        <v>38</v>
      </c>
      <c r="C2" s="1" t="s">
        <v>39</v>
      </c>
      <c r="D2" s="2">
        <v>43259</v>
      </c>
      <c r="E2" s="2">
        <v>43450</v>
      </c>
      <c r="F2" s="1" t="s">
        <v>105</v>
      </c>
      <c r="G2" s="1" t="s">
        <v>101</v>
      </c>
      <c r="H2" s="1">
        <v>5</v>
      </c>
      <c r="I2" s="1">
        <v>1</v>
      </c>
      <c r="J2" s="1">
        <v>254</v>
      </c>
      <c r="K2" s="1">
        <v>2.46</v>
      </c>
      <c r="L2" s="3">
        <v>182.13</v>
      </c>
      <c r="M2" s="3">
        <v>182.01</v>
      </c>
      <c r="N2" s="3">
        <v>43.54</v>
      </c>
      <c r="O2" s="3">
        <v>13.58</v>
      </c>
      <c r="P2" s="3">
        <v>12.97</v>
      </c>
      <c r="Q2" s="3">
        <v>12.92</v>
      </c>
      <c r="R2" s="3">
        <v>12.95</v>
      </c>
      <c r="S2" s="3">
        <v>13.97</v>
      </c>
      <c r="T2" s="3">
        <f t="shared" ref="T2:T35" si="0">S2-P2</f>
        <v>1</v>
      </c>
      <c r="U2" s="3">
        <v>13.92</v>
      </c>
      <c r="V2" s="3">
        <f t="shared" ref="V2:V35" si="1">U2-Q2</f>
        <v>1</v>
      </c>
      <c r="W2" s="3">
        <v>13.95</v>
      </c>
      <c r="X2" s="3">
        <f t="shared" ref="X2:X35" si="2">W2-R2</f>
        <v>1</v>
      </c>
      <c r="Y2" s="3" t="s">
        <v>1</v>
      </c>
      <c r="Z2" s="3" t="e">
        <f t="shared" ref="Z2:Z35" si="3">Y2-P2</f>
        <v>#VALUE!</v>
      </c>
      <c r="AA2" s="3">
        <v>13.65</v>
      </c>
      <c r="AB2" s="3">
        <f t="shared" ref="AB2:AB35" si="4">AA2-Q2</f>
        <v>0.73000000000000043</v>
      </c>
      <c r="AC2" s="3">
        <v>13.69</v>
      </c>
      <c r="AD2" s="3">
        <f t="shared" ref="AD2:AD35" si="5">AC2-R2</f>
        <v>0.74000000000000021</v>
      </c>
      <c r="AE2" s="3" t="e">
        <f t="shared" ref="AE2:AE35" si="6">(1-(Z2/T2))*100</f>
        <v>#VALUE!</v>
      </c>
      <c r="AF2" s="3">
        <f t="shared" ref="AF2:AF35" si="7">(1-(AB2/V2))*100</f>
        <v>26.999999999999957</v>
      </c>
      <c r="AG2" s="3">
        <f t="shared" ref="AG2:AG35" si="8">(1-(AD2/X2))*100</f>
        <v>25.999999999999979</v>
      </c>
      <c r="AH2" s="3">
        <f>AVERAGE(AF2:AG2)</f>
        <v>26.499999999999968</v>
      </c>
      <c r="AI2" s="1">
        <f>_xlfn.STDEV.P(AF2:AG2)</f>
        <v>0.49999999999998934</v>
      </c>
      <c r="AJ2" s="1">
        <v>1</v>
      </c>
      <c r="AK2" s="1" t="s">
        <v>35</v>
      </c>
    </row>
    <row r="3" spans="1:40" x14ac:dyDescent="0.2">
      <c r="A3" s="1">
        <v>134</v>
      </c>
      <c r="B3" s="1" t="s">
        <v>38</v>
      </c>
      <c r="C3" s="1" t="s">
        <v>39</v>
      </c>
      <c r="D3" s="2">
        <v>43259</v>
      </c>
      <c r="E3" s="2">
        <v>43450</v>
      </c>
      <c r="F3" s="1" t="s">
        <v>105</v>
      </c>
      <c r="G3" s="1" t="s">
        <v>101</v>
      </c>
      <c r="H3" s="1">
        <v>6</v>
      </c>
      <c r="I3" s="1">
        <v>1</v>
      </c>
      <c r="J3" s="1">
        <v>220</v>
      </c>
      <c r="K3" s="1">
        <v>2.44</v>
      </c>
      <c r="L3" s="3">
        <v>106.03</v>
      </c>
      <c r="M3" s="3">
        <v>100.76</v>
      </c>
      <c r="N3" s="3">
        <v>33.42</v>
      </c>
      <c r="O3" s="3">
        <v>8.6999999999999993</v>
      </c>
      <c r="P3" s="3">
        <v>13.14</v>
      </c>
      <c r="Q3" s="3">
        <v>12.95</v>
      </c>
      <c r="R3" s="3">
        <v>13.05</v>
      </c>
      <c r="S3" s="3">
        <v>14.13</v>
      </c>
      <c r="T3" s="3">
        <f t="shared" si="0"/>
        <v>0.99000000000000021</v>
      </c>
      <c r="U3" s="3">
        <v>13.94</v>
      </c>
      <c r="V3" s="3">
        <f t="shared" si="1"/>
        <v>0.99000000000000021</v>
      </c>
      <c r="W3" s="3">
        <v>14.05</v>
      </c>
      <c r="X3" s="3">
        <f t="shared" si="2"/>
        <v>1</v>
      </c>
      <c r="Y3" s="3">
        <v>13.97</v>
      </c>
      <c r="Z3" s="3">
        <f t="shared" si="3"/>
        <v>0.83000000000000007</v>
      </c>
      <c r="AA3" s="3">
        <v>13.79</v>
      </c>
      <c r="AB3" s="3">
        <f t="shared" si="4"/>
        <v>0.83999999999999986</v>
      </c>
      <c r="AC3" s="3">
        <v>13.9</v>
      </c>
      <c r="AD3" s="3">
        <f t="shared" si="5"/>
        <v>0.84999999999999964</v>
      </c>
      <c r="AE3" s="3">
        <f t="shared" si="6"/>
        <v>16.161616161616177</v>
      </c>
      <c r="AF3" s="3">
        <f t="shared" si="7"/>
        <v>15.151515151515182</v>
      </c>
      <c r="AG3" s="3">
        <f t="shared" si="8"/>
        <v>15.000000000000036</v>
      </c>
      <c r="AH3" s="3">
        <f t="shared" ref="AH3:AH8" si="9">AVERAGE(AE3:AG3)</f>
        <v>15.437710437710464</v>
      </c>
      <c r="AI3" s="1">
        <f t="shared" ref="AI3:AI31" si="10">_xlfn.STDEV.P(AE3:AG3)</f>
        <v>0.51560245222603696</v>
      </c>
      <c r="AJ3" s="1">
        <v>1</v>
      </c>
      <c r="AK3" s="1" t="s">
        <v>35</v>
      </c>
    </row>
    <row r="4" spans="1:40" x14ac:dyDescent="0.2">
      <c r="A4" s="1">
        <v>131</v>
      </c>
      <c r="B4" s="1" t="s">
        <v>38</v>
      </c>
      <c r="C4" s="1" t="s">
        <v>39</v>
      </c>
      <c r="D4" s="2">
        <v>43259</v>
      </c>
      <c r="E4" s="2">
        <v>43450</v>
      </c>
      <c r="F4" s="1" t="s">
        <v>105</v>
      </c>
      <c r="G4" s="1" t="s">
        <v>101</v>
      </c>
      <c r="H4" s="1">
        <v>1</v>
      </c>
      <c r="I4" s="1">
        <v>2</v>
      </c>
      <c r="J4" s="1">
        <v>220</v>
      </c>
      <c r="K4" s="1">
        <v>2.4500000000000002</v>
      </c>
      <c r="L4" s="3">
        <v>105.18</v>
      </c>
      <c r="M4" s="3">
        <v>104.65</v>
      </c>
      <c r="N4" s="3">
        <v>37.619999999999997</v>
      </c>
      <c r="O4" s="3">
        <v>10.07</v>
      </c>
      <c r="P4" s="3">
        <v>12.97</v>
      </c>
      <c r="Q4" s="3">
        <v>13.11</v>
      </c>
      <c r="R4" s="3">
        <v>12.97</v>
      </c>
      <c r="S4" s="3">
        <v>13.97</v>
      </c>
      <c r="T4" s="3">
        <f t="shared" si="0"/>
        <v>1</v>
      </c>
      <c r="U4" s="3">
        <v>14.12</v>
      </c>
      <c r="V4" s="3">
        <f t="shared" si="1"/>
        <v>1.0099999999999998</v>
      </c>
      <c r="W4" s="3">
        <v>13.97</v>
      </c>
      <c r="X4" s="3">
        <f t="shared" si="2"/>
        <v>1</v>
      </c>
      <c r="Y4" s="3">
        <v>13.85</v>
      </c>
      <c r="Z4" s="3">
        <f t="shared" si="3"/>
        <v>0.87999999999999901</v>
      </c>
      <c r="AA4" s="3">
        <v>14</v>
      </c>
      <c r="AB4" s="3">
        <f t="shared" si="4"/>
        <v>0.89000000000000057</v>
      </c>
      <c r="AC4" s="3">
        <v>13.82</v>
      </c>
      <c r="AD4" s="3">
        <f t="shared" si="5"/>
        <v>0.84999999999999964</v>
      </c>
      <c r="AE4" s="3">
        <f t="shared" si="6"/>
        <v>12.000000000000099</v>
      </c>
      <c r="AF4" s="3">
        <f t="shared" si="7"/>
        <v>11.881188118811803</v>
      </c>
      <c r="AG4" s="3">
        <f t="shared" si="8"/>
        <v>15.000000000000036</v>
      </c>
      <c r="AH4" s="3">
        <f t="shared" si="9"/>
        <v>12.960396039603978</v>
      </c>
      <c r="AI4" s="1">
        <f t="shared" si="10"/>
        <v>1.4430332179649423</v>
      </c>
      <c r="AJ4" s="1">
        <v>1</v>
      </c>
      <c r="AK4" s="1" t="s">
        <v>35</v>
      </c>
      <c r="AL4" s="1" t="s">
        <v>45</v>
      </c>
    </row>
    <row r="5" spans="1:40" x14ac:dyDescent="0.2">
      <c r="A5" s="1">
        <v>136</v>
      </c>
      <c r="B5" s="1" t="s">
        <v>38</v>
      </c>
      <c r="C5" s="1" t="s">
        <v>39</v>
      </c>
      <c r="D5" s="2">
        <v>43259</v>
      </c>
      <c r="E5" s="2">
        <v>43450</v>
      </c>
      <c r="F5" s="1" t="s">
        <v>105</v>
      </c>
      <c r="G5" s="1" t="s">
        <v>101</v>
      </c>
      <c r="H5" s="1">
        <v>6</v>
      </c>
      <c r="I5" s="1">
        <v>2</v>
      </c>
      <c r="J5" s="1">
        <v>285</v>
      </c>
      <c r="K5" s="1">
        <v>2.4300000000000002</v>
      </c>
      <c r="L5" s="3">
        <v>211.62</v>
      </c>
      <c r="M5" s="3">
        <v>211.22</v>
      </c>
      <c r="N5" s="3">
        <v>36.26</v>
      </c>
      <c r="O5" s="3">
        <v>11.19</v>
      </c>
      <c r="P5" s="3">
        <v>13.06</v>
      </c>
      <c r="Q5" s="3">
        <v>12.95</v>
      </c>
      <c r="R5" s="3">
        <v>12.95</v>
      </c>
      <c r="S5" s="3">
        <v>14.05</v>
      </c>
      <c r="T5" s="3">
        <f t="shared" si="0"/>
        <v>0.99000000000000021</v>
      </c>
      <c r="U5" s="3">
        <v>13.96</v>
      </c>
      <c r="V5" s="3">
        <f t="shared" si="1"/>
        <v>1.0100000000000016</v>
      </c>
      <c r="W5" s="3">
        <v>13.96</v>
      </c>
      <c r="X5" s="3">
        <f t="shared" si="2"/>
        <v>1.0100000000000016</v>
      </c>
      <c r="Y5" s="3">
        <v>13.8</v>
      </c>
      <c r="Z5" s="3">
        <f t="shared" si="3"/>
        <v>0.74000000000000021</v>
      </c>
      <c r="AA5" s="3">
        <v>13.7</v>
      </c>
      <c r="AB5" s="3">
        <f t="shared" si="4"/>
        <v>0.75</v>
      </c>
      <c r="AC5" s="3">
        <v>13.72</v>
      </c>
      <c r="AD5" s="3">
        <f t="shared" si="5"/>
        <v>0.77000000000000135</v>
      </c>
      <c r="AE5" s="3">
        <f t="shared" si="6"/>
        <v>25.252525252525249</v>
      </c>
      <c r="AF5" s="3">
        <f t="shared" si="7"/>
        <v>25.742574257425854</v>
      </c>
      <c r="AG5" s="3">
        <f t="shared" si="8"/>
        <v>23.762376237623752</v>
      </c>
      <c r="AH5" s="3">
        <f t="shared" si="9"/>
        <v>24.919158582524954</v>
      </c>
      <c r="AI5" s="1">
        <f t="shared" si="10"/>
        <v>0.84207919338874448</v>
      </c>
      <c r="AJ5" s="1">
        <v>2</v>
      </c>
      <c r="AK5" s="1" t="s">
        <v>35</v>
      </c>
    </row>
    <row r="6" spans="1:40" x14ac:dyDescent="0.2">
      <c r="A6" s="1">
        <v>132</v>
      </c>
      <c r="B6" s="1" t="s">
        <v>38</v>
      </c>
      <c r="C6" s="1" t="s">
        <v>39</v>
      </c>
      <c r="D6" s="2">
        <v>43259</v>
      </c>
      <c r="E6" s="2">
        <v>43450</v>
      </c>
      <c r="F6" s="1" t="s">
        <v>105</v>
      </c>
      <c r="G6" s="1" t="s">
        <v>101</v>
      </c>
      <c r="H6" s="1">
        <v>5</v>
      </c>
      <c r="I6" s="1">
        <v>3</v>
      </c>
      <c r="J6" s="1">
        <v>219</v>
      </c>
      <c r="K6" s="1">
        <v>2.39</v>
      </c>
      <c r="L6" s="3">
        <v>98.25</v>
      </c>
      <c r="M6" s="3">
        <v>97.59</v>
      </c>
      <c r="N6" s="3">
        <v>33.770000000000003</v>
      </c>
      <c r="O6" s="3">
        <v>9.43</v>
      </c>
      <c r="P6" s="3">
        <v>12.99</v>
      </c>
      <c r="Q6" s="3">
        <v>13.08</v>
      </c>
      <c r="R6" s="3">
        <v>13.05</v>
      </c>
      <c r="S6" s="3">
        <v>14</v>
      </c>
      <c r="T6" s="3">
        <f t="shared" si="0"/>
        <v>1.0099999999999998</v>
      </c>
      <c r="U6" s="3">
        <v>14.08</v>
      </c>
      <c r="V6" s="3">
        <f t="shared" si="1"/>
        <v>1</v>
      </c>
      <c r="W6" s="3">
        <v>14.05</v>
      </c>
      <c r="X6" s="3">
        <f t="shared" si="2"/>
        <v>1</v>
      </c>
      <c r="Y6" s="3">
        <v>13.78</v>
      </c>
      <c r="Z6" s="3">
        <f t="shared" si="3"/>
        <v>0.78999999999999915</v>
      </c>
      <c r="AA6" s="3">
        <v>13.87</v>
      </c>
      <c r="AB6" s="3">
        <f t="shared" si="4"/>
        <v>0.78999999999999915</v>
      </c>
      <c r="AC6" s="3">
        <v>13.79</v>
      </c>
      <c r="AD6" s="3">
        <f t="shared" si="5"/>
        <v>0.73999999999999844</v>
      </c>
      <c r="AE6" s="3">
        <f t="shared" si="6"/>
        <v>21.782178217821844</v>
      </c>
      <c r="AF6" s="3">
        <f t="shared" si="7"/>
        <v>21.000000000000085</v>
      </c>
      <c r="AG6" s="3">
        <f t="shared" si="8"/>
        <v>26.000000000000156</v>
      </c>
      <c r="AH6" s="3">
        <f t="shared" si="9"/>
        <v>22.92739273927403</v>
      </c>
      <c r="AI6" s="1">
        <f t="shared" si="10"/>
        <v>2.1960020074533775</v>
      </c>
      <c r="AJ6" s="1">
        <v>1</v>
      </c>
      <c r="AK6" s="1" t="s">
        <v>35</v>
      </c>
    </row>
    <row r="7" spans="1:40" x14ac:dyDescent="0.2">
      <c r="A7" s="1">
        <v>137</v>
      </c>
      <c r="B7" s="1" t="s">
        <v>38</v>
      </c>
      <c r="C7" s="1" t="s">
        <v>39</v>
      </c>
      <c r="D7" s="2">
        <v>43259</v>
      </c>
      <c r="E7" s="2">
        <v>43450</v>
      </c>
      <c r="F7" s="1" t="s">
        <v>105</v>
      </c>
      <c r="G7" s="1" t="s">
        <v>101</v>
      </c>
      <c r="H7" s="1">
        <v>5</v>
      </c>
      <c r="I7" s="1">
        <v>3</v>
      </c>
      <c r="J7" s="1">
        <v>271</v>
      </c>
      <c r="K7" s="1">
        <v>2.44</v>
      </c>
      <c r="L7" s="3">
        <v>195.1</v>
      </c>
      <c r="M7" s="3">
        <v>194.95</v>
      </c>
      <c r="N7" s="3">
        <v>40.79</v>
      </c>
      <c r="O7" s="3">
        <v>11.7</v>
      </c>
      <c r="P7" s="3">
        <v>13.07</v>
      </c>
      <c r="Q7" s="3">
        <v>12.94</v>
      </c>
      <c r="R7" s="3">
        <v>12.97</v>
      </c>
      <c r="S7" s="3">
        <v>14.06</v>
      </c>
      <c r="T7" s="3">
        <f t="shared" si="0"/>
        <v>0.99000000000000021</v>
      </c>
      <c r="U7" s="3">
        <v>13.95</v>
      </c>
      <c r="V7" s="3">
        <f t="shared" si="1"/>
        <v>1.0099999999999998</v>
      </c>
      <c r="W7" s="3">
        <v>13.96</v>
      </c>
      <c r="X7" s="3">
        <f t="shared" si="2"/>
        <v>0.99000000000000021</v>
      </c>
      <c r="Y7" s="3">
        <v>13.82</v>
      </c>
      <c r="Z7" s="3">
        <f t="shared" si="3"/>
        <v>0.75</v>
      </c>
      <c r="AA7" s="3">
        <v>13.7</v>
      </c>
      <c r="AB7" s="3">
        <f t="shared" si="4"/>
        <v>0.75999999999999979</v>
      </c>
      <c r="AC7" s="3">
        <v>13.69</v>
      </c>
      <c r="AD7" s="3">
        <f t="shared" si="5"/>
        <v>0.71999999999999886</v>
      </c>
      <c r="AE7" s="3">
        <f t="shared" si="6"/>
        <v>24.242424242424253</v>
      </c>
      <c r="AF7" s="3">
        <f t="shared" si="7"/>
        <v>24.752475247524753</v>
      </c>
      <c r="AG7" s="3">
        <f t="shared" si="8"/>
        <v>27.272727272727405</v>
      </c>
      <c r="AH7" s="3">
        <f t="shared" si="9"/>
        <v>25.422542254225473</v>
      </c>
      <c r="AI7" s="1">
        <f t="shared" si="10"/>
        <v>1.3247456256373045</v>
      </c>
      <c r="AJ7" s="1">
        <v>2</v>
      </c>
      <c r="AK7" s="1" t="s">
        <v>35</v>
      </c>
    </row>
    <row r="8" spans="1:40" x14ac:dyDescent="0.2">
      <c r="A8" s="1">
        <v>148</v>
      </c>
      <c r="B8" s="1" t="s">
        <v>38</v>
      </c>
      <c r="C8" s="1" t="s">
        <v>39</v>
      </c>
      <c r="D8" s="2">
        <v>43259</v>
      </c>
      <c r="E8" s="2">
        <v>43451</v>
      </c>
      <c r="F8" s="1" t="s">
        <v>105</v>
      </c>
      <c r="G8" s="1" t="s">
        <v>101</v>
      </c>
      <c r="H8" s="1">
        <v>6</v>
      </c>
      <c r="I8" s="1">
        <v>4</v>
      </c>
      <c r="J8" s="1">
        <v>256</v>
      </c>
      <c r="K8" s="1">
        <v>2.42</v>
      </c>
      <c r="L8" s="3">
        <v>137.13999999999999</v>
      </c>
      <c r="M8" s="3">
        <v>135.77000000000001</v>
      </c>
      <c r="N8" s="3">
        <v>32.159999999999997</v>
      </c>
      <c r="O8" s="3">
        <v>9.5500000000000007</v>
      </c>
      <c r="P8" s="3">
        <v>13.09</v>
      </c>
      <c r="Q8" s="3">
        <v>12.91</v>
      </c>
      <c r="R8" s="3">
        <v>12.93</v>
      </c>
      <c r="S8" s="3">
        <v>14.08</v>
      </c>
      <c r="T8" s="3">
        <f t="shared" si="0"/>
        <v>0.99000000000000021</v>
      </c>
      <c r="U8" s="3">
        <v>13.91</v>
      </c>
      <c r="V8" s="3">
        <f t="shared" si="1"/>
        <v>1</v>
      </c>
      <c r="W8" s="3">
        <v>13.93</v>
      </c>
      <c r="X8" s="3">
        <f t="shared" si="2"/>
        <v>1</v>
      </c>
      <c r="Y8" s="3">
        <v>13.88</v>
      </c>
      <c r="Z8" s="3">
        <f t="shared" si="3"/>
        <v>0.79000000000000092</v>
      </c>
      <c r="AA8" s="3">
        <v>13.71</v>
      </c>
      <c r="AB8" s="3">
        <f t="shared" si="4"/>
        <v>0.80000000000000071</v>
      </c>
      <c r="AC8" s="3">
        <v>13.72</v>
      </c>
      <c r="AD8" s="3">
        <f t="shared" si="5"/>
        <v>0.79000000000000092</v>
      </c>
      <c r="AE8" s="3">
        <f t="shared" si="6"/>
        <v>20.202020202020122</v>
      </c>
      <c r="AF8" s="3">
        <f t="shared" si="7"/>
        <v>19.999999999999929</v>
      </c>
      <c r="AG8" s="3">
        <f t="shared" si="8"/>
        <v>20.999999999999908</v>
      </c>
      <c r="AH8" s="3">
        <f t="shared" si="9"/>
        <v>20.40067340067332</v>
      </c>
      <c r="AI8" s="1">
        <f t="shared" si="10"/>
        <v>0.4317385937511643</v>
      </c>
      <c r="AJ8" s="1">
        <v>1</v>
      </c>
      <c r="AK8" s="1" t="s">
        <v>35</v>
      </c>
    </row>
    <row r="9" spans="1:40" x14ac:dyDescent="0.2">
      <c r="A9" s="1">
        <v>145</v>
      </c>
      <c r="B9" s="1" t="s">
        <v>38</v>
      </c>
      <c r="C9" s="1" t="s">
        <v>39</v>
      </c>
      <c r="D9" s="2">
        <v>43259</v>
      </c>
      <c r="E9" s="2">
        <v>43451</v>
      </c>
      <c r="F9" s="1" t="s">
        <v>105</v>
      </c>
      <c r="G9" s="1" t="s">
        <v>101</v>
      </c>
      <c r="H9" s="1">
        <v>6</v>
      </c>
      <c r="I9" s="1">
        <v>4</v>
      </c>
      <c r="J9" s="1">
        <v>281</v>
      </c>
      <c r="K9" s="1">
        <v>2.4500000000000002</v>
      </c>
      <c r="L9" s="3">
        <v>247.72</v>
      </c>
      <c r="M9" s="3">
        <v>242.04</v>
      </c>
      <c r="N9" s="3">
        <v>33.17</v>
      </c>
      <c r="O9" s="3">
        <v>10.32</v>
      </c>
      <c r="P9" s="3">
        <v>13.03</v>
      </c>
      <c r="Q9" s="3">
        <v>12.98</v>
      </c>
      <c r="R9" s="3">
        <v>12.96</v>
      </c>
      <c r="S9" s="3">
        <v>14.04</v>
      </c>
      <c r="T9" s="3">
        <f t="shared" si="0"/>
        <v>1.0099999999999998</v>
      </c>
      <c r="U9" s="3">
        <v>13.98</v>
      </c>
      <c r="V9" s="3">
        <f t="shared" si="1"/>
        <v>1</v>
      </c>
      <c r="W9" s="3">
        <v>13.97</v>
      </c>
      <c r="X9" s="3">
        <f t="shared" si="2"/>
        <v>1.0099999999999998</v>
      </c>
      <c r="Y9" s="3" t="s">
        <v>1</v>
      </c>
      <c r="Z9" s="3" t="e">
        <f t="shared" si="3"/>
        <v>#VALUE!</v>
      </c>
      <c r="AA9" s="3">
        <v>13.69</v>
      </c>
      <c r="AB9" s="3">
        <f t="shared" si="4"/>
        <v>0.70999999999999908</v>
      </c>
      <c r="AC9" s="3" t="s">
        <v>1</v>
      </c>
      <c r="AD9" s="3" t="e">
        <f t="shared" si="5"/>
        <v>#VALUE!</v>
      </c>
      <c r="AE9" s="3" t="e">
        <f t="shared" si="6"/>
        <v>#VALUE!</v>
      </c>
      <c r="AF9" s="3">
        <f t="shared" si="7"/>
        <v>29.000000000000092</v>
      </c>
      <c r="AG9" s="3" t="e">
        <f t="shared" si="8"/>
        <v>#VALUE!</v>
      </c>
      <c r="AH9" s="3">
        <f>AVERAGE(AF9)</f>
        <v>29.000000000000092</v>
      </c>
      <c r="AI9" s="1" t="e">
        <f t="shared" si="10"/>
        <v>#VALUE!</v>
      </c>
      <c r="AJ9" s="1">
        <v>2</v>
      </c>
      <c r="AK9" s="1" t="s">
        <v>35</v>
      </c>
    </row>
    <row r="10" spans="1:40" x14ac:dyDescent="0.2">
      <c r="A10" s="1">
        <v>157</v>
      </c>
      <c r="B10" s="1" t="s">
        <v>38</v>
      </c>
      <c r="C10" s="1" t="s">
        <v>39</v>
      </c>
      <c r="D10" s="2">
        <v>43259</v>
      </c>
      <c r="E10" s="2">
        <v>43451</v>
      </c>
      <c r="F10" s="1" t="s">
        <v>105</v>
      </c>
      <c r="G10" s="1" t="s">
        <v>101</v>
      </c>
      <c r="H10" s="1">
        <v>1</v>
      </c>
      <c r="I10" s="1">
        <v>5</v>
      </c>
      <c r="J10" s="1">
        <v>181</v>
      </c>
      <c r="K10" s="1">
        <v>2.44</v>
      </c>
      <c r="L10" s="3">
        <v>58.5</v>
      </c>
      <c r="M10" s="3">
        <v>58.5</v>
      </c>
      <c r="N10" s="3">
        <v>29.34</v>
      </c>
      <c r="O10" s="3">
        <v>8.23</v>
      </c>
      <c r="P10" s="3">
        <v>12.85</v>
      </c>
      <c r="Q10" s="3">
        <v>12.96</v>
      </c>
      <c r="R10" s="3">
        <v>13.07</v>
      </c>
      <c r="S10" s="3">
        <v>13.86</v>
      </c>
      <c r="T10" s="3">
        <f t="shared" si="0"/>
        <v>1.0099999999999998</v>
      </c>
      <c r="U10" s="3">
        <v>13.96</v>
      </c>
      <c r="V10" s="3">
        <f t="shared" si="1"/>
        <v>1</v>
      </c>
      <c r="W10" s="3">
        <v>14.07</v>
      </c>
      <c r="X10" s="3">
        <f t="shared" si="2"/>
        <v>1</v>
      </c>
      <c r="Y10" s="3">
        <v>13.74</v>
      </c>
      <c r="Z10" s="3">
        <f t="shared" si="3"/>
        <v>0.89000000000000057</v>
      </c>
      <c r="AA10" s="3">
        <v>13.83</v>
      </c>
      <c r="AB10" s="3">
        <f t="shared" si="4"/>
        <v>0.86999999999999922</v>
      </c>
      <c r="AC10" s="3">
        <v>13.95</v>
      </c>
      <c r="AD10" s="3">
        <f t="shared" si="5"/>
        <v>0.87999999999999901</v>
      </c>
      <c r="AE10" s="3">
        <f t="shared" si="6"/>
        <v>11.881188118811803</v>
      </c>
      <c r="AF10" s="3">
        <f t="shared" si="7"/>
        <v>13.000000000000078</v>
      </c>
      <c r="AG10" s="3">
        <f t="shared" si="8"/>
        <v>12.000000000000099</v>
      </c>
      <c r="AH10" s="3">
        <f t="shared" ref="AH10:AH31" si="11">AVERAGE(AE10:AG10)</f>
        <v>12.293729372937326</v>
      </c>
      <c r="AI10" s="1">
        <f t="shared" si="10"/>
        <v>0.50175871675974859</v>
      </c>
      <c r="AJ10" s="1">
        <v>1</v>
      </c>
      <c r="AK10" s="1" t="s">
        <v>35</v>
      </c>
    </row>
    <row r="11" spans="1:40" x14ac:dyDescent="0.2">
      <c r="A11" s="1">
        <v>141</v>
      </c>
      <c r="B11" s="1" t="s">
        <v>38</v>
      </c>
      <c r="C11" s="1" t="s">
        <v>39</v>
      </c>
      <c r="D11" s="2">
        <v>43259</v>
      </c>
      <c r="E11" s="2">
        <v>43451</v>
      </c>
      <c r="F11" s="1" t="s">
        <v>105</v>
      </c>
      <c r="G11" s="1" t="s">
        <v>101</v>
      </c>
      <c r="H11" s="1">
        <v>2</v>
      </c>
      <c r="I11" s="1">
        <v>6</v>
      </c>
      <c r="J11" s="1">
        <v>264</v>
      </c>
      <c r="K11" s="1">
        <v>2.46</v>
      </c>
      <c r="L11" s="3">
        <v>256.45999999999998</v>
      </c>
      <c r="M11" s="3">
        <v>254.83</v>
      </c>
      <c r="N11" s="3">
        <v>31.97</v>
      </c>
      <c r="O11" s="3">
        <v>10.99</v>
      </c>
      <c r="P11" s="3">
        <v>13.05</v>
      </c>
      <c r="Q11" s="3">
        <v>13.03</v>
      </c>
      <c r="R11" s="3">
        <v>12.96</v>
      </c>
      <c r="S11" s="3">
        <v>14.06</v>
      </c>
      <c r="T11" s="3">
        <f t="shared" si="0"/>
        <v>1.0099999999999998</v>
      </c>
      <c r="U11" s="3">
        <v>14.04</v>
      </c>
      <c r="V11" s="3">
        <f t="shared" si="1"/>
        <v>1.0099999999999998</v>
      </c>
      <c r="W11" s="3">
        <v>13.95</v>
      </c>
      <c r="X11" s="3">
        <f t="shared" si="2"/>
        <v>0.98999999999999844</v>
      </c>
      <c r="Y11" s="3">
        <v>13.77</v>
      </c>
      <c r="Z11" s="3">
        <f t="shared" si="3"/>
        <v>0.71999999999999886</v>
      </c>
      <c r="AA11" s="3">
        <v>13.76</v>
      </c>
      <c r="AB11" s="3">
        <f t="shared" si="4"/>
        <v>0.73000000000000043</v>
      </c>
      <c r="AC11" s="3">
        <v>13.66</v>
      </c>
      <c r="AD11" s="3">
        <f t="shared" si="5"/>
        <v>0.69999999999999929</v>
      </c>
      <c r="AE11" s="3">
        <f t="shared" si="6"/>
        <v>28.712871287128806</v>
      </c>
      <c r="AF11" s="3">
        <f t="shared" si="7"/>
        <v>27.722772277227669</v>
      </c>
      <c r="AG11" s="3">
        <f t="shared" si="8"/>
        <v>29.292929292929248</v>
      </c>
      <c r="AH11" s="3">
        <f t="shared" si="11"/>
        <v>28.576190952428576</v>
      </c>
      <c r="AI11" s="1">
        <f t="shared" si="10"/>
        <v>0.64825889833694661</v>
      </c>
      <c r="AJ11" s="1">
        <v>1</v>
      </c>
      <c r="AK11" s="1" t="s">
        <v>35</v>
      </c>
    </row>
    <row r="12" spans="1:40" x14ac:dyDescent="0.2">
      <c r="A12" s="1">
        <v>135</v>
      </c>
      <c r="B12" s="1" t="s">
        <v>38</v>
      </c>
      <c r="C12" s="1" t="s">
        <v>39</v>
      </c>
      <c r="D12" s="2">
        <v>43259</v>
      </c>
      <c r="E12" s="2">
        <v>43450</v>
      </c>
      <c r="F12" s="1" t="s">
        <v>105</v>
      </c>
      <c r="G12" s="1" t="s">
        <v>101</v>
      </c>
      <c r="H12" s="1">
        <v>7</v>
      </c>
      <c r="I12" s="1">
        <v>6</v>
      </c>
      <c r="J12" s="1">
        <v>192</v>
      </c>
      <c r="K12" s="1">
        <v>2.4700000000000002</v>
      </c>
      <c r="L12" s="3">
        <v>64.75</v>
      </c>
      <c r="M12" s="3">
        <v>64.75</v>
      </c>
      <c r="N12" s="3">
        <v>41.35</v>
      </c>
      <c r="O12" s="3">
        <v>10.53</v>
      </c>
      <c r="P12" s="3">
        <v>13.14</v>
      </c>
      <c r="Q12" s="3">
        <v>12.95</v>
      </c>
      <c r="R12" s="3">
        <v>13.14</v>
      </c>
      <c r="S12" s="3">
        <v>14.15</v>
      </c>
      <c r="T12" s="3">
        <f t="shared" si="0"/>
        <v>1.0099999999999998</v>
      </c>
      <c r="U12" s="3">
        <v>13.95</v>
      </c>
      <c r="V12" s="3">
        <f t="shared" si="1"/>
        <v>1</v>
      </c>
      <c r="W12" s="3">
        <v>14.14</v>
      </c>
      <c r="X12" s="3">
        <f t="shared" si="2"/>
        <v>1</v>
      </c>
      <c r="Y12" s="3">
        <v>14.03</v>
      </c>
      <c r="Z12" s="3">
        <f t="shared" si="3"/>
        <v>0.88999999999999879</v>
      </c>
      <c r="AA12" s="3">
        <v>13.83</v>
      </c>
      <c r="AB12" s="3">
        <f t="shared" si="4"/>
        <v>0.88000000000000078</v>
      </c>
      <c r="AC12" s="3">
        <v>14.01</v>
      </c>
      <c r="AD12" s="3">
        <f t="shared" si="5"/>
        <v>0.86999999999999922</v>
      </c>
      <c r="AE12" s="3">
        <f t="shared" si="6"/>
        <v>11.881188118811981</v>
      </c>
      <c r="AF12" s="3">
        <f t="shared" si="7"/>
        <v>11.999999999999922</v>
      </c>
      <c r="AG12" s="3">
        <f t="shared" si="8"/>
        <v>13.000000000000078</v>
      </c>
      <c r="AH12" s="3">
        <f t="shared" si="11"/>
        <v>12.293729372937326</v>
      </c>
      <c r="AI12" s="1">
        <f t="shared" si="10"/>
        <v>0.50175871675973449</v>
      </c>
      <c r="AJ12" s="1">
        <v>2</v>
      </c>
      <c r="AK12" s="1" t="s">
        <v>35</v>
      </c>
    </row>
    <row r="13" spans="1:40" x14ac:dyDescent="0.2">
      <c r="A13" s="1">
        <v>147</v>
      </c>
      <c r="B13" s="1" t="s">
        <v>38</v>
      </c>
      <c r="C13" s="1" t="s">
        <v>39</v>
      </c>
      <c r="D13" s="2">
        <v>43259</v>
      </c>
      <c r="E13" s="2">
        <v>43451</v>
      </c>
      <c r="F13" s="1" t="s">
        <v>105</v>
      </c>
      <c r="G13" s="1" t="s">
        <v>101</v>
      </c>
      <c r="H13" s="1">
        <v>7</v>
      </c>
      <c r="I13" s="1">
        <v>8</v>
      </c>
      <c r="J13" s="1">
        <v>206</v>
      </c>
      <c r="K13" s="1">
        <v>2.46</v>
      </c>
      <c r="L13" s="3">
        <v>69.33</v>
      </c>
      <c r="M13" s="3">
        <v>69.08</v>
      </c>
      <c r="N13" s="3">
        <v>32.47</v>
      </c>
      <c r="O13" s="3">
        <v>8.42</v>
      </c>
      <c r="P13" s="3">
        <v>12.87</v>
      </c>
      <c r="Q13" s="3">
        <v>12.97</v>
      </c>
      <c r="R13" s="3">
        <v>13.07</v>
      </c>
      <c r="S13" s="3">
        <v>13.86</v>
      </c>
      <c r="T13" s="3">
        <f t="shared" si="0"/>
        <v>0.99000000000000021</v>
      </c>
      <c r="U13" s="3">
        <v>13.97</v>
      </c>
      <c r="V13" s="3">
        <f t="shared" si="1"/>
        <v>1</v>
      </c>
      <c r="W13" s="3">
        <v>14.08</v>
      </c>
      <c r="X13" s="3">
        <f t="shared" si="2"/>
        <v>1.0099999999999998</v>
      </c>
      <c r="Y13" s="3">
        <v>13.75</v>
      </c>
      <c r="Z13" s="3">
        <f t="shared" si="3"/>
        <v>0.88000000000000078</v>
      </c>
      <c r="AA13" s="3">
        <v>13.88</v>
      </c>
      <c r="AB13" s="3">
        <f t="shared" si="4"/>
        <v>0.91000000000000014</v>
      </c>
      <c r="AC13" s="3">
        <v>14</v>
      </c>
      <c r="AD13" s="3">
        <f t="shared" si="5"/>
        <v>0.92999999999999972</v>
      </c>
      <c r="AE13" s="3">
        <f t="shared" si="6"/>
        <v>11.11111111111105</v>
      </c>
      <c r="AF13" s="3">
        <f t="shared" si="7"/>
        <v>8.9999999999999858</v>
      </c>
      <c r="AG13" s="3">
        <f t="shared" si="8"/>
        <v>7.9207920792079278</v>
      </c>
      <c r="AH13" s="3">
        <f t="shared" si="11"/>
        <v>9.3439677301063213</v>
      </c>
      <c r="AI13" s="1">
        <f t="shared" si="10"/>
        <v>1.3249576674612911</v>
      </c>
      <c r="AJ13" s="1">
        <v>1</v>
      </c>
      <c r="AK13" s="1" t="s">
        <v>35</v>
      </c>
      <c r="AN13" s="3"/>
    </row>
    <row r="14" spans="1:40" x14ac:dyDescent="0.2">
      <c r="A14" s="1">
        <v>143</v>
      </c>
      <c r="B14" s="1" t="s">
        <v>38</v>
      </c>
      <c r="C14" s="1" t="s">
        <v>39</v>
      </c>
      <c r="D14" s="2">
        <v>43259</v>
      </c>
      <c r="E14" s="2">
        <v>43451</v>
      </c>
      <c r="F14" s="1" t="s">
        <v>105</v>
      </c>
      <c r="G14" s="1" t="s">
        <v>101</v>
      </c>
      <c r="H14" s="1">
        <v>6</v>
      </c>
      <c r="I14" s="1" t="s">
        <v>1</v>
      </c>
      <c r="J14" s="1">
        <v>276</v>
      </c>
      <c r="K14" s="1">
        <v>2.4500000000000002</v>
      </c>
      <c r="L14" s="3">
        <v>189.81</v>
      </c>
      <c r="M14" s="3">
        <v>184.8</v>
      </c>
      <c r="N14" s="3">
        <v>28.75</v>
      </c>
      <c r="O14" s="3">
        <v>9.3699999999999992</v>
      </c>
      <c r="P14" s="3">
        <v>13.14</v>
      </c>
      <c r="Q14" s="3">
        <v>13.08</v>
      </c>
      <c r="R14" s="3">
        <v>12.92</v>
      </c>
      <c r="S14" s="3">
        <v>14.13</v>
      </c>
      <c r="T14" s="3">
        <f t="shared" si="0"/>
        <v>0.99000000000000021</v>
      </c>
      <c r="U14" s="3">
        <v>14.09</v>
      </c>
      <c r="V14" s="3">
        <f t="shared" si="1"/>
        <v>1.0099999999999998</v>
      </c>
      <c r="W14" s="3">
        <v>13.92</v>
      </c>
      <c r="X14" s="3">
        <f t="shared" si="2"/>
        <v>1</v>
      </c>
      <c r="Y14" s="3">
        <v>13.87</v>
      </c>
      <c r="Z14" s="3">
        <f t="shared" si="3"/>
        <v>0.72999999999999865</v>
      </c>
      <c r="AA14" s="3">
        <v>13.83</v>
      </c>
      <c r="AB14" s="3">
        <f t="shared" si="4"/>
        <v>0.75</v>
      </c>
      <c r="AC14" s="3">
        <v>13.67</v>
      </c>
      <c r="AD14" s="3">
        <f t="shared" si="5"/>
        <v>0.75</v>
      </c>
      <c r="AE14" s="3">
        <f t="shared" si="6"/>
        <v>26.262626262626409</v>
      </c>
      <c r="AF14" s="3">
        <f t="shared" si="7"/>
        <v>25.742574257425733</v>
      </c>
      <c r="AG14" s="3">
        <f t="shared" si="8"/>
        <v>25</v>
      </c>
      <c r="AH14" s="3">
        <f t="shared" si="11"/>
        <v>25.668400173350715</v>
      </c>
      <c r="AI14" s="1">
        <f t="shared" si="10"/>
        <v>0.51812650696508422</v>
      </c>
      <c r="AJ14" s="1">
        <v>2</v>
      </c>
      <c r="AK14" s="1" t="s">
        <v>35</v>
      </c>
    </row>
    <row r="15" spans="1:40" x14ac:dyDescent="0.2">
      <c r="A15" s="1">
        <v>169</v>
      </c>
      <c r="B15" s="1" t="s">
        <v>38</v>
      </c>
      <c r="C15" s="1" t="s">
        <v>39</v>
      </c>
      <c r="D15" s="2">
        <v>43276</v>
      </c>
      <c r="E15" s="2">
        <v>43452</v>
      </c>
      <c r="F15" s="1" t="s">
        <v>106</v>
      </c>
      <c r="G15" s="1" t="s">
        <v>101</v>
      </c>
      <c r="H15" s="1">
        <v>1</v>
      </c>
      <c r="I15" s="1">
        <v>1</v>
      </c>
      <c r="J15" s="1">
        <v>310</v>
      </c>
      <c r="K15" s="1">
        <v>2.4500000000000002</v>
      </c>
      <c r="L15" s="3">
        <v>291.95</v>
      </c>
      <c r="M15" s="3">
        <v>288.23</v>
      </c>
      <c r="N15" s="3">
        <v>34.090000000000003</v>
      </c>
      <c r="O15" s="3">
        <v>10.85</v>
      </c>
      <c r="P15" s="3">
        <v>12.97</v>
      </c>
      <c r="Q15" s="3">
        <v>13.08</v>
      </c>
      <c r="R15" s="3">
        <v>13.09</v>
      </c>
      <c r="S15" s="3">
        <v>13.98</v>
      </c>
      <c r="T15" s="3">
        <f t="shared" si="0"/>
        <v>1.0099999999999998</v>
      </c>
      <c r="U15" s="3">
        <v>14.07</v>
      </c>
      <c r="V15" s="3">
        <f t="shared" si="1"/>
        <v>0.99000000000000021</v>
      </c>
      <c r="W15" s="3">
        <v>14.09</v>
      </c>
      <c r="X15" s="3">
        <f t="shared" si="2"/>
        <v>1</v>
      </c>
      <c r="Y15" s="3">
        <v>13.72</v>
      </c>
      <c r="Z15" s="3">
        <f t="shared" si="3"/>
        <v>0.75</v>
      </c>
      <c r="AA15" s="3">
        <v>13.82</v>
      </c>
      <c r="AB15" s="3">
        <f t="shared" si="4"/>
        <v>0.74000000000000021</v>
      </c>
      <c r="AC15" s="3">
        <v>13.84</v>
      </c>
      <c r="AD15" s="3">
        <f t="shared" si="5"/>
        <v>0.75</v>
      </c>
      <c r="AE15" s="3">
        <f t="shared" si="6"/>
        <v>25.742574257425733</v>
      </c>
      <c r="AF15" s="3">
        <f t="shared" si="7"/>
        <v>25.252525252525249</v>
      </c>
      <c r="AG15" s="3">
        <f t="shared" si="8"/>
        <v>25</v>
      </c>
      <c r="AH15" s="3">
        <f t="shared" si="11"/>
        <v>25.33169983665033</v>
      </c>
      <c r="AI15" s="1">
        <f t="shared" si="10"/>
        <v>0.30828081681737213</v>
      </c>
      <c r="AJ15" s="1">
        <v>3</v>
      </c>
      <c r="AK15" s="1" t="s">
        <v>35</v>
      </c>
    </row>
    <row r="16" spans="1:40" x14ac:dyDescent="0.2">
      <c r="A16" s="1">
        <v>110</v>
      </c>
      <c r="B16" s="1" t="s">
        <v>38</v>
      </c>
      <c r="C16" s="1" t="s">
        <v>39</v>
      </c>
      <c r="D16" s="2">
        <v>43276</v>
      </c>
      <c r="E16" s="2">
        <v>43430</v>
      </c>
      <c r="F16" s="1" t="s">
        <v>106</v>
      </c>
      <c r="G16" s="1" t="s">
        <v>101</v>
      </c>
      <c r="H16" s="1">
        <v>1</v>
      </c>
      <c r="I16" s="1">
        <v>2</v>
      </c>
      <c r="J16" s="1">
        <v>279</v>
      </c>
      <c r="K16" s="1">
        <v>2.41</v>
      </c>
      <c r="L16" s="3">
        <v>206.63</v>
      </c>
      <c r="M16" s="3">
        <v>203.69</v>
      </c>
      <c r="N16" s="3">
        <v>29.92</v>
      </c>
      <c r="O16" s="3">
        <v>9.7799999999999994</v>
      </c>
      <c r="P16" s="3">
        <v>13.06</v>
      </c>
      <c r="Q16" s="3">
        <v>12.95</v>
      </c>
      <c r="R16" s="3">
        <v>12.93</v>
      </c>
      <c r="S16" s="3">
        <v>14.06</v>
      </c>
      <c r="T16" s="3">
        <f t="shared" si="0"/>
        <v>1</v>
      </c>
      <c r="U16" s="3">
        <v>13.95</v>
      </c>
      <c r="V16" s="3">
        <f t="shared" si="1"/>
        <v>1</v>
      </c>
      <c r="W16" s="3">
        <v>13.93</v>
      </c>
      <c r="X16" s="3">
        <f t="shared" si="2"/>
        <v>1</v>
      </c>
      <c r="Y16" s="3">
        <v>13.66</v>
      </c>
      <c r="Z16" s="3">
        <f t="shared" si="3"/>
        <v>0.59999999999999964</v>
      </c>
      <c r="AA16" s="3">
        <v>13.57</v>
      </c>
      <c r="AB16" s="3">
        <f t="shared" si="4"/>
        <v>0.62000000000000099</v>
      </c>
      <c r="AC16" s="3">
        <v>13.57</v>
      </c>
      <c r="AD16" s="3">
        <f t="shared" si="5"/>
        <v>0.64000000000000057</v>
      </c>
      <c r="AE16" s="3">
        <f t="shared" si="6"/>
        <v>40.000000000000036</v>
      </c>
      <c r="AF16" s="3">
        <f t="shared" si="7"/>
        <v>37.999999999999901</v>
      </c>
      <c r="AG16" s="3">
        <f t="shared" si="8"/>
        <v>35.999999999999943</v>
      </c>
      <c r="AH16" s="3">
        <f t="shared" si="11"/>
        <v>37.999999999999964</v>
      </c>
      <c r="AI16" s="1">
        <f t="shared" si="10"/>
        <v>1.6329931618554898</v>
      </c>
      <c r="AJ16" s="1">
        <v>2</v>
      </c>
      <c r="AK16" s="1" t="s">
        <v>35</v>
      </c>
    </row>
    <row r="17" spans="1:38" x14ac:dyDescent="0.2">
      <c r="A17" s="1">
        <v>103</v>
      </c>
      <c r="B17" s="1" t="s">
        <v>38</v>
      </c>
      <c r="C17" s="1" t="s">
        <v>39</v>
      </c>
      <c r="D17" s="2">
        <v>43276</v>
      </c>
      <c r="E17" s="2">
        <v>43416</v>
      </c>
      <c r="F17" s="1" t="s">
        <v>106</v>
      </c>
      <c r="G17" s="1" t="s">
        <v>101</v>
      </c>
      <c r="H17" s="1">
        <v>1</v>
      </c>
      <c r="I17" s="1">
        <v>3</v>
      </c>
      <c r="J17" s="1">
        <v>260</v>
      </c>
      <c r="K17" s="1">
        <v>2.46</v>
      </c>
      <c r="L17" s="3">
        <v>160.94999999999999</v>
      </c>
      <c r="M17" s="3">
        <v>154.82</v>
      </c>
      <c r="N17" s="3">
        <v>26.91</v>
      </c>
      <c r="O17" s="3">
        <v>7.85</v>
      </c>
      <c r="P17" s="3">
        <v>13.15</v>
      </c>
      <c r="Q17" s="3">
        <v>13.12</v>
      </c>
      <c r="R17" s="3">
        <v>13</v>
      </c>
      <c r="S17" s="3">
        <v>14.15</v>
      </c>
      <c r="T17" s="3">
        <f t="shared" si="0"/>
        <v>1</v>
      </c>
      <c r="U17" s="3">
        <v>14.13</v>
      </c>
      <c r="V17" s="3">
        <f t="shared" si="1"/>
        <v>1.0100000000000016</v>
      </c>
      <c r="W17" s="3">
        <v>14.01</v>
      </c>
      <c r="X17" s="3">
        <f t="shared" si="2"/>
        <v>1.0099999999999998</v>
      </c>
      <c r="Y17" s="3">
        <v>13.98</v>
      </c>
      <c r="Z17" s="3">
        <f t="shared" si="3"/>
        <v>0.83000000000000007</v>
      </c>
      <c r="AA17" s="3">
        <v>13.94</v>
      </c>
      <c r="AB17" s="3">
        <f t="shared" si="4"/>
        <v>0.82000000000000028</v>
      </c>
      <c r="AC17" s="3">
        <v>13.77</v>
      </c>
      <c r="AD17" s="3">
        <f t="shared" si="5"/>
        <v>0.76999999999999957</v>
      </c>
      <c r="AE17" s="3">
        <f t="shared" si="6"/>
        <v>16.999999999999993</v>
      </c>
      <c r="AF17" s="3">
        <f t="shared" si="7"/>
        <v>18.811881188118907</v>
      </c>
      <c r="AG17" s="3">
        <f t="shared" si="8"/>
        <v>23.762376237623783</v>
      </c>
      <c r="AH17" s="3">
        <f t="shared" si="11"/>
        <v>19.858085808580896</v>
      </c>
      <c r="AI17" s="1">
        <f t="shared" si="10"/>
        <v>2.858127729324643</v>
      </c>
      <c r="AJ17" s="1">
        <v>2</v>
      </c>
      <c r="AK17" s="1" t="s">
        <v>35</v>
      </c>
    </row>
    <row r="18" spans="1:38" x14ac:dyDescent="0.2">
      <c r="A18" s="1">
        <v>159</v>
      </c>
      <c r="B18" s="1" t="s">
        <v>38</v>
      </c>
      <c r="C18" s="1" t="s">
        <v>39</v>
      </c>
      <c r="D18" s="2">
        <v>43276</v>
      </c>
      <c r="E18" s="2">
        <v>43451</v>
      </c>
      <c r="F18" s="1" t="s">
        <v>106</v>
      </c>
      <c r="G18" s="1" t="s">
        <v>101</v>
      </c>
      <c r="H18" s="1">
        <v>1</v>
      </c>
      <c r="I18" s="1">
        <v>4</v>
      </c>
      <c r="J18" s="1">
        <v>241</v>
      </c>
      <c r="K18" s="1">
        <v>2.46</v>
      </c>
      <c r="L18" s="3">
        <v>133.58000000000001</v>
      </c>
      <c r="M18" s="3">
        <v>133.44999999999999</v>
      </c>
      <c r="N18" s="3">
        <v>32.729999999999997</v>
      </c>
      <c r="O18" s="3">
        <v>9.15</v>
      </c>
      <c r="P18" s="3">
        <v>12.88</v>
      </c>
      <c r="Q18" s="3">
        <v>12.99</v>
      </c>
      <c r="R18" s="3">
        <v>13.05</v>
      </c>
      <c r="S18" s="3">
        <v>13.87</v>
      </c>
      <c r="T18" s="3">
        <f t="shared" si="0"/>
        <v>0.98999999999999844</v>
      </c>
      <c r="U18" s="3">
        <v>13.99</v>
      </c>
      <c r="V18" s="3">
        <f t="shared" si="1"/>
        <v>1</v>
      </c>
      <c r="W18" s="3">
        <v>14.06</v>
      </c>
      <c r="X18" s="3">
        <f t="shared" si="2"/>
        <v>1.0099999999999998</v>
      </c>
      <c r="Y18" s="3">
        <v>13.71</v>
      </c>
      <c r="Z18" s="3">
        <f t="shared" si="3"/>
        <v>0.83000000000000007</v>
      </c>
      <c r="AA18" s="3">
        <v>13.84</v>
      </c>
      <c r="AB18" s="3">
        <f t="shared" si="4"/>
        <v>0.84999999999999964</v>
      </c>
      <c r="AC18" s="3">
        <v>13.92</v>
      </c>
      <c r="AD18" s="3">
        <f t="shared" si="5"/>
        <v>0.86999999999999922</v>
      </c>
      <c r="AE18" s="3">
        <f t="shared" si="6"/>
        <v>16.161616161616021</v>
      </c>
      <c r="AF18" s="3">
        <f t="shared" si="7"/>
        <v>15.000000000000036</v>
      </c>
      <c r="AG18" s="3">
        <f t="shared" si="8"/>
        <v>13.861386138613918</v>
      </c>
      <c r="AH18" s="3">
        <f t="shared" si="11"/>
        <v>15.007667433409992</v>
      </c>
      <c r="AI18" s="1">
        <f t="shared" si="10"/>
        <v>0.93908062551674631</v>
      </c>
      <c r="AJ18" s="1">
        <v>1</v>
      </c>
      <c r="AK18" s="1" t="s">
        <v>35</v>
      </c>
    </row>
    <row r="19" spans="1:38" x14ac:dyDescent="0.2">
      <c r="A19" s="1">
        <v>106</v>
      </c>
      <c r="B19" s="1" t="s">
        <v>38</v>
      </c>
      <c r="C19" s="1" t="s">
        <v>39</v>
      </c>
      <c r="D19" s="2">
        <v>43276</v>
      </c>
      <c r="E19" s="2">
        <v>43430</v>
      </c>
      <c r="F19" s="1" t="s">
        <v>106</v>
      </c>
      <c r="G19" s="1" t="s">
        <v>101</v>
      </c>
      <c r="H19" s="1">
        <v>1</v>
      </c>
      <c r="I19" s="1">
        <v>5</v>
      </c>
      <c r="J19" s="1">
        <v>242</v>
      </c>
      <c r="K19" s="1">
        <v>2.4</v>
      </c>
      <c r="L19" s="3">
        <v>126.43</v>
      </c>
      <c r="M19" s="3">
        <v>119.61</v>
      </c>
      <c r="N19" s="3">
        <v>33.07</v>
      </c>
      <c r="O19" s="3">
        <v>9.7100000000000009</v>
      </c>
      <c r="P19" s="3">
        <v>12.92</v>
      </c>
      <c r="Q19" s="3">
        <v>13.01</v>
      </c>
      <c r="R19" s="3">
        <v>12.96</v>
      </c>
      <c r="S19" s="3">
        <v>13.93</v>
      </c>
      <c r="T19" s="3">
        <f t="shared" si="0"/>
        <v>1.0099999999999998</v>
      </c>
      <c r="U19" s="3">
        <v>14.02</v>
      </c>
      <c r="V19" s="3">
        <f t="shared" si="1"/>
        <v>1.0099999999999998</v>
      </c>
      <c r="W19" s="3">
        <v>13.96</v>
      </c>
      <c r="X19" s="3">
        <f t="shared" si="2"/>
        <v>1</v>
      </c>
      <c r="Y19" s="3">
        <v>13.6</v>
      </c>
      <c r="Z19" s="3">
        <f t="shared" si="3"/>
        <v>0.67999999999999972</v>
      </c>
      <c r="AA19" s="3">
        <v>13.68</v>
      </c>
      <c r="AB19" s="3">
        <f t="shared" si="4"/>
        <v>0.66999999999999993</v>
      </c>
      <c r="AC19" s="3">
        <v>13.62</v>
      </c>
      <c r="AD19" s="3">
        <f t="shared" si="5"/>
        <v>0.65999999999999837</v>
      </c>
      <c r="AE19" s="3">
        <f t="shared" si="6"/>
        <v>32.673267326732692</v>
      </c>
      <c r="AF19" s="3">
        <f t="shared" si="7"/>
        <v>33.663366336633658</v>
      </c>
      <c r="AG19" s="3">
        <f t="shared" si="8"/>
        <v>34.000000000000163</v>
      </c>
      <c r="AH19" s="3">
        <f t="shared" si="11"/>
        <v>33.445544554455502</v>
      </c>
      <c r="AI19" s="1">
        <f t="shared" si="10"/>
        <v>0.56311019831664277</v>
      </c>
      <c r="AJ19" s="1">
        <v>1</v>
      </c>
      <c r="AK19" s="1" t="s">
        <v>35</v>
      </c>
    </row>
    <row r="20" spans="1:38" x14ac:dyDescent="0.2">
      <c r="A20" s="1">
        <v>108</v>
      </c>
      <c r="B20" s="1" t="s">
        <v>38</v>
      </c>
      <c r="C20" s="1" t="s">
        <v>39</v>
      </c>
      <c r="D20" s="2">
        <v>43276</v>
      </c>
      <c r="E20" s="2">
        <v>43430</v>
      </c>
      <c r="F20" s="1" t="s">
        <v>106</v>
      </c>
      <c r="G20" s="1" t="s">
        <v>101</v>
      </c>
      <c r="H20" s="1">
        <v>1</v>
      </c>
      <c r="I20" s="1">
        <v>6</v>
      </c>
      <c r="J20" s="1">
        <v>213</v>
      </c>
      <c r="K20" s="1">
        <v>2.4500000000000002</v>
      </c>
      <c r="L20" s="3">
        <v>73.94</v>
      </c>
      <c r="M20" s="3">
        <v>73.94</v>
      </c>
      <c r="N20" s="3">
        <v>21.24</v>
      </c>
      <c r="O20" s="3">
        <v>6.48</v>
      </c>
      <c r="P20" s="3">
        <v>12.91</v>
      </c>
      <c r="Q20" s="3">
        <v>13.08</v>
      </c>
      <c r="R20" s="3">
        <v>13.06</v>
      </c>
      <c r="S20" s="3">
        <v>13.9</v>
      </c>
      <c r="T20" s="3">
        <f t="shared" si="0"/>
        <v>0.99000000000000021</v>
      </c>
      <c r="U20" s="3">
        <v>14.09</v>
      </c>
      <c r="V20" s="3">
        <f t="shared" si="1"/>
        <v>1.0099999999999998</v>
      </c>
      <c r="W20" s="3">
        <v>14.06</v>
      </c>
      <c r="X20" s="3">
        <f t="shared" si="2"/>
        <v>1</v>
      </c>
      <c r="Y20" s="3">
        <v>13.72</v>
      </c>
      <c r="Z20" s="3">
        <f t="shared" si="3"/>
        <v>0.8100000000000005</v>
      </c>
      <c r="AA20" s="3">
        <v>13.85</v>
      </c>
      <c r="AB20" s="3">
        <f t="shared" si="4"/>
        <v>0.76999999999999957</v>
      </c>
      <c r="AC20" s="3">
        <v>13.87</v>
      </c>
      <c r="AD20" s="3">
        <f t="shared" si="5"/>
        <v>0.80999999999999872</v>
      </c>
      <c r="AE20" s="3">
        <f t="shared" si="6"/>
        <v>18.181818181818155</v>
      </c>
      <c r="AF20" s="3">
        <f t="shared" si="7"/>
        <v>23.762376237623783</v>
      </c>
      <c r="AG20" s="3">
        <f t="shared" si="8"/>
        <v>19.000000000000128</v>
      </c>
      <c r="AH20" s="3">
        <f t="shared" si="11"/>
        <v>20.314731473147358</v>
      </c>
      <c r="AI20" s="1">
        <f t="shared" si="10"/>
        <v>2.4606294842874457</v>
      </c>
      <c r="AJ20" s="1">
        <v>1</v>
      </c>
      <c r="AK20" s="1" t="s">
        <v>35</v>
      </c>
    </row>
    <row r="21" spans="1:38" x14ac:dyDescent="0.2">
      <c r="A21" s="1">
        <v>122</v>
      </c>
      <c r="B21" s="1" t="s">
        <v>38</v>
      </c>
      <c r="C21" s="1" t="s">
        <v>39</v>
      </c>
      <c r="D21" s="2">
        <v>43276</v>
      </c>
      <c r="E21" s="2">
        <v>43450</v>
      </c>
      <c r="F21" s="1" t="s">
        <v>106</v>
      </c>
      <c r="G21" s="1" t="s">
        <v>101</v>
      </c>
      <c r="H21" s="1">
        <v>1</v>
      </c>
      <c r="I21" s="1">
        <v>7</v>
      </c>
      <c r="J21" s="1">
        <v>200</v>
      </c>
      <c r="K21" s="1">
        <v>2.4300000000000002</v>
      </c>
      <c r="L21" s="3">
        <v>72.260000000000005</v>
      </c>
      <c r="M21" s="3">
        <v>72.260000000000005</v>
      </c>
      <c r="N21" s="3">
        <v>24.11</v>
      </c>
      <c r="O21" s="3">
        <v>6.66</v>
      </c>
      <c r="P21" s="3">
        <v>12.97</v>
      </c>
      <c r="Q21" s="3">
        <v>13.05</v>
      </c>
      <c r="R21" s="3">
        <v>12.94</v>
      </c>
      <c r="S21" s="3">
        <v>13.97</v>
      </c>
      <c r="T21" s="3">
        <f t="shared" si="0"/>
        <v>1</v>
      </c>
      <c r="U21" s="3">
        <v>14.04</v>
      </c>
      <c r="V21" s="3">
        <f t="shared" si="1"/>
        <v>0.98999999999999844</v>
      </c>
      <c r="W21" s="3">
        <v>13.94</v>
      </c>
      <c r="X21" s="3">
        <f t="shared" si="2"/>
        <v>1</v>
      </c>
      <c r="Y21" s="3">
        <v>13.88</v>
      </c>
      <c r="Z21" s="3">
        <f t="shared" si="3"/>
        <v>0.91000000000000014</v>
      </c>
      <c r="AA21" s="3">
        <v>13.95</v>
      </c>
      <c r="AB21" s="3">
        <f t="shared" si="4"/>
        <v>0.89999999999999858</v>
      </c>
      <c r="AC21" s="3">
        <v>13.85</v>
      </c>
      <c r="AD21" s="3">
        <f t="shared" si="5"/>
        <v>0.91000000000000014</v>
      </c>
      <c r="AE21" s="3">
        <f t="shared" si="6"/>
        <v>8.9999999999999858</v>
      </c>
      <c r="AF21" s="3">
        <f t="shared" si="7"/>
        <v>9.0909090909090935</v>
      </c>
      <c r="AG21" s="3">
        <f t="shared" si="8"/>
        <v>8.9999999999999858</v>
      </c>
      <c r="AH21" s="3">
        <f t="shared" si="11"/>
        <v>9.0303030303030223</v>
      </c>
      <c r="AI21" s="1">
        <f t="shared" si="10"/>
        <v>4.285495643555625E-2</v>
      </c>
      <c r="AJ21" s="1">
        <v>1</v>
      </c>
      <c r="AK21" s="1" t="s">
        <v>35</v>
      </c>
    </row>
    <row r="22" spans="1:38" x14ac:dyDescent="0.2">
      <c r="A22" s="1">
        <v>154</v>
      </c>
      <c r="B22" s="1" t="s">
        <v>38</v>
      </c>
      <c r="C22" s="1" t="s">
        <v>39</v>
      </c>
      <c r="D22" s="2">
        <v>43276</v>
      </c>
      <c r="E22" s="2">
        <v>43451</v>
      </c>
      <c r="F22" s="1" t="s">
        <v>106</v>
      </c>
      <c r="G22" s="1" t="s">
        <v>101</v>
      </c>
      <c r="H22" s="1">
        <v>1</v>
      </c>
      <c r="I22" s="1">
        <v>9</v>
      </c>
      <c r="J22" s="1">
        <v>201</v>
      </c>
      <c r="K22" s="1">
        <v>2.44</v>
      </c>
      <c r="L22" s="3">
        <v>65.37</v>
      </c>
      <c r="M22" s="3">
        <v>65.37</v>
      </c>
      <c r="N22" s="3">
        <v>30.44</v>
      </c>
      <c r="O22" s="3">
        <v>8.2799999999999994</v>
      </c>
      <c r="P22" s="3">
        <v>12.97</v>
      </c>
      <c r="Q22" s="3">
        <v>12.96</v>
      </c>
      <c r="R22" s="3">
        <v>12.92</v>
      </c>
      <c r="S22" s="3">
        <v>13.98</v>
      </c>
      <c r="T22" s="3">
        <f t="shared" si="0"/>
        <v>1.0099999999999998</v>
      </c>
      <c r="U22" s="3">
        <v>13.96</v>
      </c>
      <c r="V22" s="3">
        <f t="shared" si="1"/>
        <v>1</v>
      </c>
      <c r="W22" s="3">
        <v>13.93</v>
      </c>
      <c r="X22" s="3">
        <f t="shared" si="2"/>
        <v>1.0099999999999998</v>
      </c>
      <c r="Y22" s="3">
        <v>13.87</v>
      </c>
      <c r="Z22" s="3">
        <f t="shared" si="3"/>
        <v>0.89999999999999858</v>
      </c>
      <c r="AA22" s="3">
        <v>13.86</v>
      </c>
      <c r="AB22" s="3">
        <f t="shared" si="4"/>
        <v>0.89999999999999858</v>
      </c>
      <c r="AC22" s="3">
        <v>13.84</v>
      </c>
      <c r="AD22" s="3">
        <f t="shared" si="5"/>
        <v>0.91999999999999993</v>
      </c>
      <c r="AE22" s="3">
        <f t="shared" si="6"/>
        <v>10.891089108911011</v>
      </c>
      <c r="AF22" s="3">
        <f t="shared" si="7"/>
        <v>10.000000000000142</v>
      </c>
      <c r="AG22" s="3">
        <f t="shared" si="8"/>
        <v>8.9108910891088975</v>
      </c>
      <c r="AH22" s="3">
        <f t="shared" si="11"/>
        <v>9.9339933993400162</v>
      </c>
      <c r="AI22" s="1">
        <f t="shared" si="10"/>
        <v>0.80975868953043939</v>
      </c>
      <c r="AJ22" s="1">
        <v>1</v>
      </c>
      <c r="AK22" s="1" t="s">
        <v>35</v>
      </c>
    </row>
    <row r="23" spans="1:38" x14ac:dyDescent="0.2">
      <c r="A23" s="1">
        <v>115</v>
      </c>
      <c r="B23" s="1" t="s">
        <v>38</v>
      </c>
      <c r="C23" s="1" t="s">
        <v>39</v>
      </c>
      <c r="D23" s="2">
        <v>43276</v>
      </c>
      <c r="E23" s="2">
        <v>43450</v>
      </c>
      <c r="F23" s="1" t="s">
        <v>106</v>
      </c>
      <c r="G23" s="1" t="s">
        <v>101</v>
      </c>
      <c r="H23" s="1">
        <v>1</v>
      </c>
      <c r="I23" s="1">
        <v>11</v>
      </c>
      <c r="J23" s="1">
        <v>203</v>
      </c>
      <c r="K23" s="1">
        <v>2.4300000000000002</v>
      </c>
      <c r="L23" s="3">
        <v>76.28</v>
      </c>
      <c r="M23" s="3">
        <v>74.489999999999995</v>
      </c>
      <c r="N23" s="3">
        <v>25.23</v>
      </c>
      <c r="O23" s="3">
        <v>7.73</v>
      </c>
      <c r="P23" s="3">
        <v>13.04</v>
      </c>
      <c r="Q23" s="3">
        <v>12.99</v>
      </c>
      <c r="R23" s="3">
        <v>13.07</v>
      </c>
      <c r="S23" s="3">
        <v>14.04</v>
      </c>
      <c r="T23" s="3">
        <f t="shared" si="0"/>
        <v>1</v>
      </c>
      <c r="U23" s="3">
        <v>13.99</v>
      </c>
      <c r="V23" s="3">
        <f t="shared" si="1"/>
        <v>1</v>
      </c>
      <c r="W23" s="3">
        <v>14.07</v>
      </c>
      <c r="X23" s="3">
        <f t="shared" si="2"/>
        <v>1</v>
      </c>
      <c r="Y23" s="3">
        <v>13.9</v>
      </c>
      <c r="Z23" s="3">
        <f t="shared" si="3"/>
        <v>0.86000000000000121</v>
      </c>
      <c r="AA23" s="3">
        <v>13.82</v>
      </c>
      <c r="AB23" s="3">
        <f t="shared" si="4"/>
        <v>0.83000000000000007</v>
      </c>
      <c r="AC23" s="3">
        <v>13.9</v>
      </c>
      <c r="AD23" s="3">
        <f t="shared" si="5"/>
        <v>0.83000000000000007</v>
      </c>
      <c r="AE23" s="3">
        <f t="shared" si="6"/>
        <v>13.999999999999879</v>
      </c>
      <c r="AF23" s="3">
        <f t="shared" si="7"/>
        <v>16.999999999999993</v>
      </c>
      <c r="AG23" s="3">
        <f t="shared" si="8"/>
        <v>16.999999999999993</v>
      </c>
      <c r="AH23" s="3">
        <f t="shared" si="11"/>
        <v>15.999999999999956</v>
      </c>
      <c r="AI23" s="1">
        <f t="shared" si="10"/>
        <v>1.4142135623731487</v>
      </c>
      <c r="AJ23" s="1">
        <v>1</v>
      </c>
      <c r="AK23" s="1" t="s">
        <v>35</v>
      </c>
    </row>
    <row r="24" spans="1:38" x14ac:dyDescent="0.2">
      <c r="A24" s="1">
        <v>124</v>
      </c>
      <c r="B24" s="1" t="s">
        <v>38</v>
      </c>
      <c r="C24" s="1" t="s">
        <v>39</v>
      </c>
      <c r="D24" s="2">
        <v>43276</v>
      </c>
      <c r="E24" s="2">
        <v>43450</v>
      </c>
      <c r="F24" s="1" t="s">
        <v>106</v>
      </c>
      <c r="G24" s="1" t="s">
        <v>101</v>
      </c>
      <c r="H24" s="1">
        <v>1</v>
      </c>
      <c r="I24" s="1">
        <v>12</v>
      </c>
      <c r="J24" s="1">
        <v>200</v>
      </c>
      <c r="K24" s="1">
        <v>2.42</v>
      </c>
      <c r="L24" s="3">
        <v>93.38</v>
      </c>
      <c r="M24" s="3">
        <v>93.38</v>
      </c>
      <c r="N24" s="3">
        <v>31.98</v>
      </c>
      <c r="O24" s="3">
        <v>8.51</v>
      </c>
      <c r="P24" s="3">
        <v>12.98</v>
      </c>
      <c r="Q24" s="3">
        <v>12.99</v>
      </c>
      <c r="R24" s="3">
        <v>13.12</v>
      </c>
      <c r="S24" s="3">
        <v>13.99</v>
      </c>
      <c r="T24" s="3">
        <f t="shared" si="0"/>
        <v>1.0099999999999998</v>
      </c>
      <c r="U24" s="3">
        <v>14</v>
      </c>
      <c r="V24" s="3">
        <f t="shared" si="1"/>
        <v>1.0099999999999998</v>
      </c>
      <c r="W24" s="3">
        <v>14.12</v>
      </c>
      <c r="X24" s="3">
        <f t="shared" si="2"/>
        <v>1</v>
      </c>
      <c r="Y24" s="3">
        <v>13.85</v>
      </c>
      <c r="Z24" s="3">
        <f t="shared" si="3"/>
        <v>0.86999999999999922</v>
      </c>
      <c r="AA24" s="3">
        <v>13.84</v>
      </c>
      <c r="AB24" s="3">
        <f t="shared" si="4"/>
        <v>0.84999999999999964</v>
      </c>
      <c r="AC24" s="3">
        <v>13.98</v>
      </c>
      <c r="AD24" s="3">
        <f t="shared" si="5"/>
        <v>0.86000000000000121</v>
      </c>
      <c r="AE24" s="3">
        <f t="shared" si="6"/>
        <v>13.861386138613918</v>
      </c>
      <c r="AF24" s="3">
        <f t="shared" si="7"/>
        <v>15.841584158415856</v>
      </c>
      <c r="AG24" s="3">
        <f t="shared" si="8"/>
        <v>13.999999999999879</v>
      </c>
      <c r="AH24" s="3">
        <f t="shared" si="11"/>
        <v>14.567656765676551</v>
      </c>
      <c r="AI24" s="1">
        <f t="shared" si="10"/>
        <v>0.90257841842902253</v>
      </c>
      <c r="AJ24" s="1">
        <v>1</v>
      </c>
      <c r="AK24" s="1" t="s">
        <v>35</v>
      </c>
      <c r="AL24" s="1" t="s">
        <v>44</v>
      </c>
    </row>
    <row r="25" spans="1:38" x14ac:dyDescent="0.2">
      <c r="A25" s="1">
        <v>120</v>
      </c>
      <c r="B25" s="1" t="s">
        <v>38</v>
      </c>
      <c r="C25" s="1" t="s">
        <v>39</v>
      </c>
      <c r="D25" s="2">
        <v>43276</v>
      </c>
      <c r="E25" s="2">
        <v>43450</v>
      </c>
      <c r="F25" s="1" t="s">
        <v>106</v>
      </c>
      <c r="G25" s="1" t="s">
        <v>101</v>
      </c>
      <c r="H25" s="1">
        <v>1</v>
      </c>
      <c r="I25" s="1">
        <v>13</v>
      </c>
      <c r="J25" s="1">
        <v>190</v>
      </c>
      <c r="K25" s="1">
        <v>2.44</v>
      </c>
      <c r="L25" s="3">
        <v>62.93</v>
      </c>
      <c r="M25" s="3">
        <v>62.93</v>
      </c>
      <c r="N25" s="3">
        <v>30.42</v>
      </c>
      <c r="O25" s="3">
        <v>8.1199999999999992</v>
      </c>
      <c r="P25" s="3">
        <v>13</v>
      </c>
      <c r="Q25" s="3">
        <v>12.89</v>
      </c>
      <c r="R25" s="3">
        <v>13.11</v>
      </c>
      <c r="S25" s="3">
        <v>14.01</v>
      </c>
      <c r="T25" s="3">
        <f t="shared" si="0"/>
        <v>1.0099999999999998</v>
      </c>
      <c r="U25" s="3">
        <v>13.89</v>
      </c>
      <c r="V25" s="3">
        <f t="shared" si="1"/>
        <v>1</v>
      </c>
      <c r="W25" s="3">
        <v>14.12</v>
      </c>
      <c r="X25" s="3">
        <f t="shared" si="2"/>
        <v>1.0099999999999998</v>
      </c>
      <c r="Y25" s="3">
        <v>13.99</v>
      </c>
      <c r="Z25" s="3">
        <f t="shared" si="3"/>
        <v>0.99000000000000021</v>
      </c>
      <c r="AA25" s="3">
        <v>13.84</v>
      </c>
      <c r="AB25" s="3">
        <f t="shared" si="4"/>
        <v>0.94999999999999929</v>
      </c>
      <c r="AC25" s="3">
        <v>14.09</v>
      </c>
      <c r="AD25" s="3">
        <f t="shared" si="5"/>
        <v>0.98000000000000043</v>
      </c>
      <c r="AE25" s="3">
        <f t="shared" si="6"/>
        <v>1.9801980198019375</v>
      </c>
      <c r="AF25" s="3">
        <f t="shared" si="7"/>
        <v>5.0000000000000711</v>
      </c>
      <c r="AG25" s="3">
        <f t="shared" si="8"/>
        <v>2.9702970297029063</v>
      </c>
      <c r="AH25" s="3">
        <f t="shared" si="11"/>
        <v>3.3168316831683051</v>
      </c>
      <c r="AI25" s="1">
        <f t="shared" si="10"/>
        <v>1.2569448938972163</v>
      </c>
      <c r="AJ25" s="1">
        <v>1</v>
      </c>
      <c r="AK25" s="1" t="s">
        <v>35</v>
      </c>
    </row>
    <row r="26" spans="1:38" x14ac:dyDescent="0.2">
      <c r="A26" s="1">
        <v>117</v>
      </c>
      <c r="B26" s="1" t="s">
        <v>38</v>
      </c>
      <c r="C26" s="1" t="s">
        <v>39</v>
      </c>
      <c r="D26" s="2">
        <v>43276</v>
      </c>
      <c r="E26" s="2">
        <v>43450</v>
      </c>
      <c r="F26" s="1" t="s">
        <v>106</v>
      </c>
      <c r="G26" s="1" t="s">
        <v>101</v>
      </c>
      <c r="H26" s="1">
        <v>1</v>
      </c>
      <c r="I26" s="1">
        <v>14</v>
      </c>
      <c r="J26" s="1">
        <v>211</v>
      </c>
      <c r="K26" s="1">
        <v>2.4300000000000002</v>
      </c>
      <c r="L26" s="3">
        <v>75.239999999999995</v>
      </c>
      <c r="M26" s="3">
        <v>73.81</v>
      </c>
      <c r="N26" s="3">
        <v>17.36</v>
      </c>
      <c r="O26" s="3">
        <v>5.23</v>
      </c>
      <c r="P26" s="3">
        <v>13</v>
      </c>
      <c r="Q26" s="3">
        <v>13.1</v>
      </c>
      <c r="R26" s="3">
        <v>12.99</v>
      </c>
      <c r="S26" s="3">
        <v>14</v>
      </c>
      <c r="T26" s="3">
        <f t="shared" si="0"/>
        <v>1</v>
      </c>
      <c r="U26" s="3">
        <v>14.1</v>
      </c>
      <c r="V26" s="3">
        <f t="shared" si="1"/>
        <v>1</v>
      </c>
      <c r="W26" s="3">
        <v>13.79</v>
      </c>
      <c r="X26" s="3">
        <f t="shared" si="2"/>
        <v>0.79999999999999893</v>
      </c>
      <c r="Y26" s="3">
        <v>13.89</v>
      </c>
      <c r="Z26" s="3">
        <f t="shared" si="3"/>
        <v>0.89000000000000057</v>
      </c>
      <c r="AA26" s="3">
        <v>14.02</v>
      </c>
      <c r="AB26" s="3">
        <f t="shared" si="4"/>
        <v>0.91999999999999993</v>
      </c>
      <c r="AC26" s="3">
        <v>13.73</v>
      </c>
      <c r="AD26" s="3">
        <f t="shared" si="5"/>
        <v>0.74000000000000021</v>
      </c>
      <c r="AE26" s="3">
        <f t="shared" si="6"/>
        <v>10.999999999999943</v>
      </c>
      <c r="AF26" s="3">
        <f t="shared" si="7"/>
        <v>8.0000000000000071</v>
      </c>
      <c r="AG26" s="3">
        <f t="shared" si="8"/>
        <v>7.4999999999998508</v>
      </c>
      <c r="AH26" s="3">
        <f t="shared" si="11"/>
        <v>8.8333333333332664</v>
      </c>
      <c r="AI26" s="1">
        <f t="shared" si="10"/>
        <v>1.5456030825826337</v>
      </c>
      <c r="AJ26" s="1">
        <v>1</v>
      </c>
      <c r="AK26" s="1" t="s">
        <v>35</v>
      </c>
      <c r="AL26" s="1" t="s">
        <v>65</v>
      </c>
    </row>
    <row r="27" spans="1:38" x14ac:dyDescent="0.2">
      <c r="A27" s="1">
        <v>167</v>
      </c>
      <c r="B27" s="1" t="s">
        <v>38</v>
      </c>
      <c r="C27" s="1" t="s">
        <v>39</v>
      </c>
      <c r="D27" s="2">
        <v>43276</v>
      </c>
      <c r="E27" s="2">
        <v>43452</v>
      </c>
      <c r="F27" s="1" t="s">
        <v>106</v>
      </c>
      <c r="G27" s="1" t="s">
        <v>101</v>
      </c>
      <c r="H27" s="1">
        <v>1</v>
      </c>
      <c r="I27" s="1">
        <v>15</v>
      </c>
      <c r="J27" s="1">
        <v>210</v>
      </c>
      <c r="K27" s="1">
        <v>2.4700000000000002</v>
      </c>
      <c r="L27" s="3">
        <v>74.45</v>
      </c>
      <c r="M27" s="3">
        <v>72.25</v>
      </c>
      <c r="N27" s="3">
        <v>31.11</v>
      </c>
      <c r="O27" s="3">
        <v>8.5399999999999991</v>
      </c>
      <c r="P27" s="3">
        <v>12.96</v>
      </c>
      <c r="Q27" s="3">
        <v>12.95</v>
      </c>
      <c r="R27" s="3">
        <v>13.06</v>
      </c>
      <c r="S27" s="3">
        <v>13.96</v>
      </c>
      <c r="T27" s="3">
        <f t="shared" si="0"/>
        <v>1</v>
      </c>
      <c r="U27" s="3">
        <v>13.94</v>
      </c>
      <c r="V27" s="3">
        <f t="shared" si="1"/>
        <v>0.99000000000000021</v>
      </c>
      <c r="W27" s="3">
        <v>14.06</v>
      </c>
      <c r="X27" s="3">
        <f t="shared" si="2"/>
        <v>1</v>
      </c>
      <c r="Y27" s="3">
        <v>13.84</v>
      </c>
      <c r="Z27" s="3">
        <f t="shared" si="3"/>
        <v>0.87999999999999901</v>
      </c>
      <c r="AA27" s="3">
        <v>13.83</v>
      </c>
      <c r="AB27" s="3">
        <f t="shared" si="4"/>
        <v>0.88000000000000078</v>
      </c>
      <c r="AC27" s="3">
        <v>13.95</v>
      </c>
      <c r="AD27" s="3">
        <f t="shared" si="5"/>
        <v>0.88999999999999879</v>
      </c>
      <c r="AE27" s="3">
        <f t="shared" si="6"/>
        <v>12.000000000000099</v>
      </c>
      <c r="AF27" s="3">
        <f t="shared" si="7"/>
        <v>11.11111111111105</v>
      </c>
      <c r="AG27" s="3">
        <f t="shared" si="8"/>
        <v>11.000000000000121</v>
      </c>
      <c r="AH27" s="3">
        <f t="shared" si="11"/>
        <v>11.370370370370424</v>
      </c>
      <c r="AI27" s="1">
        <f t="shared" si="10"/>
        <v>0.44752022124426849</v>
      </c>
      <c r="AJ27" s="1">
        <v>1</v>
      </c>
      <c r="AK27" s="1" t="s">
        <v>35</v>
      </c>
    </row>
    <row r="28" spans="1:38" x14ac:dyDescent="0.2">
      <c r="A28" s="1">
        <v>153</v>
      </c>
      <c r="B28" s="1" t="s">
        <v>38</v>
      </c>
      <c r="C28" s="1" t="s">
        <v>39</v>
      </c>
      <c r="D28" s="2">
        <v>43276</v>
      </c>
      <c r="E28" s="2">
        <v>43451</v>
      </c>
      <c r="F28" s="1" t="s">
        <v>106</v>
      </c>
      <c r="G28" s="1" t="s">
        <v>101</v>
      </c>
      <c r="H28" s="1">
        <v>1</v>
      </c>
      <c r="I28" s="1">
        <v>16</v>
      </c>
      <c r="J28" s="1">
        <v>214</v>
      </c>
      <c r="K28" s="1">
        <v>2.4700000000000002</v>
      </c>
      <c r="L28" s="3">
        <v>87.47</v>
      </c>
      <c r="M28" s="3">
        <v>87.47</v>
      </c>
      <c r="N28" s="3">
        <v>32.85</v>
      </c>
      <c r="O28" s="3">
        <v>8.65</v>
      </c>
      <c r="P28" s="3">
        <v>12.9</v>
      </c>
      <c r="Q28" s="3">
        <v>12.97</v>
      </c>
      <c r="R28" s="3">
        <v>12.93</v>
      </c>
      <c r="S28" s="3">
        <v>13.91</v>
      </c>
      <c r="T28" s="3">
        <f t="shared" si="0"/>
        <v>1.0099999999999998</v>
      </c>
      <c r="U28" s="3">
        <v>13.97</v>
      </c>
      <c r="V28" s="3">
        <f t="shared" si="1"/>
        <v>1</v>
      </c>
      <c r="W28" s="3">
        <v>13.93</v>
      </c>
      <c r="X28" s="3">
        <f t="shared" si="2"/>
        <v>1</v>
      </c>
      <c r="Y28" s="3">
        <v>13.84</v>
      </c>
      <c r="Z28" s="3">
        <f t="shared" si="3"/>
        <v>0.9399999999999995</v>
      </c>
      <c r="AA28" s="3">
        <v>13.89</v>
      </c>
      <c r="AB28" s="3">
        <f t="shared" si="4"/>
        <v>0.91999999999999993</v>
      </c>
      <c r="AC28" s="3">
        <v>13.86</v>
      </c>
      <c r="AD28" s="3">
        <f t="shared" si="5"/>
        <v>0.92999999999999972</v>
      </c>
      <c r="AE28" s="3">
        <f t="shared" si="6"/>
        <v>6.9306930693069591</v>
      </c>
      <c r="AF28" s="3">
        <f t="shared" si="7"/>
        <v>8.0000000000000071</v>
      </c>
      <c r="AG28" s="3">
        <f t="shared" si="8"/>
        <v>7.0000000000000284</v>
      </c>
      <c r="AH28" s="3">
        <f t="shared" si="11"/>
        <v>7.3102310231023315</v>
      </c>
      <c r="AI28" s="1">
        <f t="shared" si="10"/>
        <v>0.48856032979791625</v>
      </c>
      <c r="AJ28" s="1">
        <v>1</v>
      </c>
      <c r="AK28" s="1" t="s">
        <v>35</v>
      </c>
    </row>
    <row r="29" spans="1:38" x14ac:dyDescent="0.2">
      <c r="A29" s="1">
        <v>168</v>
      </c>
      <c r="B29" s="1" t="s">
        <v>38</v>
      </c>
      <c r="C29" s="1" t="s">
        <v>39</v>
      </c>
      <c r="D29" s="2">
        <v>43276</v>
      </c>
      <c r="E29" s="2">
        <v>43452</v>
      </c>
      <c r="F29" s="1" t="s">
        <v>106</v>
      </c>
      <c r="G29" s="1" t="s">
        <v>101</v>
      </c>
      <c r="H29" s="1">
        <v>1</v>
      </c>
      <c r="I29" s="1">
        <v>17</v>
      </c>
      <c r="J29" s="1">
        <v>196</v>
      </c>
      <c r="K29" s="1">
        <v>2.44</v>
      </c>
      <c r="L29" s="3">
        <v>63.42</v>
      </c>
      <c r="M29" s="3">
        <v>63.42</v>
      </c>
      <c r="N29" s="3">
        <v>32.119999999999997</v>
      </c>
      <c r="O29" s="3">
        <v>8.98</v>
      </c>
      <c r="P29" s="3">
        <v>12.97</v>
      </c>
      <c r="Q29" s="3">
        <v>13.05</v>
      </c>
      <c r="R29" s="3">
        <v>12.93</v>
      </c>
      <c r="S29" s="3">
        <v>13.98</v>
      </c>
      <c r="T29" s="3">
        <f t="shared" si="0"/>
        <v>1.0099999999999998</v>
      </c>
      <c r="U29" s="3">
        <v>14.05</v>
      </c>
      <c r="V29" s="3">
        <f t="shared" si="1"/>
        <v>1</v>
      </c>
      <c r="W29" s="3">
        <v>13.93</v>
      </c>
      <c r="X29" s="3">
        <f t="shared" si="2"/>
        <v>1</v>
      </c>
      <c r="Y29" s="3">
        <v>13.82</v>
      </c>
      <c r="Z29" s="3">
        <f t="shared" si="3"/>
        <v>0.84999999999999964</v>
      </c>
      <c r="AA29" s="3">
        <v>13.91</v>
      </c>
      <c r="AB29" s="3">
        <f t="shared" si="4"/>
        <v>0.85999999999999943</v>
      </c>
      <c r="AC29" s="3">
        <v>13.77</v>
      </c>
      <c r="AD29" s="3">
        <f t="shared" si="5"/>
        <v>0.83999999999999986</v>
      </c>
      <c r="AE29" s="3">
        <f t="shared" si="6"/>
        <v>15.841584158415856</v>
      </c>
      <c r="AF29" s="3">
        <f t="shared" si="7"/>
        <v>14.000000000000057</v>
      </c>
      <c r="AG29" s="3">
        <f t="shared" si="8"/>
        <v>16.000000000000014</v>
      </c>
      <c r="AH29" s="3">
        <f t="shared" si="11"/>
        <v>15.280528052805309</v>
      </c>
      <c r="AI29" s="1">
        <f t="shared" si="10"/>
        <v>0.90777675861859053</v>
      </c>
      <c r="AJ29" s="1">
        <v>1</v>
      </c>
      <c r="AK29" s="1" t="s">
        <v>35</v>
      </c>
    </row>
    <row r="30" spans="1:38" x14ac:dyDescent="0.2">
      <c r="A30" s="1">
        <v>102</v>
      </c>
      <c r="B30" s="1" t="s">
        <v>38</v>
      </c>
      <c r="C30" s="1" t="s">
        <v>39</v>
      </c>
      <c r="D30" s="2">
        <v>43276</v>
      </c>
      <c r="E30" s="2">
        <v>43416</v>
      </c>
      <c r="F30" s="1" t="s">
        <v>106</v>
      </c>
      <c r="G30" s="1" t="s">
        <v>101</v>
      </c>
      <c r="H30" s="1">
        <v>1</v>
      </c>
      <c r="I30" s="1">
        <v>18</v>
      </c>
      <c r="J30" s="1">
        <v>213</v>
      </c>
      <c r="K30" s="1">
        <v>2.4300000000000002</v>
      </c>
      <c r="L30" s="3">
        <v>87.06</v>
      </c>
      <c r="M30" s="3">
        <v>87.06</v>
      </c>
      <c r="N30" s="3">
        <v>34.15</v>
      </c>
      <c r="O30" s="3">
        <v>9.2200000000000006</v>
      </c>
      <c r="P30" s="3">
        <v>12.98</v>
      </c>
      <c r="Q30" s="3">
        <v>12.95</v>
      </c>
      <c r="R30" s="3">
        <v>12.9</v>
      </c>
      <c r="S30" s="3">
        <v>13.98</v>
      </c>
      <c r="T30" s="3">
        <f t="shared" si="0"/>
        <v>1</v>
      </c>
      <c r="U30" s="3">
        <v>13.95</v>
      </c>
      <c r="V30" s="3">
        <f t="shared" si="1"/>
        <v>1</v>
      </c>
      <c r="W30" s="3">
        <v>13.9</v>
      </c>
      <c r="X30" s="3">
        <f t="shared" si="2"/>
        <v>1</v>
      </c>
      <c r="Y30" s="3">
        <v>13.87</v>
      </c>
      <c r="Z30" s="3">
        <f t="shared" si="3"/>
        <v>0.88999999999999879</v>
      </c>
      <c r="AA30" s="3">
        <v>13.77</v>
      </c>
      <c r="AB30" s="3">
        <f t="shared" si="4"/>
        <v>0.82000000000000028</v>
      </c>
      <c r="AC30" s="3">
        <v>13.71</v>
      </c>
      <c r="AD30" s="3">
        <f t="shared" si="5"/>
        <v>0.8100000000000005</v>
      </c>
      <c r="AE30" s="3">
        <f t="shared" si="6"/>
        <v>11.000000000000121</v>
      </c>
      <c r="AF30" s="3">
        <f t="shared" si="7"/>
        <v>17.999999999999972</v>
      </c>
      <c r="AG30" s="3">
        <f t="shared" si="8"/>
        <v>18.99999999999995</v>
      </c>
      <c r="AH30" s="3">
        <f t="shared" si="11"/>
        <v>16.000000000000014</v>
      </c>
      <c r="AI30" s="1">
        <f t="shared" si="10"/>
        <v>3.5590260840103589</v>
      </c>
      <c r="AJ30" s="1">
        <v>1</v>
      </c>
      <c r="AK30" s="1" t="s">
        <v>35</v>
      </c>
    </row>
    <row r="31" spans="1:38" x14ac:dyDescent="0.2">
      <c r="A31" s="1">
        <v>107</v>
      </c>
      <c r="B31" s="1" t="s">
        <v>38</v>
      </c>
      <c r="C31" s="1" t="s">
        <v>39</v>
      </c>
      <c r="D31" s="2">
        <v>43276</v>
      </c>
      <c r="E31" s="2">
        <v>43430</v>
      </c>
      <c r="F31" s="1" t="s">
        <v>106</v>
      </c>
      <c r="G31" s="1" t="s">
        <v>101</v>
      </c>
      <c r="H31" s="1">
        <v>1</v>
      </c>
      <c r="I31" s="1">
        <v>19</v>
      </c>
      <c r="J31" s="1">
        <v>230</v>
      </c>
      <c r="K31" s="1">
        <v>2.42</v>
      </c>
      <c r="L31" s="3">
        <v>105.02</v>
      </c>
      <c r="M31" s="3">
        <v>105.02</v>
      </c>
      <c r="N31" s="3">
        <v>36.340000000000003</v>
      </c>
      <c r="O31" s="3">
        <v>10.96</v>
      </c>
      <c r="P31" s="3">
        <v>12.93</v>
      </c>
      <c r="Q31" s="3">
        <v>12.94</v>
      </c>
      <c r="R31" s="3">
        <v>12.97</v>
      </c>
      <c r="S31" s="3">
        <v>13.93</v>
      </c>
      <c r="T31" s="3">
        <f t="shared" si="0"/>
        <v>1</v>
      </c>
      <c r="U31" s="3">
        <v>13.93</v>
      </c>
      <c r="V31" s="3">
        <f t="shared" si="1"/>
        <v>0.99000000000000021</v>
      </c>
      <c r="W31" s="3">
        <v>13.94</v>
      </c>
      <c r="X31" s="3">
        <f t="shared" si="2"/>
        <v>0.96999999999999886</v>
      </c>
      <c r="Y31" s="3">
        <v>13.63</v>
      </c>
      <c r="Z31" s="3">
        <f t="shared" si="3"/>
        <v>0.70000000000000107</v>
      </c>
      <c r="AA31" s="3">
        <v>13.64</v>
      </c>
      <c r="AB31" s="3">
        <f t="shared" si="4"/>
        <v>0.70000000000000107</v>
      </c>
      <c r="AC31" s="3">
        <v>13.63</v>
      </c>
      <c r="AD31" s="3">
        <f t="shared" si="5"/>
        <v>0.66000000000000014</v>
      </c>
      <c r="AE31" s="3">
        <f t="shared" si="6"/>
        <v>29.999999999999893</v>
      </c>
      <c r="AF31" s="3">
        <f t="shared" si="7"/>
        <v>29.292929292929205</v>
      </c>
      <c r="AG31" s="3">
        <f t="shared" si="8"/>
        <v>31.958762886597846</v>
      </c>
      <c r="AH31" s="3">
        <f t="shared" si="11"/>
        <v>30.417230726508979</v>
      </c>
      <c r="AI31" s="1">
        <f t="shared" si="10"/>
        <v>1.1276016721758149</v>
      </c>
      <c r="AJ31" s="1">
        <v>1</v>
      </c>
      <c r="AK31" s="1" t="s">
        <v>35</v>
      </c>
    </row>
    <row r="32" spans="1:38" x14ac:dyDescent="0.2">
      <c r="A32" s="1">
        <v>118</v>
      </c>
      <c r="B32" s="1" t="s">
        <v>38</v>
      </c>
      <c r="C32" s="1" t="s">
        <v>39</v>
      </c>
      <c r="D32" s="2">
        <v>43276</v>
      </c>
      <c r="E32" s="2">
        <v>43450</v>
      </c>
      <c r="F32" s="1" t="s">
        <v>106</v>
      </c>
      <c r="G32" s="1" t="s">
        <v>101</v>
      </c>
      <c r="H32" s="1">
        <v>1</v>
      </c>
      <c r="I32" s="1">
        <v>20</v>
      </c>
      <c r="J32" s="1">
        <v>176</v>
      </c>
      <c r="K32" s="1">
        <v>2.44</v>
      </c>
      <c r="L32" s="3">
        <v>55.96</v>
      </c>
      <c r="M32" s="3">
        <v>55.96</v>
      </c>
      <c r="N32" s="3">
        <v>26.17</v>
      </c>
      <c r="O32" s="3">
        <v>7.08</v>
      </c>
      <c r="P32" s="3">
        <v>12.96</v>
      </c>
      <c r="Q32" s="3">
        <v>12.95</v>
      </c>
      <c r="R32" s="3">
        <v>12.99</v>
      </c>
      <c r="S32" s="3">
        <v>13.97</v>
      </c>
      <c r="T32" s="3">
        <f t="shared" si="0"/>
        <v>1.0099999999999998</v>
      </c>
      <c r="U32" s="3">
        <v>13.95</v>
      </c>
      <c r="V32" s="3">
        <f t="shared" si="1"/>
        <v>1</v>
      </c>
      <c r="W32" s="3">
        <v>14</v>
      </c>
      <c r="X32" s="3">
        <f t="shared" si="2"/>
        <v>1.0099999999999998</v>
      </c>
      <c r="Y32" s="3" t="s">
        <v>1</v>
      </c>
      <c r="Z32" s="3" t="e">
        <f t="shared" si="3"/>
        <v>#VALUE!</v>
      </c>
      <c r="AA32" s="3">
        <v>13.9</v>
      </c>
      <c r="AB32" s="3">
        <f t="shared" si="4"/>
        <v>0.95000000000000107</v>
      </c>
      <c r="AC32" s="3">
        <v>13.94</v>
      </c>
      <c r="AD32" s="3">
        <f t="shared" si="5"/>
        <v>0.94999999999999929</v>
      </c>
      <c r="AE32" s="3" t="e">
        <f t="shared" si="6"/>
        <v>#VALUE!</v>
      </c>
      <c r="AF32" s="3">
        <f t="shared" si="7"/>
        <v>4.9999999999998934</v>
      </c>
      <c r="AG32" s="3">
        <f t="shared" si="8"/>
        <v>5.9405940594059903</v>
      </c>
      <c r="AH32" s="3">
        <f>AVERAGE(AF32:AG32)</f>
        <v>5.4702970297029418</v>
      </c>
      <c r="AI32" s="1">
        <f>_xlfn.STDEV.P(AF32:AG32)</f>
        <v>0.47029702970304843</v>
      </c>
      <c r="AJ32" s="1">
        <v>1</v>
      </c>
      <c r="AK32" s="1" t="s">
        <v>35</v>
      </c>
      <c r="AL32" s="1" t="s">
        <v>64</v>
      </c>
    </row>
    <row r="33" spans="1:38" x14ac:dyDescent="0.2">
      <c r="A33" s="1">
        <v>109</v>
      </c>
      <c r="B33" s="1" t="s">
        <v>38</v>
      </c>
      <c r="C33" s="1" t="s">
        <v>39</v>
      </c>
      <c r="D33" s="2">
        <v>43276</v>
      </c>
      <c r="E33" s="2">
        <v>43430</v>
      </c>
      <c r="F33" s="1" t="s">
        <v>106</v>
      </c>
      <c r="G33" s="1" t="s">
        <v>101</v>
      </c>
      <c r="H33" s="1">
        <v>1</v>
      </c>
      <c r="I33" s="1">
        <v>21</v>
      </c>
      <c r="J33" s="1">
        <v>213</v>
      </c>
      <c r="K33" s="1">
        <v>2.38</v>
      </c>
      <c r="L33" s="3">
        <v>106.77</v>
      </c>
      <c r="M33" s="3">
        <v>105.11</v>
      </c>
      <c r="N33" s="3">
        <v>26.08</v>
      </c>
      <c r="O33" s="3">
        <v>7.27</v>
      </c>
      <c r="P33" s="3">
        <v>13.09</v>
      </c>
      <c r="Q33" s="3">
        <v>12.95</v>
      </c>
      <c r="R33" s="3">
        <v>13.03</v>
      </c>
      <c r="S33" s="3">
        <v>14.08</v>
      </c>
      <c r="T33" s="3">
        <f t="shared" si="0"/>
        <v>0.99000000000000021</v>
      </c>
      <c r="U33" s="3">
        <v>13.94</v>
      </c>
      <c r="V33" s="3">
        <f t="shared" si="1"/>
        <v>0.99000000000000021</v>
      </c>
      <c r="W33" s="3">
        <v>14.03</v>
      </c>
      <c r="X33" s="3">
        <f t="shared" si="2"/>
        <v>1</v>
      </c>
      <c r="Y33" s="3">
        <v>13.88</v>
      </c>
      <c r="Z33" s="3">
        <f t="shared" si="3"/>
        <v>0.79000000000000092</v>
      </c>
      <c r="AA33" s="3">
        <v>13.74</v>
      </c>
      <c r="AB33" s="3">
        <f t="shared" si="4"/>
        <v>0.79000000000000092</v>
      </c>
      <c r="AC33" s="3">
        <v>13.84</v>
      </c>
      <c r="AD33" s="3">
        <f t="shared" si="5"/>
        <v>0.8100000000000005</v>
      </c>
      <c r="AE33" s="3">
        <f t="shared" si="6"/>
        <v>20.202020202020122</v>
      </c>
      <c r="AF33" s="3">
        <f t="shared" si="7"/>
        <v>20.202020202020122</v>
      </c>
      <c r="AG33" s="3">
        <f t="shared" si="8"/>
        <v>18.99999999999995</v>
      </c>
      <c r="AH33" s="3">
        <f>AVERAGE(AE33:AG33)</f>
        <v>19.801346801346732</v>
      </c>
      <c r="AI33" s="1">
        <f t="shared" ref="AI33:AI41" si="12">_xlfn.STDEV.P(AE33:AG33)</f>
        <v>0.56663775731445842</v>
      </c>
      <c r="AJ33" s="1">
        <v>1</v>
      </c>
      <c r="AK33" s="1" t="s">
        <v>35</v>
      </c>
    </row>
    <row r="34" spans="1:38" x14ac:dyDescent="0.2">
      <c r="A34" s="1">
        <v>121</v>
      </c>
      <c r="B34" s="1" t="s">
        <v>38</v>
      </c>
      <c r="C34" s="1" t="s">
        <v>39</v>
      </c>
      <c r="D34" s="2">
        <v>43276</v>
      </c>
      <c r="E34" s="2">
        <v>43450</v>
      </c>
      <c r="F34" s="1" t="s">
        <v>106</v>
      </c>
      <c r="G34" s="1" t="s">
        <v>101</v>
      </c>
      <c r="H34" s="1">
        <v>1</v>
      </c>
      <c r="I34" s="1">
        <v>22</v>
      </c>
      <c r="J34" s="1">
        <v>220</v>
      </c>
      <c r="K34" s="1">
        <v>2.48</v>
      </c>
      <c r="L34" s="3">
        <v>65.52</v>
      </c>
      <c r="M34" s="3">
        <v>65.52</v>
      </c>
      <c r="N34" s="3">
        <v>24.5</v>
      </c>
      <c r="O34" s="3">
        <v>7.05</v>
      </c>
      <c r="P34" s="3">
        <v>12.89</v>
      </c>
      <c r="Q34" s="3">
        <v>13.07</v>
      </c>
      <c r="R34" s="3">
        <v>13.05</v>
      </c>
      <c r="S34" s="3">
        <v>13.88</v>
      </c>
      <c r="T34" s="3">
        <f t="shared" si="0"/>
        <v>0.99000000000000021</v>
      </c>
      <c r="U34" s="3">
        <v>14.08</v>
      </c>
      <c r="V34" s="3">
        <f t="shared" si="1"/>
        <v>1.0099999999999998</v>
      </c>
      <c r="W34" s="3">
        <v>14.06</v>
      </c>
      <c r="X34" s="3">
        <f t="shared" si="2"/>
        <v>1.0099999999999998</v>
      </c>
      <c r="Y34" s="3">
        <v>13.75</v>
      </c>
      <c r="Z34" s="3">
        <f t="shared" si="3"/>
        <v>0.85999999999999943</v>
      </c>
      <c r="AA34" s="3">
        <v>13.95</v>
      </c>
      <c r="AB34" s="3">
        <f t="shared" si="4"/>
        <v>0.87999999999999901</v>
      </c>
      <c r="AC34" s="3">
        <v>13.93</v>
      </c>
      <c r="AD34" s="3">
        <f t="shared" si="5"/>
        <v>0.87999999999999901</v>
      </c>
      <c r="AE34" s="3">
        <f t="shared" si="6"/>
        <v>13.131313131313204</v>
      </c>
      <c r="AF34" s="3">
        <f t="shared" si="7"/>
        <v>12.87128712871295</v>
      </c>
      <c r="AG34" s="3">
        <f t="shared" si="8"/>
        <v>12.87128712871295</v>
      </c>
      <c r="AH34" s="3">
        <f>AVERAGE(AE34:AG34)</f>
        <v>12.957962462913036</v>
      </c>
      <c r="AI34" s="1">
        <f t="shared" si="12"/>
        <v>0.12257743314898034</v>
      </c>
      <c r="AJ34" s="1">
        <v>1</v>
      </c>
      <c r="AK34" s="1" t="s">
        <v>35</v>
      </c>
    </row>
    <row r="35" spans="1:38" x14ac:dyDescent="0.2">
      <c r="A35" s="1">
        <v>111</v>
      </c>
      <c r="B35" s="1" t="s">
        <v>38</v>
      </c>
      <c r="C35" s="1" t="s">
        <v>39</v>
      </c>
      <c r="D35" s="2">
        <v>43276</v>
      </c>
      <c r="E35" s="2">
        <v>43431</v>
      </c>
      <c r="F35" s="1" t="s">
        <v>106</v>
      </c>
      <c r="G35" s="1" t="s">
        <v>101</v>
      </c>
      <c r="H35" s="1">
        <v>1</v>
      </c>
      <c r="I35" s="1">
        <v>23</v>
      </c>
      <c r="J35" s="1">
        <v>203</v>
      </c>
      <c r="K35" s="1">
        <v>2.46</v>
      </c>
      <c r="L35" s="3">
        <v>74.39</v>
      </c>
      <c r="M35" s="3">
        <v>74.39</v>
      </c>
      <c r="N35" s="3">
        <v>32.04</v>
      </c>
      <c r="O35" s="3">
        <v>9</v>
      </c>
      <c r="P35" s="3">
        <v>13.02</v>
      </c>
      <c r="Q35" s="3">
        <v>12.93</v>
      </c>
      <c r="R35" s="3">
        <v>13.05</v>
      </c>
      <c r="S35" s="3">
        <v>14.03</v>
      </c>
      <c r="T35" s="3">
        <f t="shared" si="0"/>
        <v>1.0099999999999998</v>
      </c>
      <c r="U35" s="3">
        <v>13.92</v>
      </c>
      <c r="V35" s="3">
        <f t="shared" si="1"/>
        <v>0.99000000000000021</v>
      </c>
      <c r="W35" s="3">
        <v>14.04</v>
      </c>
      <c r="X35" s="3">
        <f t="shared" si="2"/>
        <v>0.98999999999999844</v>
      </c>
      <c r="Y35" s="3">
        <v>13.84</v>
      </c>
      <c r="Z35" s="3">
        <f t="shared" si="3"/>
        <v>0.82000000000000028</v>
      </c>
      <c r="AA35" s="3">
        <v>13.73</v>
      </c>
      <c r="AB35" s="3">
        <f t="shared" si="4"/>
        <v>0.80000000000000071</v>
      </c>
      <c r="AC35" s="3">
        <v>13.85</v>
      </c>
      <c r="AD35" s="3">
        <f t="shared" si="5"/>
        <v>0.79999999999999893</v>
      </c>
      <c r="AE35" s="3">
        <f t="shared" si="6"/>
        <v>18.811881188118761</v>
      </c>
      <c r="AF35" s="3">
        <f t="shared" si="7"/>
        <v>19.191919191919137</v>
      </c>
      <c r="AG35" s="3">
        <f t="shared" si="8"/>
        <v>19.191919191919173</v>
      </c>
      <c r="AH35" s="3">
        <f>AVERAGE(AE35:AG35)</f>
        <v>19.065239857319025</v>
      </c>
      <c r="AI35" s="1">
        <f t="shared" si="12"/>
        <v>0.17915163306390486</v>
      </c>
      <c r="AJ35" s="1">
        <v>1</v>
      </c>
      <c r="AK35" s="1" t="s">
        <v>35</v>
      </c>
    </row>
    <row r="36" spans="1:38" x14ac:dyDescent="0.2">
      <c r="A36" s="1">
        <v>152</v>
      </c>
      <c r="B36" s="1" t="s">
        <v>38</v>
      </c>
      <c r="C36" s="1" t="s">
        <v>39</v>
      </c>
      <c r="D36" s="2">
        <v>43276</v>
      </c>
      <c r="E36" s="2">
        <v>43451</v>
      </c>
      <c r="F36" s="1" t="s">
        <v>106</v>
      </c>
      <c r="G36" s="1" t="s">
        <v>101</v>
      </c>
      <c r="H36" s="1">
        <v>1</v>
      </c>
      <c r="I36" s="1">
        <v>24</v>
      </c>
      <c r="J36" s="1">
        <v>152</v>
      </c>
      <c r="K36" s="1">
        <v>2.42</v>
      </c>
      <c r="L36" s="3">
        <v>81.680000000000007</v>
      </c>
      <c r="M36" s="3">
        <v>81.680000000000007</v>
      </c>
      <c r="N36" s="3">
        <v>34.44</v>
      </c>
      <c r="O36" s="3">
        <v>8.81</v>
      </c>
      <c r="P36" s="3">
        <v>13</v>
      </c>
      <c r="Q36" s="3">
        <v>12.98</v>
      </c>
      <c r="R36" s="3">
        <v>12.96</v>
      </c>
      <c r="S36" s="3">
        <v>14.01</v>
      </c>
      <c r="T36" s="3">
        <f t="shared" ref="T36:T99" si="13">S36-P36</f>
        <v>1.0099999999999998</v>
      </c>
      <c r="U36" s="3">
        <v>13.88</v>
      </c>
      <c r="V36" s="3">
        <f t="shared" ref="V36:V99" si="14">U36-Q36</f>
        <v>0.90000000000000036</v>
      </c>
      <c r="W36" s="3">
        <v>13.96</v>
      </c>
      <c r="X36" s="3">
        <f t="shared" ref="X36:X99" si="15">W36-R36</f>
        <v>1</v>
      </c>
      <c r="Y36" s="3">
        <v>13.96</v>
      </c>
      <c r="Z36" s="3">
        <f t="shared" ref="Z36:Z99" si="16">Y36-P36</f>
        <v>0.96000000000000085</v>
      </c>
      <c r="AA36" s="3">
        <v>13.83</v>
      </c>
      <c r="AB36" s="3">
        <f t="shared" ref="AB36:AB99" si="17">AA36-Q36</f>
        <v>0.84999999999999964</v>
      </c>
      <c r="AC36" s="3">
        <v>13.9</v>
      </c>
      <c r="AD36" s="3">
        <f t="shared" ref="AD36:AD99" si="18">AC36-R36</f>
        <v>0.9399999999999995</v>
      </c>
      <c r="AE36" s="3">
        <f t="shared" ref="AE36:AE99" si="19">(1-(Z36/T36))*100</f>
        <v>4.9504950495048439</v>
      </c>
      <c r="AF36" s="3">
        <f t="shared" ref="AF36:AF99" si="20">(1-(AB36/V36))*100</f>
        <v>5.5555555555556353</v>
      </c>
      <c r="AG36" s="3">
        <f t="shared" ref="AG36:AG99" si="21">(1-(AD36/X36))*100</f>
        <v>6.0000000000000497</v>
      </c>
      <c r="AH36" s="3">
        <f>AVERAGE(AE36:AG36)</f>
        <v>5.5020168683535102</v>
      </c>
      <c r="AI36" s="1">
        <f t="shared" si="12"/>
        <v>0.43012785196108178</v>
      </c>
      <c r="AJ36" s="1">
        <v>1</v>
      </c>
      <c r="AK36" s="1" t="s">
        <v>35</v>
      </c>
    </row>
    <row r="37" spans="1:38" x14ac:dyDescent="0.2">
      <c r="A37" s="1">
        <v>162</v>
      </c>
      <c r="B37" s="1" t="s">
        <v>38</v>
      </c>
      <c r="C37" s="1" t="s">
        <v>39</v>
      </c>
      <c r="D37" s="2">
        <v>43276</v>
      </c>
      <c r="E37" s="2">
        <v>43452</v>
      </c>
      <c r="F37" s="1" t="s">
        <v>106</v>
      </c>
      <c r="G37" s="1" t="s">
        <v>101</v>
      </c>
      <c r="H37" s="1">
        <v>1</v>
      </c>
      <c r="I37" s="1">
        <v>26</v>
      </c>
      <c r="J37" s="1">
        <v>198</v>
      </c>
      <c r="K37" s="1">
        <v>2.44</v>
      </c>
      <c r="L37" s="3">
        <v>66.400000000000006</v>
      </c>
      <c r="M37" s="3">
        <v>66.3</v>
      </c>
      <c r="N37" s="3">
        <v>26.63</v>
      </c>
      <c r="O37" s="3">
        <v>7.09</v>
      </c>
      <c r="P37" s="3">
        <v>13.05</v>
      </c>
      <c r="Q37" s="3">
        <v>12.88</v>
      </c>
      <c r="R37" s="3">
        <v>12.89</v>
      </c>
      <c r="S37" s="3">
        <v>14.06</v>
      </c>
      <c r="T37" s="3">
        <f t="shared" si="13"/>
        <v>1.0099999999999998</v>
      </c>
      <c r="U37" s="3">
        <v>13.88</v>
      </c>
      <c r="V37" s="3">
        <f t="shared" si="14"/>
        <v>1</v>
      </c>
      <c r="W37" s="3">
        <v>13.88</v>
      </c>
      <c r="X37" s="3">
        <f t="shared" si="15"/>
        <v>0.99000000000000021</v>
      </c>
      <c r="Y37" s="3">
        <v>14</v>
      </c>
      <c r="Z37" s="3">
        <f t="shared" si="16"/>
        <v>0.94999999999999929</v>
      </c>
      <c r="AA37" s="3">
        <v>13.81</v>
      </c>
      <c r="AB37" s="3">
        <f t="shared" si="17"/>
        <v>0.92999999999999972</v>
      </c>
      <c r="AC37" s="3">
        <v>13.82</v>
      </c>
      <c r="AD37" s="3">
        <f t="shared" si="18"/>
        <v>0.92999999999999972</v>
      </c>
      <c r="AE37" s="3">
        <f t="shared" si="19"/>
        <v>5.9405940594059903</v>
      </c>
      <c r="AF37" s="3">
        <f t="shared" si="20"/>
        <v>7.0000000000000284</v>
      </c>
      <c r="AG37" s="3">
        <f t="shared" si="21"/>
        <v>6.0606060606061103</v>
      </c>
      <c r="AH37" s="3">
        <f>AVERAGE(AE37:AG37)</f>
        <v>6.3337333733373766</v>
      </c>
      <c r="AI37" s="1">
        <f t="shared" si="12"/>
        <v>0.47366242090145227</v>
      </c>
      <c r="AJ37" s="1">
        <v>1</v>
      </c>
      <c r="AK37" s="1" t="s">
        <v>35</v>
      </c>
    </row>
    <row r="38" spans="1:38" x14ac:dyDescent="0.2">
      <c r="A38" s="1">
        <v>101</v>
      </c>
      <c r="B38" s="1" t="s">
        <v>38</v>
      </c>
      <c r="C38" s="1" t="s">
        <v>39</v>
      </c>
      <c r="D38" s="2">
        <v>43276</v>
      </c>
      <c r="E38" s="2">
        <v>43416</v>
      </c>
      <c r="F38" s="1" t="s">
        <v>106</v>
      </c>
      <c r="G38" s="1" t="s">
        <v>101</v>
      </c>
      <c r="H38" s="1">
        <v>1</v>
      </c>
      <c r="I38" s="1">
        <v>27</v>
      </c>
      <c r="J38" s="1">
        <v>205</v>
      </c>
      <c r="K38" s="1">
        <v>2.4500000000000002</v>
      </c>
      <c r="L38" s="3">
        <v>85.46</v>
      </c>
      <c r="M38" s="3">
        <v>82.19</v>
      </c>
      <c r="N38" s="3">
        <v>21.65</v>
      </c>
      <c r="O38" s="3">
        <v>6.8</v>
      </c>
      <c r="P38" s="3">
        <v>12.9</v>
      </c>
      <c r="Q38" s="3">
        <v>12.98</v>
      </c>
      <c r="R38" s="3">
        <v>12.95</v>
      </c>
      <c r="S38" s="3">
        <v>13.9</v>
      </c>
      <c r="T38" s="3">
        <f t="shared" si="13"/>
        <v>1</v>
      </c>
      <c r="U38" s="3">
        <v>13.97</v>
      </c>
      <c r="V38" s="3">
        <f t="shared" si="14"/>
        <v>0.99000000000000021</v>
      </c>
      <c r="W38" s="3">
        <v>13.95</v>
      </c>
      <c r="X38" s="3">
        <f t="shared" si="15"/>
        <v>1</v>
      </c>
      <c r="Y38" s="3" t="s">
        <v>1</v>
      </c>
      <c r="Z38" s="3" t="e">
        <f t="shared" si="16"/>
        <v>#VALUE!</v>
      </c>
      <c r="AA38" s="3">
        <v>13.77</v>
      </c>
      <c r="AB38" s="3">
        <f t="shared" si="17"/>
        <v>0.78999999999999915</v>
      </c>
      <c r="AC38" s="3" t="s">
        <v>1</v>
      </c>
      <c r="AD38" s="3" t="e">
        <f t="shared" si="18"/>
        <v>#VALUE!</v>
      </c>
      <c r="AE38" s="3" t="e">
        <f t="shared" si="19"/>
        <v>#VALUE!</v>
      </c>
      <c r="AF38" s="3">
        <f t="shared" si="20"/>
        <v>20.202020202020311</v>
      </c>
      <c r="AG38" s="3" t="e">
        <f t="shared" si="21"/>
        <v>#VALUE!</v>
      </c>
      <c r="AH38" s="3">
        <f>AVERAGE(AF38)</f>
        <v>20.202020202020311</v>
      </c>
      <c r="AI38" s="1" t="e">
        <f t="shared" si="12"/>
        <v>#VALUE!</v>
      </c>
      <c r="AJ38" s="1">
        <v>1</v>
      </c>
      <c r="AK38" s="1" t="s">
        <v>35</v>
      </c>
      <c r="AL38" s="1" t="s">
        <v>63</v>
      </c>
    </row>
    <row r="39" spans="1:38" x14ac:dyDescent="0.2">
      <c r="A39" s="1">
        <v>119</v>
      </c>
      <c r="B39" s="1" t="s">
        <v>38</v>
      </c>
      <c r="C39" s="1" t="s">
        <v>39</v>
      </c>
      <c r="D39" s="2">
        <v>43276</v>
      </c>
      <c r="E39" s="2">
        <v>43450</v>
      </c>
      <c r="F39" s="1" t="s">
        <v>106</v>
      </c>
      <c r="G39" s="1" t="s">
        <v>101</v>
      </c>
      <c r="H39" s="1">
        <v>1</v>
      </c>
      <c r="I39" s="1">
        <v>28</v>
      </c>
      <c r="J39" s="1">
        <v>225</v>
      </c>
      <c r="K39" s="1">
        <v>2.46</v>
      </c>
      <c r="L39" s="3">
        <v>102.32</v>
      </c>
      <c r="M39" s="3">
        <v>98.37</v>
      </c>
      <c r="N39" s="3">
        <v>18.489999999999998</v>
      </c>
      <c r="O39" s="3">
        <v>5.88</v>
      </c>
      <c r="P39" s="3">
        <v>12.99</v>
      </c>
      <c r="Q39" s="3">
        <v>12.97</v>
      </c>
      <c r="R39" s="3">
        <v>12.89</v>
      </c>
      <c r="S39" s="3">
        <v>13.99</v>
      </c>
      <c r="T39" s="3">
        <f t="shared" si="13"/>
        <v>1</v>
      </c>
      <c r="U39" s="3">
        <v>13.98</v>
      </c>
      <c r="V39" s="3">
        <f t="shared" si="14"/>
        <v>1.0099999999999998</v>
      </c>
      <c r="W39" s="3">
        <v>13.89</v>
      </c>
      <c r="X39" s="3">
        <f t="shared" si="15"/>
        <v>1</v>
      </c>
      <c r="Y39" s="3">
        <v>13.85</v>
      </c>
      <c r="Z39" s="3">
        <f t="shared" si="16"/>
        <v>0.85999999999999943</v>
      </c>
      <c r="AA39" s="3">
        <v>13.85</v>
      </c>
      <c r="AB39" s="3">
        <f t="shared" si="17"/>
        <v>0.87999999999999901</v>
      </c>
      <c r="AC39" s="3">
        <v>13.77</v>
      </c>
      <c r="AD39" s="3">
        <f t="shared" si="18"/>
        <v>0.87999999999999901</v>
      </c>
      <c r="AE39" s="3">
        <f t="shared" si="19"/>
        <v>14.000000000000057</v>
      </c>
      <c r="AF39" s="3">
        <f t="shared" si="20"/>
        <v>12.87128712871295</v>
      </c>
      <c r="AG39" s="3">
        <f t="shared" si="21"/>
        <v>12.000000000000099</v>
      </c>
      <c r="AH39" s="3">
        <f>AVERAGE(AE39:AG39)</f>
        <v>12.957095709571036</v>
      </c>
      <c r="AI39" s="1">
        <f t="shared" si="12"/>
        <v>0.81874796057216392</v>
      </c>
      <c r="AJ39" s="1">
        <v>1</v>
      </c>
      <c r="AK39" s="1" t="s">
        <v>35</v>
      </c>
    </row>
    <row r="40" spans="1:38" x14ac:dyDescent="0.2">
      <c r="A40" s="1">
        <v>123</v>
      </c>
      <c r="B40" s="1" t="s">
        <v>38</v>
      </c>
      <c r="C40" s="1" t="s">
        <v>39</v>
      </c>
      <c r="D40" s="2">
        <v>43276</v>
      </c>
      <c r="E40" s="2">
        <v>43450</v>
      </c>
      <c r="F40" s="1" t="s">
        <v>106</v>
      </c>
      <c r="G40" s="1" t="s">
        <v>101</v>
      </c>
      <c r="H40" s="1">
        <v>1</v>
      </c>
      <c r="I40" s="1">
        <v>29</v>
      </c>
      <c r="J40" s="1">
        <v>193</v>
      </c>
      <c r="K40" s="1">
        <v>2.4500000000000002</v>
      </c>
      <c r="L40" s="3">
        <v>54.6</v>
      </c>
      <c r="M40" s="3">
        <v>54.6</v>
      </c>
      <c r="N40" s="3">
        <v>24.08</v>
      </c>
      <c r="O40" s="3">
        <v>6.78</v>
      </c>
      <c r="P40" s="3">
        <v>13.07</v>
      </c>
      <c r="Q40" s="3">
        <v>12.97</v>
      </c>
      <c r="R40" s="3">
        <v>13.07</v>
      </c>
      <c r="S40" s="3">
        <v>14.08</v>
      </c>
      <c r="T40" s="3">
        <f t="shared" si="13"/>
        <v>1.0099999999999998</v>
      </c>
      <c r="U40" s="3">
        <v>13.98</v>
      </c>
      <c r="V40" s="3">
        <f t="shared" si="14"/>
        <v>1.0099999999999998</v>
      </c>
      <c r="W40" s="3">
        <v>14.07</v>
      </c>
      <c r="X40" s="3">
        <f t="shared" si="15"/>
        <v>1</v>
      </c>
      <c r="Y40" s="3">
        <v>13.99</v>
      </c>
      <c r="Z40" s="3">
        <f t="shared" si="16"/>
        <v>0.91999999999999993</v>
      </c>
      <c r="AA40" s="3">
        <v>13.91</v>
      </c>
      <c r="AB40" s="3">
        <f t="shared" si="17"/>
        <v>0.9399999999999995</v>
      </c>
      <c r="AC40" s="3">
        <v>13.98</v>
      </c>
      <c r="AD40" s="3">
        <f t="shared" si="18"/>
        <v>0.91000000000000014</v>
      </c>
      <c r="AE40" s="3">
        <f t="shared" si="19"/>
        <v>8.9108910891088975</v>
      </c>
      <c r="AF40" s="3">
        <f t="shared" si="20"/>
        <v>6.9306930693069591</v>
      </c>
      <c r="AG40" s="3">
        <f t="shared" si="21"/>
        <v>8.9999999999999858</v>
      </c>
      <c r="AH40" s="3">
        <f>AVERAGE(AE40:AG40)</f>
        <v>8.2805280528052805</v>
      </c>
      <c r="AI40" s="1">
        <f t="shared" si="12"/>
        <v>0.95517047745659667</v>
      </c>
      <c r="AJ40" s="1">
        <v>1</v>
      </c>
      <c r="AK40" s="1" t="s">
        <v>35</v>
      </c>
    </row>
    <row r="41" spans="1:38" x14ac:dyDescent="0.2">
      <c r="A41" s="1">
        <v>112</v>
      </c>
      <c r="B41" s="1" t="s">
        <v>38</v>
      </c>
      <c r="C41" s="1" t="s">
        <v>39</v>
      </c>
      <c r="D41" s="2">
        <v>43276</v>
      </c>
      <c r="E41" s="2">
        <v>43431</v>
      </c>
      <c r="F41" s="1" t="s">
        <v>106</v>
      </c>
      <c r="G41" s="1" t="s">
        <v>101</v>
      </c>
      <c r="H41" s="1">
        <v>1</v>
      </c>
      <c r="I41" s="1">
        <v>30</v>
      </c>
      <c r="J41" s="1">
        <v>184</v>
      </c>
      <c r="K41" s="1">
        <v>2.42</v>
      </c>
      <c r="L41" s="3">
        <v>45.91</v>
      </c>
      <c r="M41" s="3">
        <v>44.74</v>
      </c>
      <c r="N41" s="3">
        <v>21.44</v>
      </c>
      <c r="O41" s="3">
        <v>6.07</v>
      </c>
      <c r="P41" s="3">
        <v>13.09</v>
      </c>
      <c r="Q41" s="3">
        <v>13.08</v>
      </c>
      <c r="R41" s="3">
        <v>13.13</v>
      </c>
      <c r="S41" s="3">
        <v>14.1</v>
      </c>
      <c r="T41" s="3">
        <f t="shared" si="13"/>
        <v>1.0099999999999998</v>
      </c>
      <c r="U41" s="3">
        <v>14.08</v>
      </c>
      <c r="V41" s="3">
        <f t="shared" si="14"/>
        <v>1</v>
      </c>
      <c r="W41" s="3">
        <v>14.12</v>
      </c>
      <c r="X41" s="3">
        <f t="shared" si="15"/>
        <v>0.98999999999999844</v>
      </c>
      <c r="Y41" s="3">
        <v>14.05</v>
      </c>
      <c r="Z41" s="3">
        <f t="shared" si="16"/>
        <v>0.96000000000000085</v>
      </c>
      <c r="AA41" s="3">
        <v>14</v>
      </c>
      <c r="AB41" s="3">
        <f t="shared" si="17"/>
        <v>0.91999999999999993</v>
      </c>
      <c r="AC41" s="3">
        <v>14.03</v>
      </c>
      <c r="AD41" s="3">
        <f t="shared" si="18"/>
        <v>0.89999999999999858</v>
      </c>
      <c r="AE41" s="3">
        <f t="shared" si="19"/>
        <v>4.9504950495048439</v>
      </c>
      <c r="AF41" s="3">
        <f t="shared" si="20"/>
        <v>8.0000000000000071</v>
      </c>
      <c r="AG41" s="3">
        <f t="shared" si="21"/>
        <v>9.0909090909090935</v>
      </c>
      <c r="AH41" s="3">
        <f>AVERAGE(AE41:AG41)</f>
        <v>7.3471347134713154</v>
      </c>
      <c r="AI41" s="1">
        <f t="shared" si="12"/>
        <v>1.7522237148511233</v>
      </c>
      <c r="AJ41" s="1">
        <v>1</v>
      </c>
      <c r="AK41" s="1" t="s">
        <v>35</v>
      </c>
    </row>
    <row r="42" spans="1:38" x14ac:dyDescent="0.2">
      <c r="A42" s="1">
        <v>104</v>
      </c>
      <c r="B42" s="1" t="s">
        <v>38</v>
      </c>
      <c r="C42" s="1" t="s">
        <v>39</v>
      </c>
      <c r="D42" s="2">
        <v>43276</v>
      </c>
      <c r="E42" s="2">
        <v>43416</v>
      </c>
      <c r="F42" s="1" t="s">
        <v>106</v>
      </c>
      <c r="G42" s="1" t="s">
        <v>101</v>
      </c>
      <c r="H42" s="1">
        <v>2</v>
      </c>
      <c r="I42" s="1">
        <v>33</v>
      </c>
      <c r="J42" s="1">
        <v>273</v>
      </c>
      <c r="K42" s="1">
        <v>2.44</v>
      </c>
      <c r="L42" s="3">
        <v>219.58</v>
      </c>
      <c r="M42" s="3">
        <v>218.98</v>
      </c>
      <c r="N42" s="3">
        <v>31.81</v>
      </c>
      <c r="O42" s="3">
        <v>9.51</v>
      </c>
      <c r="P42" s="3">
        <v>13.07</v>
      </c>
      <c r="Q42" s="3">
        <v>12.99</v>
      </c>
      <c r="R42" s="3">
        <v>12.94</v>
      </c>
      <c r="S42" s="3">
        <v>14.07</v>
      </c>
      <c r="T42" s="3">
        <f t="shared" si="13"/>
        <v>1</v>
      </c>
      <c r="U42" s="3">
        <v>13.98</v>
      </c>
      <c r="V42" s="3">
        <f t="shared" si="14"/>
        <v>0.99000000000000021</v>
      </c>
      <c r="W42" s="3">
        <v>13.99</v>
      </c>
      <c r="X42" s="3">
        <f t="shared" si="15"/>
        <v>1.0500000000000007</v>
      </c>
      <c r="Y42" s="3">
        <v>13.86</v>
      </c>
      <c r="Z42" s="3">
        <f t="shared" si="16"/>
        <v>0.78999999999999915</v>
      </c>
      <c r="AA42" s="3" t="s">
        <v>1</v>
      </c>
      <c r="AB42" s="3" t="e">
        <f t="shared" si="17"/>
        <v>#VALUE!</v>
      </c>
      <c r="AC42" s="3">
        <v>13.8</v>
      </c>
      <c r="AD42" s="3">
        <f t="shared" si="18"/>
        <v>0.86000000000000121</v>
      </c>
      <c r="AE42" s="3">
        <f t="shared" si="19"/>
        <v>21.000000000000085</v>
      </c>
      <c r="AF42" s="3" t="e">
        <f t="shared" si="20"/>
        <v>#VALUE!</v>
      </c>
      <c r="AG42" s="3">
        <f t="shared" si="21"/>
        <v>18.095238095238031</v>
      </c>
      <c r="AH42" s="3">
        <f>AVERAGE(AE42,AG42)</f>
        <v>19.547619047619058</v>
      </c>
      <c r="AI42" s="1">
        <f>_xlfn.STDEV.P(AE42,AG42)</f>
        <v>1.4523809523810272</v>
      </c>
      <c r="AJ42" s="1">
        <v>2</v>
      </c>
      <c r="AK42" s="1" t="s">
        <v>35</v>
      </c>
    </row>
    <row r="43" spans="1:38" x14ac:dyDescent="0.2">
      <c r="A43" s="1">
        <v>113</v>
      </c>
      <c r="B43" s="1" t="s">
        <v>38</v>
      </c>
      <c r="C43" s="1" t="s">
        <v>39</v>
      </c>
      <c r="D43" s="2">
        <v>43276</v>
      </c>
      <c r="E43" s="2">
        <v>43431</v>
      </c>
      <c r="F43" s="1" t="s">
        <v>106</v>
      </c>
      <c r="G43" s="1" t="s">
        <v>101</v>
      </c>
      <c r="H43" s="1">
        <v>2</v>
      </c>
      <c r="I43" s="1">
        <v>34</v>
      </c>
      <c r="J43" s="1">
        <v>283</v>
      </c>
      <c r="K43" s="1">
        <v>2.46</v>
      </c>
      <c r="L43" s="3">
        <v>237.76</v>
      </c>
      <c r="M43" s="3">
        <v>227.26</v>
      </c>
      <c r="N43" s="3">
        <v>28.2</v>
      </c>
      <c r="O43" s="3">
        <v>8.85</v>
      </c>
      <c r="P43" s="3">
        <v>12.97</v>
      </c>
      <c r="Q43" s="3">
        <v>13.01</v>
      </c>
      <c r="R43" s="3">
        <v>12.97</v>
      </c>
      <c r="S43" s="3">
        <v>13.96</v>
      </c>
      <c r="T43" s="3">
        <f t="shared" si="13"/>
        <v>0.99000000000000021</v>
      </c>
      <c r="U43" s="3">
        <v>14.01</v>
      </c>
      <c r="V43" s="3">
        <f t="shared" si="14"/>
        <v>1</v>
      </c>
      <c r="W43" s="3">
        <v>13.97</v>
      </c>
      <c r="X43" s="3">
        <f t="shared" si="15"/>
        <v>1</v>
      </c>
      <c r="Y43" s="3">
        <v>13.7</v>
      </c>
      <c r="Z43" s="3">
        <f t="shared" si="16"/>
        <v>0.72999999999999865</v>
      </c>
      <c r="AA43" s="3">
        <v>13.75</v>
      </c>
      <c r="AB43" s="3">
        <f t="shared" si="17"/>
        <v>0.74000000000000021</v>
      </c>
      <c r="AC43" s="3">
        <v>13.73</v>
      </c>
      <c r="AD43" s="3">
        <f t="shared" si="18"/>
        <v>0.75999999999999979</v>
      </c>
      <c r="AE43" s="3">
        <f t="shared" si="19"/>
        <v>26.262626262626409</v>
      </c>
      <c r="AF43" s="3">
        <f t="shared" si="20"/>
        <v>25.999999999999979</v>
      </c>
      <c r="AG43" s="3">
        <f t="shared" si="21"/>
        <v>24.000000000000021</v>
      </c>
      <c r="AH43" s="3">
        <f>AVERAGE(AE43:AG43)</f>
        <v>25.420875420875472</v>
      </c>
      <c r="AI43" s="1">
        <f>_xlfn.STDEV.P(AE43:AG43)</f>
        <v>1.0104152148799252</v>
      </c>
      <c r="AJ43" s="1">
        <v>2</v>
      </c>
      <c r="AK43" s="1" t="s">
        <v>35</v>
      </c>
    </row>
    <row r="44" spans="1:38" x14ac:dyDescent="0.2">
      <c r="A44" s="1">
        <v>105</v>
      </c>
      <c r="B44" s="1" t="s">
        <v>38</v>
      </c>
      <c r="C44" s="1" t="s">
        <v>39</v>
      </c>
      <c r="D44" s="2">
        <v>43276</v>
      </c>
      <c r="E44" s="2">
        <v>43430</v>
      </c>
      <c r="F44" s="1" t="s">
        <v>106</v>
      </c>
      <c r="G44" s="1" t="s">
        <v>101</v>
      </c>
      <c r="H44" s="1" t="s">
        <v>1</v>
      </c>
      <c r="I44" s="1" t="s">
        <v>1</v>
      </c>
      <c r="J44" s="1">
        <v>267</v>
      </c>
      <c r="K44" s="1">
        <v>2.39</v>
      </c>
      <c r="L44" s="3">
        <v>187.08</v>
      </c>
      <c r="M44" s="3">
        <v>187.08</v>
      </c>
      <c r="N44" s="3">
        <v>24.66</v>
      </c>
      <c r="O44" s="3">
        <v>7.63</v>
      </c>
      <c r="P44" s="3">
        <v>12.96</v>
      </c>
      <c r="Q44" s="3">
        <v>12.91</v>
      </c>
      <c r="R44" s="3">
        <v>12.96</v>
      </c>
      <c r="S44" s="3">
        <v>13.96</v>
      </c>
      <c r="T44" s="3">
        <f t="shared" si="13"/>
        <v>1</v>
      </c>
      <c r="U44" s="3">
        <v>13.91</v>
      </c>
      <c r="V44" s="3">
        <f t="shared" si="14"/>
        <v>1</v>
      </c>
      <c r="W44" s="3">
        <v>13.96</v>
      </c>
      <c r="X44" s="3">
        <f t="shared" si="15"/>
        <v>1</v>
      </c>
      <c r="Y44" s="3">
        <v>13.79</v>
      </c>
      <c r="Z44" s="3">
        <f t="shared" si="16"/>
        <v>0.82999999999999829</v>
      </c>
      <c r="AA44" s="3">
        <v>13.73</v>
      </c>
      <c r="AB44" s="3">
        <f t="shared" si="17"/>
        <v>0.82000000000000028</v>
      </c>
      <c r="AC44" s="3">
        <v>13.79</v>
      </c>
      <c r="AD44" s="3">
        <f t="shared" si="18"/>
        <v>0.82999999999999829</v>
      </c>
      <c r="AE44" s="3">
        <f t="shared" si="19"/>
        <v>17.000000000000171</v>
      </c>
      <c r="AF44" s="3">
        <f t="shared" si="20"/>
        <v>17.999999999999972</v>
      </c>
      <c r="AG44" s="3">
        <f t="shared" si="21"/>
        <v>17.000000000000171</v>
      </c>
      <c r="AH44" s="3">
        <f>AVERAGE(AE44:AG44)</f>
        <v>17.333333333333439</v>
      </c>
      <c r="AI44" s="1">
        <f>_xlfn.STDEV.P(AE44:AG44)</f>
        <v>0.47140452079093792</v>
      </c>
      <c r="AJ44" s="1">
        <v>2</v>
      </c>
      <c r="AK44" s="1" t="s">
        <v>35</v>
      </c>
    </row>
    <row r="45" spans="1:38" x14ac:dyDescent="0.2">
      <c r="A45" s="1">
        <v>166</v>
      </c>
      <c r="B45" s="1" t="s">
        <v>38</v>
      </c>
      <c r="C45" s="1" t="s">
        <v>39</v>
      </c>
      <c r="D45" s="2">
        <v>43276</v>
      </c>
      <c r="E45" s="2">
        <v>43452</v>
      </c>
      <c r="F45" s="1" t="s">
        <v>106</v>
      </c>
      <c r="G45" s="1" t="s">
        <v>101</v>
      </c>
      <c r="H45" s="1" t="s">
        <v>1</v>
      </c>
      <c r="I45" s="1" t="s">
        <v>1</v>
      </c>
      <c r="J45" s="1">
        <v>291</v>
      </c>
      <c r="K45" s="1">
        <v>2.4300000000000002</v>
      </c>
      <c r="L45" s="3">
        <v>256.75</v>
      </c>
      <c r="M45" s="3">
        <v>256.66000000000003</v>
      </c>
      <c r="N45" s="3">
        <v>34.909999999999997</v>
      </c>
      <c r="O45" s="3">
        <v>10.98</v>
      </c>
      <c r="P45" s="3">
        <v>13.06</v>
      </c>
      <c r="Q45" s="3">
        <v>13.09</v>
      </c>
      <c r="R45" s="3">
        <v>12.96</v>
      </c>
      <c r="S45" s="3">
        <v>14.07</v>
      </c>
      <c r="T45" s="3">
        <f t="shared" si="13"/>
        <v>1.0099999999999998</v>
      </c>
      <c r="U45" s="3">
        <v>14.1</v>
      </c>
      <c r="V45" s="3">
        <f t="shared" si="14"/>
        <v>1.0099999999999998</v>
      </c>
      <c r="W45" s="3">
        <v>13.97</v>
      </c>
      <c r="X45" s="3">
        <f t="shared" si="15"/>
        <v>1.0099999999999998</v>
      </c>
      <c r="Y45" s="3">
        <v>13.86</v>
      </c>
      <c r="Z45" s="3">
        <f t="shared" si="16"/>
        <v>0.79999999999999893</v>
      </c>
      <c r="AA45" s="3">
        <v>13.91</v>
      </c>
      <c r="AB45" s="3">
        <f t="shared" si="17"/>
        <v>0.82000000000000028</v>
      </c>
      <c r="AC45" s="3">
        <v>13.76</v>
      </c>
      <c r="AD45" s="3">
        <f t="shared" si="18"/>
        <v>0.79999999999999893</v>
      </c>
      <c r="AE45" s="3">
        <f t="shared" si="19"/>
        <v>20.792079207920878</v>
      </c>
      <c r="AF45" s="3">
        <f t="shared" si="20"/>
        <v>18.811881188118761</v>
      </c>
      <c r="AG45" s="3">
        <f t="shared" si="21"/>
        <v>20.792079207920878</v>
      </c>
      <c r="AH45" s="3">
        <f>AVERAGE(AE45:AG45)</f>
        <v>20.132013201320174</v>
      </c>
      <c r="AI45" s="1">
        <f>_xlfn.STDEV.P(AE45:AG45)</f>
        <v>0.93347429859616671</v>
      </c>
      <c r="AJ45" s="1">
        <v>2</v>
      </c>
      <c r="AK45" s="1" t="s">
        <v>35</v>
      </c>
      <c r="AL45" s="1" t="s">
        <v>47</v>
      </c>
    </row>
    <row r="46" spans="1:38" x14ac:dyDescent="0.2">
      <c r="A46" s="1">
        <v>43</v>
      </c>
      <c r="B46" s="1" t="s">
        <v>38</v>
      </c>
      <c r="C46" s="1" t="s">
        <v>39</v>
      </c>
      <c r="D46" s="2">
        <v>43297</v>
      </c>
      <c r="E46" s="2">
        <v>43306</v>
      </c>
      <c r="F46" s="1" t="s">
        <v>105</v>
      </c>
      <c r="G46" s="1" t="s">
        <v>102</v>
      </c>
      <c r="I46" s="1">
        <v>6</v>
      </c>
      <c r="J46" s="1">
        <v>233</v>
      </c>
      <c r="K46" s="3">
        <v>2.27</v>
      </c>
      <c r="L46" s="3">
        <v>97.41</v>
      </c>
      <c r="M46" s="3">
        <v>96.37</v>
      </c>
      <c r="N46" s="3">
        <v>20.29</v>
      </c>
      <c r="O46" s="3">
        <v>6.34</v>
      </c>
      <c r="P46" s="3">
        <v>13</v>
      </c>
      <c r="Q46" s="3">
        <v>12.88</v>
      </c>
      <c r="R46" s="3">
        <v>12.97</v>
      </c>
      <c r="S46" s="3">
        <v>13.98</v>
      </c>
      <c r="T46" s="3">
        <f t="shared" si="13"/>
        <v>0.98000000000000043</v>
      </c>
      <c r="U46" s="3">
        <v>13.89</v>
      </c>
      <c r="V46" s="3">
        <f t="shared" si="14"/>
        <v>1.0099999999999998</v>
      </c>
      <c r="W46" s="3">
        <v>13.99</v>
      </c>
      <c r="X46" s="3">
        <f t="shared" si="15"/>
        <v>1.0199999999999996</v>
      </c>
      <c r="Y46" s="3">
        <v>13.84</v>
      </c>
      <c r="Z46" s="3">
        <f t="shared" si="16"/>
        <v>0.83999999999999986</v>
      </c>
      <c r="AA46" s="3">
        <v>13.82</v>
      </c>
      <c r="AB46" s="3">
        <f t="shared" si="17"/>
        <v>0.9399999999999995</v>
      </c>
      <c r="AC46" s="3">
        <v>13.9</v>
      </c>
      <c r="AD46" s="3">
        <f t="shared" si="18"/>
        <v>0.92999999999999972</v>
      </c>
      <c r="AE46" s="3">
        <f t="shared" si="19"/>
        <v>14.285714285714334</v>
      </c>
      <c r="AF46" s="3">
        <f t="shared" si="20"/>
        <v>6.9306930693069591</v>
      </c>
      <c r="AG46" s="3">
        <f t="shared" si="21"/>
        <v>8.8235294117646959</v>
      </c>
      <c r="AH46" s="3">
        <f>AVERAGE(AE46:AG46)</f>
        <v>10.013312255595329</v>
      </c>
      <c r="AI46" s="1">
        <f>_xlfn.STDEV.P(AE46:AG46)</f>
        <v>3.1183084821802529</v>
      </c>
      <c r="AJ46" s="1">
        <v>1</v>
      </c>
      <c r="AK46" s="1" t="s">
        <v>35</v>
      </c>
    </row>
    <row r="47" spans="1:38" x14ac:dyDescent="0.2">
      <c r="A47" s="1">
        <v>45</v>
      </c>
      <c r="B47" s="1" t="s">
        <v>38</v>
      </c>
      <c r="C47" s="1" t="s">
        <v>39</v>
      </c>
      <c r="D47" s="2">
        <v>43297</v>
      </c>
      <c r="E47" s="2">
        <v>43308</v>
      </c>
      <c r="F47" s="1" t="s">
        <v>105</v>
      </c>
      <c r="G47" s="1" t="s">
        <v>102</v>
      </c>
      <c r="I47" s="1">
        <v>13</v>
      </c>
      <c r="J47" s="1">
        <v>211</v>
      </c>
      <c r="K47" s="3">
        <v>2.27</v>
      </c>
      <c r="L47" s="3">
        <v>71.319999999999993</v>
      </c>
      <c r="M47" s="3">
        <v>69.790000000000006</v>
      </c>
      <c r="N47" s="3">
        <v>13.21</v>
      </c>
      <c r="O47" s="3">
        <v>4.5199999999999996</v>
      </c>
      <c r="P47" s="3">
        <v>12.98</v>
      </c>
      <c r="Q47" s="3">
        <v>12.98</v>
      </c>
      <c r="R47" s="3" t="s">
        <v>1</v>
      </c>
      <c r="S47" s="3">
        <v>13.98</v>
      </c>
      <c r="T47" s="3">
        <f t="shared" si="13"/>
        <v>1</v>
      </c>
      <c r="U47" s="3">
        <v>13.98</v>
      </c>
      <c r="V47" s="3">
        <f t="shared" si="14"/>
        <v>1</v>
      </c>
      <c r="W47" s="3" t="s">
        <v>1</v>
      </c>
      <c r="X47" s="3" t="e">
        <f t="shared" si="15"/>
        <v>#VALUE!</v>
      </c>
      <c r="Y47" s="3">
        <v>13.88</v>
      </c>
      <c r="Z47" s="3">
        <f t="shared" si="16"/>
        <v>0.90000000000000036</v>
      </c>
      <c r="AA47" s="3">
        <v>13.88</v>
      </c>
      <c r="AB47" s="3">
        <f t="shared" si="17"/>
        <v>0.90000000000000036</v>
      </c>
      <c r="AC47" s="3" t="s">
        <v>1</v>
      </c>
      <c r="AD47" s="3" t="e">
        <f t="shared" si="18"/>
        <v>#VALUE!</v>
      </c>
      <c r="AE47" s="3">
        <f t="shared" si="19"/>
        <v>9.9999999999999645</v>
      </c>
      <c r="AF47" s="3">
        <f t="shared" si="20"/>
        <v>9.9999999999999645</v>
      </c>
      <c r="AG47" s="3" t="e">
        <f t="shared" si="21"/>
        <v>#VALUE!</v>
      </c>
      <c r="AH47" s="3">
        <f>AVERAGE(AE47:AF47)</f>
        <v>9.9999999999999645</v>
      </c>
      <c r="AI47" s="1">
        <f>_xlfn.STDEV.P(AE47:AF47)</f>
        <v>0</v>
      </c>
      <c r="AJ47" s="1">
        <v>1</v>
      </c>
      <c r="AK47" s="1" t="s">
        <v>35</v>
      </c>
    </row>
    <row r="48" spans="1:38" x14ac:dyDescent="0.2">
      <c r="A48" s="1">
        <v>47</v>
      </c>
      <c r="B48" s="1" t="s">
        <v>38</v>
      </c>
      <c r="C48" s="1" t="s">
        <v>39</v>
      </c>
      <c r="D48" s="2">
        <v>43297</v>
      </c>
      <c r="E48" s="2">
        <v>43308</v>
      </c>
      <c r="F48" s="1" t="s">
        <v>105</v>
      </c>
      <c r="G48" s="1" t="s">
        <v>102</v>
      </c>
      <c r="I48" s="1">
        <v>19</v>
      </c>
      <c r="J48" s="1">
        <v>256</v>
      </c>
      <c r="K48" s="3">
        <v>2.27</v>
      </c>
      <c r="L48" s="3">
        <v>107.17</v>
      </c>
      <c r="M48" s="3">
        <v>105.8</v>
      </c>
      <c r="N48" s="3">
        <v>13.56</v>
      </c>
      <c r="O48" s="3">
        <v>4.6100000000000003</v>
      </c>
      <c r="P48" s="3">
        <v>12.98</v>
      </c>
      <c r="Q48" s="3">
        <v>13.06</v>
      </c>
      <c r="R48" s="3" t="s">
        <v>1</v>
      </c>
      <c r="S48" s="3">
        <v>13.98</v>
      </c>
      <c r="T48" s="3">
        <f t="shared" si="13"/>
        <v>1</v>
      </c>
      <c r="U48" s="3">
        <v>14.03</v>
      </c>
      <c r="V48" s="3">
        <f t="shared" si="14"/>
        <v>0.96999999999999886</v>
      </c>
      <c r="W48" s="3" t="s">
        <v>1</v>
      </c>
      <c r="X48" s="3" t="e">
        <f t="shared" si="15"/>
        <v>#VALUE!</v>
      </c>
      <c r="Y48" s="3">
        <v>13.9</v>
      </c>
      <c r="Z48" s="3">
        <f t="shared" si="16"/>
        <v>0.91999999999999993</v>
      </c>
      <c r="AA48" s="3">
        <v>13.97</v>
      </c>
      <c r="AB48" s="3">
        <f t="shared" si="17"/>
        <v>0.91000000000000014</v>
      </c>
      <c r="AC48" s="3" t="s">
        <v>1</v>
      </c>
      <c r="AD48" s="3" t="e">
        <f t="shared" si="18"/>
        <v>#VALUE!</v>
      </c>
      <c r="AE48" s="3">
        <f t="shared" si="19"/>
        <v>8.0000000000000071</v>
      </c>
      <c r="AF48" s="3">
        <f t="shared" si="20"/>
        <v>6.1855670103091569</v>
      </c>
      <c r="AG48" s="3" t="e">
        <f t="shared" si="21"/>
        <v>#VALUE!</v>
      </c>
      <c r="AH48" s="3">
        <f>AVERAGE(AE48:AF48)</f>
        <v>7.092783505154582</v>
      </c>
      <c r="AI48" s="1">
        <f>_xlfn.STDEV.P(AE48:AF48)</f>
        <v>0.90721649484542322</v>
      </c>
      <c r="AJ48" s="1">
        <v>1</v>
      </c>
      <c r="AK48" s="1" t="s">
        <v>35</v>
      </c>
    </row>
    <row r="49" spans="1:38" x14ac:dyDescent="0.2">
      <c r="A49" s="1">
        <v>46</v>
      </c>
      <c r="B49" s="1" t="s">
        <v>38</v>
      </c>
      <c r="C49" s="1" t="s">
        <v>39</v>
      </c>
      <c r="D49" s="2">
        <v>43298</v>
      </c>
      <c r="E49" s="2">
        <v>43308</v>
      </c>
      <c r="F49" s="1" t="s">
        <v>105</v>
      </c>
      <c r="G49" s="1" t="s">
        <v>102</v>
      </c>
      <c r="I49" s="1">
        <v>21</v>
      </c>
      <c r="J49" s="1">
        <v>198</v>
      </c>
      <c r="K49" s="3">
        <v>2.2599999999999998</v>
      </c>
      <c r="L49" s="3">
        <v>57.01</v>
      </c>
      <c r="M49" s="3">
        <v>55.78</v>
      </c>
      <c r="N49" s="3">
        <v>18.149999999999999</v>
      </c>
      <c r="O49" s="3">
        <v>5.74</v>
      </c>
      <c r="P49" s="3">
        <v>12.93</v>
      </c>
      <c r="Q49" s="3">
        <v>13.05</v>
      </c>
      <c r="R49" s="3">
        <v>13.11</v>
      </c>
      <c r="S49" s="3">
        <v>13.96</v>
      </c>
      <c r="T49" s="3">
        <f t="shared" si="13"/>
        <v>1.0300000000000011</v>
      </c>
      <c r="U49" s="3">
        <v>14.08</v>
      </c>
      <c r="V49" s="3">
        <f t="shared" si="14"/>
        <v>1.0299999999999994</v>
      </c>
      <c r="W49" s="3">
        <v>14.11</v>
      </c>
      <c r="X49" s="3">
        <f t="shared" si="15"/>
        <v>1</v>
      </c>
      <c r="Y49" s="3">
        <v>13.86</v>
      </c>
      <c r="Z49" s="3">
        <f t="shared" si="16"/>
        <v>0.92999999999999972</v>
      </c>
      <c r="AA49" s="3">
        <v>14.01</v>
      </c>
      <c r="AB49" s="3">
        <f t="shared" si="17"/>
        <v>0.95999999999999908</v>
      </c>
      <c r="AC49" s="3">
        <v>14.04</v>
      </c>
      <c r="AD49" s="3">
        <f t="shared" si="18"/>
        <v>0.92999999999999972</v>
      </c>
      <c r="AE49" s="3">
        <f t="shared" si="19"/>
        <v>9.7087378640777988</v>
      </c>
      <c r="AF49" s="3">
        <f t="shared" si="20"/>
        <v>6.7961165048543997</v>
      </c>
      <c r="AG49" s="3">
        <f t="shared" si="21"/>
        <v>7.0000000000000284</v>
      </c>
      <c r="AH49" s="3">
        <f t="shared" ref="AH49:AH68" si="22">AVERAGE(AE49:AG49)</f>
        <v>7.8349514563107432</v>
      </c>
      <c r="AI49" s="1">
        <f t="shared" ref="AI49:AI71" si="23">_xlfn.STDEV.P(AE49:AG49)</f>
        <v>1.3275789358446499</v>
      </c>
      <c r="AJ49" s="1">
        <v>1</v>
      </c>
      <c r="AK49" s="1" t="s">
        <v>35</v>
      </c>
    </row>
    <row r="50" spans="1:38" x14ac:dyDescent="0.2">
      <c r="A50" s="1">
        <v>41</v>
      </c>
      <c r="B50" s="1" t="s">
        <v>38</v>
      </c>
      <c r="C50" s="1" t="s">
        <v>39</v>
      </c>
      <c r="D50" s="2">
        <v>43298</v>
      </c>
      <c r="E50" s="2">
        <v>43306</v>
      </c>
      <c r="F50" s="1" t="s">
        <v>105</v>
      </c>
      <c r="G50" s="1" t="s">
        <v>102</v>
      </c>
      <c r="I50" s="1">
        <v>22</v>
      </c>
      <c r="J50" s="1">
        <v>230</v>
      </c>
      <c r="K50" s="3">
        <v>2.2799999999999998</v>
      </c>
      <c r="L50" s="3">
        <v>101.39</v>
      </c>
      <c r="M50" s="3">
        <v>99.32</v>
      </c>
      <c r="N50" s="3">
        <v>20.78</v>
      </c>
      <c r="O50" s="3">
        <v>6.51</v>
      </c>
      <c r="P50" s="3">
        <v>12.98</v>
      </c>
      <c r="Q50" s="3">
        <v>12.86</v>
      </c>
      <c r="R50" s="3">
        <v>12.99</v>
      </c>
      <c r="S50" s="3">
        <v>13.99</v>
      </c>
      <c r="T50" s="3">
        <f t="shared" si="13"/>
        <v>1.0099999999999998</v>
      </c>
      <c r="U50" s="3">
        <v>13.85</v>
      </c>
      <c r="V50" s="3">
        <f t="shared" si="14"/>
        <v>0.99000000000000021</v>
      </c>
      <c r="W50" s="3">
        <v>13.95</v>
      </c>
      <c r="X50" s="3">
        <f t="shared" si="15"/>
        <v>0.95999999999999908</v>
      </c>
      <c r="Y50" s="3">
        <v>13.86</v>
      </c>
      <c r="Z50" s="3">
        <f t="shared" si="16"/>
        <v>0.87999999999999901</v>
      </c>
      <c r="AA50" s="3">
        <v>13.75</v>
      </c>
      <c r="AB50" s="3">
        <f t="shared" si="17"/>
        <v>0.89000000000000057</v>
      </c>
      <c r="AC50" s="3">
        <v>13.81</v>
      </c>
      <c r="AD50" s="3">
        <f t="shared" si="18"/>
        <v>0.82000000000000028</v>
      </c>
      <c r="AE50" s="3">
        <f t="shared" si="19"/>
        <v>12.87128712871295</v>
      </c>
      <c r="AF50" s="3">
        <f t="shared" si="20"/>
        <v>10.101010101010067</v>
      </c>
      <c r="AG50" s="3">
        <f t="shared" si="21"/>
        <v>14.583333333333226</v>
      </c>
      <c r="AH50" s="3">
        <f t="shared" si="22"/>
        <v>12.518543521018747</v>
      </c>
      <c r="AI50" s="1">
        <f t="shared" si="23"/>
        <v>1.8468218519631354</v>
      </c>
      <c r="AJ50" s="1">
        <v>1</v>
      </c>
      <c r="AK50" s="1" t="s">
        <v>35</v>
      </c>
    </row>
    <row r="51" spans="1:38" x14ac:dyDescent="0.2">
      <c r="A51" s="1">
        <v>40</v>
      </c>
      <c r="B51" s="1" t="s">
        <v>38</v>
      </c>
      <c r="C51" s="1" t="s">
        <v>39</v>
      </c>
      <c r="D51" s="2">
        <v>43298</v>
      </c>
      <c r="E51" s="2">
        <v>43306</v>
      </c>
      <c r="F51" s="1" t="s">
        <v>105</v>
      </c>
      <c r="G51" s="1" t="s">
        <v>102</v>
      </c>
      <c r="I51" s="1">
        <v>23</v>
      </c>
      <c r="J51" s="1">
        <v>228</v>
      </c>
      <c r="K51" s="3">
        <v>2.2799999999999998</v>
      </c>
      <c r="L51" s="3">
        <v>91.32</v>
      </c>
      <c r="M51" s="3">
        <v>88.98</v>
      </c>
      <c r="N51" s="3">
        <v>20.149999999999999</v>
      </c>
      <c r="O51" s="3">
        <v>6.08</v>
      </c>
      <c r="P51" s="3">
        <v>12.85</v>
      </c>
      <c r="Q51" s="3">
        <v>13.15</v>
      </c>
      <c r="R51" s="3">
        <v>12.98</v>
      </c>
      <c r="S51" s="3">
        <v>13.84</v>
      </c>
      <c r="T51" s="3">
        <f t="shared" si="13"/>
        <v>0.99000000000000021</v>
      </c>
      <c r="U51" s="3">
        <v>14.1</v>
      </c>
      <c r="V51" s="3">
        <f t="shared" si="14"/>
        <v>0.94999999999999929</v>
      </c>
      <c r="W51" s="3">
        <v>14</v>
      </c>
      <c r="X51" s="3">
        <f t="shared" si="15"/>
        <v>1.0199999999999996</v>
      </c>
      <c r="Y51" s="3">
        <v>13.76</v>
      </c>
      <c r="Z51" s="3">
        <f t="shared" si="16"/>
        <v>0.91000000000000014</v>
      </c>
      <c r="AA51" s="3">
        <v>14.01</v>
      </c>
      <c r="AB51" s="3">
        <f t="shared" si="17"/>
        <v>0.85999999999999943</v>
      </c>
      <c r="AC51" s="3">
        <v>13.89</v>
      </c>
      <c r="AD51" s="3">
        <f t="shared" si="18"/>
        <v>0.91000000000000014</v>
      </c>
      <c r="AE51" s="3">
        <f t="shared" si="19"/>
        <v>8.0808080808080884</v>
      </c>
      <c r="AF51" s="3">
        <f t="shared" si="20"/>
        <v>9.4736842105263115</v>
      </c>
      <c r="AG51" s="3">
        <f t="shared" si="21"/>
        <v>10.784313725490147</v>
      </c>
      <c r="AH51" s="3">
        <f t="shared" si="22"/>
        <v>9.446268672274849</v>
      </c>
      <c r="AI51" s="1">
        <f t="shared" si="23"/>
        <v>1.1038717925285169</v>
      </c>
      <c r="AJ51" s="1">
        <v>1</v>
      </c>
      <c r="AK51" s="1" t="s">
        <v>35</v>
      </c>
    </row>
    <row r="52" spans="1:38" x14ac:dyDescent="0.2">
      <c r="A52" s="1">
        <v>57</v>
      </c>
      <c r="B52" s="1" t="s">
        <v>38</v>
      </c>
      <c r="C52" s="1" t="s">
        <v>39</v>
      </c>
      <c r="D52" s="2">
        <v>43315</v>
      </c>
      <c r="E52" s="2">
        <v>43319</v>
      </c>
      <c r="F52" s="1" t="s">
        <v>107</v>
      </c>
      <c r="G52" s="1" t="s">
        <v>102</v>
      </c>
      <c r="H52" s="1">
        <v>1</v>
      </c>
      <c r="I52" s="1">
        <v>1</v>
      </c>
      <c r="J52" s="1">
        <v>224</v>
      </c>
      <c r="K52" s="3">
        <v>2.2400000000000002</v>
      </c>
      <c r="L52" s="3">
        <v>94.19</v>
      </c>
      <c r="M52" s="3">
        <v>90.17</v>
      </c>
      <c r="N52" s="3">
        <v>35.31</v>
      </c>
      <c r="O52" s="3">
        <v>9.27</v>
      </c>
      <c r="P52" s="3">
        <v>13.07</v>
      </c>
      <c r="Q52" s="3">
        <v>12.98</v>
      </c>
      <c r="R52" s="3">
        <v>12.95</v>
      </c>
      <c r="S52" s="3">
        <v>14.06</v>
      </c>
      <c r="T52" s="3">
        <f t="shared" si="13"/>
        <v>0.99000000000000021</v>
      </c>
      <c r="U52" s="3">
        <v>13.97</v>
      </c>
      <c r="V52" s="3">
        <f t="shared" si="14"/>
        <v>0.99000000000000021</v>
      </c>
      <c r="W52" s="3">
        <v>13.95</v>
      </c>
      <c r="X52" s="3">
        <f t="shared" si="15"/>
        <v>1</v>
      </c>
      <c r="Y52" s="3">
        <v>13.83</v>
      </c>
      <c r="Z52" s="3">
        <f t="shared" si="16"/>
        <v>0.75999999999999979</v>
      </c>
      <c r="AA52" s="3">
        <v>13.75</v>
      </c>
      <c r="AB52" s="3">
        <f t="shared" si="17"/>
        <v>0.76999999999999957</v>
      </c>
      <c r="AC52" s="3">
        <v>13.71</v>
      </c>
      <c r="AD52" s="3">
        <f t="shared" si="18"/>
        <v>0.76000000000000156</v>
      </c>
      <c r="AE52" s="3">
        <f t="shared" si="19"/>
        <v>23.232323232323271</v>
      </c>
      <c r="AF52" s="3">
        <f t="shared" si="20"/>
        <v>22.222222222222278</v>
      </c>
      <c r="AG52" s="3">
        <f t="shared" si="21"/>
        <v>23.999999999999844</v>
      </c>
      <c r="AH52" s="3">
        <f t="shared" si="22"/>
        <v>23.151515151515131</v>
      </c>
      <c r="AI52" s="1">
        <f t="shared" si="23"/>
        <v>0.72802056575019725</v>
      </c>
      <c r="AJ52" s="1">
        <v>1</v>
      </c>
      <c r="AK52" s="1" t="s">
        <v>35</v>
      </c>
    </row>
    <row r="53" spans="1:38" x14ac:dyDescent="0.2">
      <c r="A53" s="1">
        <v>60</v>
      </c>
      <c r="B53" s="1" t="s">
        <v>38</v>
      </c>
      <c r="C53" s="1" t="s">
        <v>39</v>
      </c>
      <c r="D53" s="2">
        <v>43315</v>
      </c>
      <c r="E53" s="2">
        <v>43319</v>
      </c>
      <c r="F53" s="1" t="s">
        <v>107</v>
      </c>
      <c r="G53" s="1" t="s">
        <v>102</v>
      </c>
      <c r="H53" s="1">
        <v>1</v>
      </c>
      <c r="I53" s="1">
        <v>2</v>
      </c>
      <c r="J53" s="1">
        <v>221</v>
      </c>
      <c r="K53" s="3">
        <v>2.2599999999999998</v>
      </c>
      <c r="L53" s="3">
        <v>80.150000000000006</v>
      </c>
      <c r="M53" s="3">
        <v>76.459999999999994</v>
      </c>
      <c r="N53" s="3">
        <v>27.26</v>
      </c>
      <c r="O53" s="3">
        <v>6.99</v>
      </c>
      <c r="P53" s="3">
        <v>13.04</v>
      </c>
      <c r="Q53" s="3">
        <v>12.96</v>
      </c>
      <c r="R53" s="3">
        <v>13.08</v>
      </c>
      <c r="S53" s="3">
        <v>14.03</v>
      </c>
      <c r="T53" s="3">
        <f t="shared" si="13"/>
        <v>0.99000000000000021</v>
      </c>
      <c r="U53" s="3">
        <v>13.95</v>
      </c>
      <c r="V53" s="3">
        <f t="shared" si="14"/>
        <v>0.98999999999999844</v>
      </c>
      <c r="W53" s="3">
        <v>14.06</v>
      </c>
      <c r="X53" s="3">
        <f t="shared" si="15"/>
        <v>0.98000000000000043</v>
      </c>
      <c r="Y53" s="3">
        <v>13.96</v>
      </c>
      <c r="Z53" s="3">
        <f t="shared" si="16"/>
        <v>0.92000000000000171</v>
      </c>
      <c r="AA53" s="3">
        <v>13.88</v>
      </c>
      <c r="AB53" s="3">
        <f t="shared" si="17"/>
        <v>0.91999999999999993</v>
      </c>
      <c r="AC53" s="3">
        <v>14.01</v>
      </c>
      <c r="AD53" s="3">
        <f t="shared" si="18"/>
        <v>0.92999999999999972</v>
      </c>
      <c r="AE53" s="3">
        <f t="shared" si="19"/>
        <v>7.0707070707069164</v>
      </c>
      <c r="AF53" s="3">
        <f t="shared" si="20"/>
        <v>7.0707070707069271</v>
      </c>
      <c r="AG53" s="3">
        <f t="shared" si="21"/>
        <v>5.1020408163266033</v>
      </c>
      <c r="AH53" s="3">
        <f t="shared" si="22"/>
        <v>6.4144849859134823</v>
      </c>
      <c r="AI53" s="1">
        <f t="shared" si="23"/>
        <v>0.92803817224362906</v>
      </c>
      <c r="AJ53" s="1">
        <v>1</v>
      </c>
      <c r="AK53" s="1" t="s">
        <v>35</v>
      </c>
    </row>
    <row r="54" spans="1:38" x14ac:dyDescent="0.2">
      <c r="A54" s="1">
        <v>52</v>
      </c>
      <c r="B54" s="1" t="s">
        <v>38</v>
      </c>
      <c r="C54" s="1" t="s">
        <v>39</v>
      </c>
      <c r="D54" s="2">
        <v>43315</v>
      </c>
      <c r="E54" s="2">
        <v>43319</v>
      </c>
      <c r="F54" s="1" t="s">
        <v>107</v>
      </c>
      <c r="G54" s="1" t="s">
        <v>102</v>
      </c>
      <c r="H54" s="1">
        <v>1</v>
      </c>
      <c r="I54" s="1">
        <v>3</v>
      </c>
      <c r="J54" s="1">
        <v>243</v>
      </c>
      <c r="K54" s="3">
        <v>2.2599999999999998</v>
      </c>
      <c r="L54" s="3">
        <v>121.8</v>
      </c>
      <c r="M54" s="3">
        <v>115.82</v>
      </c>
      <c r="N54" s="3">
        <v>36.33</v>
      </c>
      <c r="O54" s="3">
        <v>10.11</v>
      </c>
      <c r="P54" s="3">
        <v>13.06</v>
      </c>
      <c r="Q54" s="3">
        <v>13.11</v>
      </c>
      <c r="R54" s="3">
        <v>13.07</v>
      </c>
      <c r="S54" s="3">
        <v>14.04</v>
      </c>
      <c r="T54" s="3">
        <f t="shared" si="13"/>
        <v>0.97999999999999865</v>
      </c>
      <c r="U54" s="3">
        <v>14.12</v>
      </c>
      <c r="V54" s="3">
        <f t="shared" si="14"/>
        <v>1.0099999999999998</v>
      </c>
      <c r="W54" s="3">
        <v>14.05</v>
      </c>
      <c r="X54" s="3">
        <f t="shared" si="15"/>
        <v>0.98000000000000043</v>
      </c>
      <c r="Y54" s="3">
        <v>13.87</v>
      </c>
      <c r="Z54" s="3">
        <f t="shared" si="16"/>
        <v>0.80999999999999872</v>
      </c>
      <c r="AA54" s="3">
        <v>13.96</v>
      </c>
      <c r="AB54" s="3">
        <f t="shared" si="17"/>
        <v>0.85000000000000142</v>
      </c>
      <c r="AC54" s="3">
        <v>13.89</v>
      </c>
      <c r="AD54" s="3">
        <f t="shared" si="18"/>
        <v>0.82000000000000028</v>
      </c>
      <c r="AE54" s="3">
        <f t="shared" si="19"/>
        <v>17.346938775510225</v>
      </c>
      <c r="AF54" s="3">
        <f t="shared" si="20"/>
        <v>15.841584158415678</v>
      </c>
      <c r="AG54" s="3">
        <f t="shared" si="21"/>
        <v>16.326530612244905</v>
      </c>
      <c r="AH54" s="3">
        <f t="shared" si="22"/>
        <v>16.5050178487236</v>
      </c>
      <c r="AI54" s="1">
        <f t="shared" si="23"/>
        <v>0.62738419966892112</v>
      </c>
      <c r="AJ54" s="1">
        <v>1</v>
      </c>
      <c r="AK54" s="1" t="s">
        <v>35</v>
      </c>
    </row>
    <row r="55" spans="1:38" x14ac:dyDescent="0.2">
      <c r="A55" s="1">
        <v>61</v>
      </c>
      <c r="B55" s="1" t="s">
        <v>38</v>
      </c>
      <c r="C55" s="1" t="s">
        <v>39</v>
      </c>
      <c r="D55" s="2">
        <v>43315</v>
      </c>
      <c r="E55" s="2">
        <v>43319</v>
      </c>
      <c r="F55" s="1" t="s">
        <v>107</v>
      </c>
      <c r="G55" s="1" t="s">
        <v>102</v>
      </c>
      <c r="H55" s="1">
        <v>1</v>
      </c>
      <c r="I55" s="1">
        <v>4</v>
      </c>
      <c r="J55" s="1">
        <v>187</v>
      </c>
      <c r="K55" s="3">
        <v>2.25</v>
      </c>
      <c r="L55" s="3">
        <v>45.58</v>
      </c>
      <c r="M55" s="3">
        <v>44.59</v>
      </c>
      <c r="N55" s="3">
        <v>36.979999999999997</v>
      </c>
      <c r="O55" s="3">
        <v>9.23</v>
      </c>
      <c r="P55" s="3">
        <v>12.89</v>
      </c>
      <c r="Q55" s="3">
        <v>13.1</v>
      </c>
      <c r="R55" s="3">
        <v>12.92</v>
      </c>
      <c r="S55" s="3">
        <v>13.89</v>
      </c>
      <c r="T55" s="3">
        <f t="shared" si="13"/>
        <v>1</v>
      </c>
      <c r="U55" s="3">
        <v>14.1</v>
      </c>
      <c r="V55" s="3">
        <f t="shared" si="14"/>
        <v>1</v>
      </c>
      <c r="W55" s="3">
        <v>13.93</v>
      </c>
      <c r="X55" s="3">
        <f t="shared" si="15"/>
        <v>1.0099999999999998</v>
      </c>
      <c r="Y55" s="3">
        <v>13.73</v>
      </c>
      <c r="Z55" s="3">
        <f t="shared" si="16"/>
        <v>0.83999999999999986</v>
      </c>
      <c r="AA55" s="3">
        <v>13.96</v>
      </c>
      <c r="AB55" s="3">
        <f t="shared" si="17"/>
        <v>0.86000000000000121</v>
      </c>
      <c r="AC55" s="3">
        <v>13.78</v>
      </c>
      <c r="AD55" s="3">
        <f t="shared" si="18"/>
        <v>0.85999999999999943</v>
      </c>
      <c r="AE55" s="3">
        <f t="shared" si="19"/>
        <v>16.000000000000014</v>
      </c>
      <c r="AF55" s="3">
        <f t="shared" si="20"/>
        <v>13.999999999999879</v>
      </c>
      <c r="AG55" s="3">
        <f t="shared" si="21"/>
        <v>14.851485148514886</v>
      </c>
      <c r="AH55" s="3">
        <f t="shared" si="22"/>
        <v>14.950495049504928</v>
      </c>
      <c r="AI55" s="1">
        <f t="shared" si="23"/>
        <v>0.81949261553340769</v>
      </c>
      <c r="AJ55" s="1">
        <v>1</v>
      </c>
      <c r="AK55" s="1" t="s">
        <v>35</v>
      </c>
    </row>
    <row r="56" spans="1:38" x14ac:dyDescent="0.2">
      <c r="A56" s="1">
        <v>79</v>
      </c>
      <c r="B56" s="1" t="s">
        <v>38</v>
      </c>
      <c r="C56" s="1" t="s">
        <v>39</v>
      </c>
      <c r="D56" s="2">
        <v>43315</v>
      </c>
      <c r="E56" s="2">
        <v>43389</v>
      </c>
      <c r="F56" s="1" t="s">
        <v>107</v>
      </c>
      <c r="G56" s="1" t="s">
        <v>102</v>
      </c>
      <c r="H56" s="1">
        <v>1</v>
      </c>
      <c r="I56" s="1">
        <v>5</v>
      </c>
      <c r="J56" s="1">
        <v>200</v>
      </c>
      <c r="K56" s="1">
        <v>2.4700000000000002</v>
      </c>
      <c r="L56" s="3">
        <v>60.84</v>
      </c>
      <c r="M56" s="3">
        <v>60.84</v>
      </c>
      <c r="N56" s="3">
        <v>30.25</v>
      </c>
      <c r="O56" s="3">
        <v>8.17</v>
      </c>
      <c r="P56" s="3">
        <v>13.1</v>
      </c>
      <c r="Q56" s="3">
        <v>13.07</v>
      </c>
      <c r="R56" s="3">
        <v>13.16</v>
      </c>
      <c r="S56" s="3">
        <v>14.1</v>
      </c>
      <c r="T56" s="3">
        <f t="shared" si="13"/>
        <v>1</v>
      </c>
      <c r="U56" s="3">
        <v>14.06</v>
      </c>
      <c r="V56" s="3">
        <f t="shared" si="14"/>
        <v>0.99000000000000021</v>
      </c>
      <c r="W56" s="3">
        <v>14.16</v>
      </c>
      <c r="X56" s="3">
        <f t="shared" si="15"/>
        <v>1</v>
      </c>
      <c r="Y56" s="3">
        <v>14.05</v>
      </c>
      <c r="Z56" s="3">
        <f t="shared" si="16"/>
        <v>0.95000000000000107</v>
      </c>
      <c r="AA56" s="3">
        <v>14.04</v>
      </c>
      <c r="AB56" s="3">
        <f t="shared" si="17"/>
        <v>0.96999999999999886</v>
      </c>
      <c r="AC56" s="3">
        <v>14.14</v>
      </c>
      <c r="AD56" s="3">
        <f t="shared" si="18"/>
        <v>0.98000000000000043</v>
      </c>
      <c r="AE56" s="3">
        <f t="shared" si="19"/>
        <v>4.9999999999998934</v>
      </c>
      <c r="AF56" s="3">
        <f t="shared" si="20"/>
        <v>2.0202020202021553</v>
      </c>
      <c r="AG56" s="3">
        <f t="shared" si="21"/>
        <v>1.9999999999999574</v>
      </c>
      <c r="AH56" s="3">
        <f t="shared" si="22"/>
        <v>3.006734006734002</v>
      </c>
      <c r="AI56" s="1">
        <f t="shared" si="23"/>
        <v>1.4094760303833374</v>
      </c>
      <c r="AJ56" s="1">
        <v>1</v>
      </c>
      <c r="AK56" s="1" t="s">
        <v>35</v>
      </c>
      <c r="AL56" s="1" t="s">
        <v>54</v>
      </c>
    </row>
    <row r="57" spans="1:38" x14ac:dyDescent="0.2">
      <c r="A57" s="1">
        <v>62</v>
      </c>
      <c r="B57" s="1" t="s">
        <v>38</v>
      </c>
      <c r="C57" s="1" t="s">
        <v>39</v>
      </c>
      <c r="D57" s="2">
        <v>43315</v>
      </c>
      <c r="E57" s="2">
        <v>43319</v>
      </c>
      <c r="F57" s="1" t="s">
        <v>107</v>
      </c>
      <c r="G57" s="1" t="s">
        <v>102</v>
      </c>
      <c r="H57" s="1">
        <v>1</v>
      </c>
      <c r="I57" s="1">
        <v>6</v>
      </c>
      <c r="J57" s="1">
        <v>219</v>
      </c>
      <c r="K57" s="3">
        <v>2.25</v>
      </c>
      <c r="L57" s="3">
        <v>86.04</v>
      </c>
      <c r="M57" s="3">
        <v>83.52</v>
      </c>
      <c r="N57" s="3">
        <v>33.72</v>
      </c>
      <c r="O57" s="3">
        <v>8.93</v>
      </c>
      <c r="P57" s="3">
        <v>12.98</v>
      </c>
      <c r="Q57" s="3">
        <v>13.1</v>
      </c>
      <c r="R57" s="3">
        <v>12.85</v>
      </c>
      <c r="S57" s="3">
        <v>13.99</v>
      </c>
      <c r="T57" s="3">
        <f t="shared" si="13"/>
        <v>1.0099999999999998</v>
      </c>
      <c r="U57" s="3">
        <v>14.11</v>
      </c>
      <c r="V57" s="3">
        <f t="shared" si="14"/>
        <v>1.0099999999999998</v>
      </c>
      <c r="W57" s="3">
        <v>13.84</v>
      </c>
      <c r="X57" s="3">
        <f t="shared" si="15"/>
        <v>0.99000000000000021</v>
      </c>
      <c r="Y57" s="3">
        <v>13.83</v>
      </c>
      <c r="Z57" s="3">
        <f t="shared" si="16"/>
        <v>0.84999999999999964</v>
      </c>
      <c r="AA57" s="3">
        <v>13.95</v>
      </c>
      <c r="AB57" s="3">
        <f t="shared" si="17"/>
        <v>0.84999999999999964</v>
      </c>
      <c r="AC57" s="3">
        <v>13.68</v>
      </c>
      <c r="AD57" s="3">
        <f t="shared" si="18"/>
        <v>0.83000000000000007</v>
      </c>
      <c r="AE57" s="3">
        <f t="shared" si="19"/>
        <v>15.841584158415856</v>
      </c>
      <c r="AF57" s="3">
        <f t="shared" si="20"/>
        <v>15.841584158415856</v>
      </c>
      <c r="AG57" s="3">
        <f t="shared" si="21"/>
        <v>16.161616161616177</v>
      </c>
      <c r="AH57" s="3">
        <f t="shared" si="22"/>
        <v>15.948261492815965</v>
      </c>
      <c r="AI57" s="1">
        <f t="shared" si="23"/>
        <v>0.15086453310644132</v>
      </c>
      <c r="AJ57" s="1">
        <v>1</v>
      </c>
      <c r="AK57" s="1" t="s">
        <v>35</v>
      </c>
    </row>
    <row r="58" spans="1:38" x14ac:dyDescent="0.2">
      <c r="A58" s="1">
        <v>48</v>
      </c>
      <c r="B58" s="1" t="s">
        <v>38</v>
      </c>
      <c r="C58" s="1" t="s">
        <v>39</v>
      </c>
      <c r="D58" s="2">
        <v>43315</v>
      </c>
      <c r="E58" s="2">
        <v>43319</v>
      </c>
      <c r="F58" s="1" t="s">
        <v>107</v>
      </c>
      <c r="G58" s="1" t="s">
        <v>102</v>
      </c>
      <c r="H58" s="1">
        <v>2</v>
      </c>
      <c r="I58" s="1">
        <v>7</v>
      </c>
      <c r="J58" s="1">
        <v>223</v>
      </c>
      <c r="K58" s="3">
        <v>2.2599999999999998</v>
      </c>
      <c r="L58" s="3">
        <v>98.64</v>
      </c>
      <c r="M58" s="3">
        <v>96.89</v>
      </c>
      <c r="N58" s="3">
        <v>27.65</v>
      </c>
      <c r="O58" s="3">
        <v>7.74</v>
      </c>
      <c r="P58" s="3">
        <v>13.1</v>
      </c>
      <c r="Q58" s="3">
        <v>12.9</v>
      </c>
      <c r="R58" s="3">
        <v>13</v>
      </c>
      <c r="S58" s="3">
        <v>14.09</v>
      </c>
      <c r="T58" s="3">
        <f t="shared" si="13"/>
        <v>0.99000000000000021</v>
      </c>
      <c r="U58" s="3">
        <v>13.91</v>
      </c>
      <c r="V58" s="3">
        <f t="shared" si="14"/>
        <v>1.0099999999999998</v>
      </c>
      <c r="W58" s="3">
        <v>14.01</v>
      </c>
      <c r="X58" s="3">
        <f t="shared" si="15"/>
        <v>1.0099999999999998</v>
      </c>
      <c r="Y58" s="3">
        <v>14.01</v>
      </c>
      <c r="Z58" s="3">
        <f t="shared" si="16"/>
        <v>0.91000000000000014</v>
      </c>
      <c r="AA58" s="3">
        <v>13.8</v>
      </c>
      <c r="AB58" s="3">
        <f t="shared" si="17"/>
        <v>0.90000000000000036</v>
      </c>
      <c r="AC58" s="3">
        <v>13.92</v>
      </c>
      <c r="AD58" s="3">
        <f t="shared" si="18"/>
        <v>0.91999999999999993</v>
      </c>
      <c r="AE58" s="3">
        <f t="shared" si="19"/>
        <v>8.0808080808080884</v>
      </c>
      <c r="AF58" s="3">
        <f t="shared" si="20"/>
        <v>10.891089108910833</v>
      </c>
      <c r="AG58" s="3">
        <f t="shared" si="21"/>
        <v>8.9108910891088975</v>
      </c>
      <c r="AH58" s="3">
        <f t="shared" si="22"/>
        <v>9.2942627596092731</v>
      </c>
      <c r="AI58" s="1">
        <f t="shared" si="23"/>
        <v>1.1788837213045362</v>
      </c>
      <c r="AJ58" s="1">
        <v>1</v>
      </c>
      <c r="AK58" s="1" t="s">
        <v>35</v>
      </c>
    </row>
    <row r="59" spans="1:38" x14ac:dyDescent="0.2">
      <c r="A59" s="1">
        <v>63</v>
      </c>
      <c r="B59" s="1" t="s">
        <v>38</v>
      </c>
      <c r="C59" s="1" t="s">
        <v>39</v>
      </c>
      <c r="D59" s="2">
        <v>43315</v>
      </c>
      <c r="E59" s="2">
        <v>43319</v>
      </c>
      <c r="F59" s="1" t="s">
        <v>107</v>
      </c>
      <c r="G59" s="1" t="s">
        <v>102</v>
      </c>
      <c r="H59" s="1">
        <v>2</v>
      </c>
      <c r="I59" s="1">
        <v>8</v>
      </c>
      <c r="J59" s="1">
        <v>262</v>
      </c>
      <c r="K59" s="3">
        <v>2.2599999999999998</v>
      </c>
      <c r="L59" s="3">
        <v>159.24</v>
      </c>
      <c r="M59" s="3">
        <v>151.19</v>
      </c>
      <c r="N59" s="3">
        <v>33.44</v>
      </c>
      <c r="O59" s="3">
        <v>9.51</v>
      </c>
      <c r="P59" s="3">
        <v>13</v>
      </c>
      <c r="Q59" s="3">
        <v>13</v>
      </c>
      <c r="R59" s="3">
        <v>12.99</v>
      </c>
      <c r="S59" s="3">
        <v>14</v>
      </c>
      <c r="T59" s="3">
        <f t="shared" si="13"/>
        <v>1</v>
      </c>
      <c r="U59" s="3">
        <v>14</v>
      </c>
      <c r="V59" s="3">
        <f t="shared" si="14"/>
        <v>1</v>
      </c>
      <c r="W59" s="3">
        <v>13.99</v>
      </c>
      <c r="X59" s="3">
        <f t="shared" si="15"/>
        <v>1</v>
      </c>
      <c r="Y59" s="3">
        <v>13.79</v>
      </c>
      <c r="Z59" s="3">
        <f t="shared" si="16"/>
        <v>0.78999999999999915</v>
      </c>
      <c r="AA59" s="3">
        <v>13.8</v>
      </c>
      <c r="AB59" s="3">
        <f t="shared" si="17"/>
        <v>0.80000000000000071</v>
      </c>
      <c r="AC59" s="3">
        <v>13.8</v>
      </c>
      <c r="AD59" s="3">
        <f t="shared" si="18"/>
        <v>0.8100000000000005</v>
      </c>
      <c r="AE59" s="3">
        <f t="shared" si="19"/>
        <v>21.000000000000085</v>
      </c>
      <c r="AF59" s="3">
        <f t="shared" si="20"/>
        <v>19.999999999999929</v>
      </c>
      <c r="AG59" s="3">
        <f t="shared" si="21"/>
        <v>18.99999999999995</v>
      </c>
      <c r="AH59" s="3">
        <f t="shared" si="22"/>
        <v>19.999999999999989</v>
      </c>
      <c r="AI59" s="1">
        <f t="shared" si="23"/>
        <v>0.8164965809277811</v>
      </c>
      <c r="AJ59" s="1">
        <v>1</v>
      </c>
      <c r="AK59" s="1" t="s">
        <v>35</v>
      </c>
    </row>
    <row r="60" spans="1:38" x14ac:dyDescent="0.2">
      <c r="A60" s="1">
        <v>59</v>
      </c>
      <c r="B60" s="1" t="s">
        <v>38</v>
      </c>
      <c r="C60" s="1" t="s">
        <v>39</v>
      </c>
      <c r="D60" s="2">
        <v>43315</v>
      </c>
      <c r="E60" s="2">
        <v>43319</v>
      </c>
      <c r="F60" s="1" t="s">
        <v>107</v>
      </c>
      <c r="G60" s="1" t="s">
        <v>102</v>
      </c>
      <c r="H60" s="1">
        <v>2</v>
      </c>
      <c r="I60" s="1">
        <v>9</v>
      </c>
      <c r="J60" s="1">
        <v>306</v>
      </c>
      <c r="K60" s="3">
        <v>2.27</v>
      </c>
      <c r="L60" s="3">
        <v>252.55</v>
      </c>
      <c r="M60" s="3">
        <v>250.7</v>
      </c>
      <c r="N60" s="3">
        <v>41</v>
      </c>
      <c r="O60" s="3">
        <v>12.11</v>
      </c>
      <c r="P60" s="3">
        <v>12.96</v>
      </c>
      <c r="Q60" s="3">
        <v>13.09</v>
      </c>
      <c r="R60" s="3">
        <v>13</v>
      </c>
      <c r="S60" s="3">
        <v>13.95</v>
      </c>
      <c r="T60" s="3">
        <f t="shared" si="13"/>
        <v>0.98999999999999844</v>
      </c>
      <c r="U60" s="3">
        <v>14.1</v>
      </c>
      <c r="V60" s="3">
        <f t="shared" si="14"/>
        <v>1.0099999999999998</v>
      </c>
      <c r="W60" s="3">
        <v>13.99</v>
      </c>
      <c r="X60" s="3">
        <f t="shared" si="15"/>
        <v>0.99000000000000021</v>
      </c>
      <c r="Y60" s="3">
        <v>13.68</v>
      </c>
      <c r="Z60" s="3">
        <f t="shared" si="16"/>
        <v>0.71999999999999886</v>
      </c>
      <c r="AA60" s="3">
        <v>13.81</v>
      </c>
      <c r="AB60" s="3">
        <f t="shared" si="17"/>
        <v>0.72000000000000064</v>
      </c>
      <c r="AC60" s="3">
        <v>13.7</v>
      </c>
      <c r="AD60" s="3">
        <f t="shared" si="18"/>
        <v>0.69999999999999929</v>
      </c>
      <c r="AE60" s="3">
        <f t="shared" si="19"/>
        <v>27.27272727272727</v>
      </c>
      <c r="AF60" s="3">
        <f t="shared" si="20"/>
        <v>28.712871287128639</v>
      </c>
      <c r="AG60" s="3">
        <f t="shared" si="21"/>
        <v>29.292929292929383</v>
      </c>
      <c r="AH60" s="3">
        <f t="shared" si="22"/>
        <v>28.426175950928428</v>
      </c>
      <c r="AI60" s="1">
        <f t="shared" si="23"/>
        <v>0.84929371144749355</v>
      </c>
      <c r="AJ60" s="1">
        <v>3</v>
      </c>
      <c r="AK60" s="1" t="s">
        <v>35</v>
      </c>
    </row>
    <row r="61" spans="1:38" x14ac:dyDescent="0.2">
      <c r="A61" s="1">
        <v>53</v>
      </c>
      <c r="B61" s="1" t="s">
        <v>38</v>
      </c>
      <c r="C61" s="1" t="s">
        <v>39</v>
      </c>
      <c r="D61" s="2">
        <v>43315</v>
      </c>
      <c r="E61" s="2">
        <v>43319</v>
      </c>
      <c r="F61" s="1" t="s">
        <v>107</v>
      </c>
      <c r="G61" s="1" t="s">
        <v>102</v>
      </c>
      <c r="H61" s="1">
        <v>3</v>
      </c>
      <c r="I61" s="1">
        <v>10</v>
      </c>
      <c r="J61" s="1">
        <v>198</v>
      </c>
      <c r="K61" s="3">
        <v>2.2799999999999998</v>
      </c>
      <c r="L61" s="3">
        <v>53.54</v>
      </c>
      <c r="M61" s="3">
        <v>51.98</v>
      </c>
      <c r="N61" s="3">
        <v>29.95</v>
      </c>
      <c r="O61" s="3">
        <v>7.82</v>
      </c>
      <c r="P61" s="3">
        <v>12.89</v>
      </c>
      <c r="Q61" s="3">
        <v>12.93</v>
      </c>
      <c r="R61" s="3">
        <v>13.07</v>
      </c>
      <c r="S61" s="3">
        <v>13.9</v>
      </c>
      <c r="T61" s="3">
        <f t="shared" si="13"/>
        <v>1.0099999999999998</v>
      </c>
      <c r="U61" s="3">
        <v>13.93</v>
      </c>
      <c r="V61" s="3">
        <f t="shared" si="14"/>
        <v>1</v>
      </c>
      <c r="W61" s="3">
        <v>14.08</v>
      </c>
      <c r="X61" s="3">
        <f t="shared" si="15"/>
        <v>1.0099999999999998</v>
      </c>
      <c r="Y61" s="3">
        <v>13.8</v>
      </c>
      <c r="Z61" s="3">
        <f t="shared" si="16"/>
        <v>0.91000000000000014</v>
      </c>
      <c r="AA61" s="3">
        <v>13.86</v>
      </c>
      <c r="AB61" s="3">
        <f t="shared" si="17"/>
        <v>0.92999999999999972</v>
      </c>
      <c r="AC61" s="3">
        <v>14.01</v>
      </c>
      <c r="AD61" s="3">
        <f t="shared" si="18"/>
        <v>0.9399999999999995</v>
      </c>
      <c r="AE61" s="3">
        <f t="shared" si="19"/>
        <v>9.9009900990098654</v>
      </c>
      <c r="AF61" s="3">
        <f t="shared" si="20"/>
        <v>7.0000000000000284</v>
      </c>
      <c r="AG61" s="3">
        <f t="shared" si="21"/>
        <v>6.9306930693069591</v>
      </c>
      <c r="AH61" s="3">
        <f t="shared" si="22"/>
        <v>7.9438943894389515</v>
      </c>
      <c r="AI61" s="1">
        <f t="shared" si="23"/>
        <v>1.3841648685461765</v>
      </c>
      <c r="AJ61" s="1">
        <v>1</v>
      </c>
      <c r="AK61" s="1" t="s">
        <v>35</v>
      </c>
    </row>
    <row r="62" spans="1:38" x14ac:dyDescent="0.2">
      <c r="A62" s="1">
        <v>56</v>
      </c>
      <c r="B62" s="1" t="s">
        <v>38</v>
      </c>
      <c r="C62" s="1" t="s">
        <v>39</v>
      </c>
      <c r="D62" s="2">
        <v>43315</v>
      </c>
      <c r="E62" s="2">
        <v>43319</v>
      </c>
      <c r="F62" s="1" t="s">
        <v>107</v>
      </c>
      <c r="G62" s="1" t="s">
        <v>102</v>
      </c>
      <c r="H62" s="1">
        <v>3</v>
      </c>
      <c r="I62" s="1">
        <v>11</v>
      </c>
      <c r="J62" s="1">
        <v>159</v>
      </c>
      <c r="K62" s="3">
        <v>2.25</v>
      </c>
      <c r="L62" s="3">
        <v>27.88</v>
      </c>
      <c r="M62" s="3">
        <v>26.66</v>
      </c>
      <c r="N62" s="3">
        <v>23.99</v>
      </c>
      <c r="O62" s="3">
        <v>6.56</v>
      </c>
      <c r="P62" s="3">
        <v>12.89</v>
      </c>
      <c r="Q62" s="3">
        <v>13</v>
      </c>
      <c r="R62" s="3">
        <v>13.12</v>
      </c>
      <c r="S62" s="3">
        <v>13.89</v>
      </c>
      <c r="T62" s="3">
        <f t="shared" si="13"/>
        <v>1</v>
      </c>
      <c r="U62" s="3">
        <v>14</v>
      </c>
      <c r="V62" s="3">
        <f t="shared" si="14"/>
        <v>1</v>
      </c>
      <c r="W62" s="3">
        <v>14.12</v>
      </c>
      <c r="X62" s="3">
        <f t="shared" si="15"/>
        <v>1</v>
      </c>
      <c r="Y62" s="3">
        <v>13.82</v>
      </c>
      <c r="Z62" s="3">
        <f t="shared" si="16"/>
        <v>0.92999999999999972</v>
      </c>
      <c r="AA62" s="3">
        <v>13.92</v>
      </c>
      <c r="AB62" s="3">
        <f t="shared" si="17"/>
        <v>0.91999999999999993</v>
      </c>
      <c r="AC62" s="3">
        <v>14.03</v>
      </c>
      <c r="AD62" s="3">
        <f t="shared" si="18"/>
        <v>0.91000000000000014</v>
      </c>
      <c r="AE62" s="3">
        <f t="shared" si="19"/>
        <v>7.0000000000000284</v>
      </c>
      <c r="AF62" s="3">
        <f t="shared" si="20"/>
        <v>8.0000000000000071</v>
      </c>
      <c r="AG62" s="3">
        <f t="shared" si="21"/>
        <v>8.9999999999999858</v>
      </c>
      <c r="AH62" s="3">
        <f t="shared" si="22"/>
        <v>8.0000000000000071</v>
      </c>
      <c r="AI62" s="1">
        <f t="shared" si="23"/>
        <v>0.8164965809277106</v>
      </c>
      <c r="AJ62" s="1">
        <v>1</v>
      </c>
      <c r="AK62" s="1" t="s">
        <v>35</v>
      </c>
    </row>
    <row r="63" spans="1:38" x14ac:dyDescent="0.2">
      <c r="A63" s="1">
        <v>49</v>
      </c>
      <c r="B63" s="1" t="s">
        <v>38</v>
      </c>
      <c r="C63" s="1" t="s">
        <v>39</v>
      </c>
      <c r="D63" s="2">
        <v>43315</v>
      </c>
      <c r="E63" s="2">
        <v>43319</v>
      </c>
      <c r="F63" s="1" t="s">
        <v>107</v>
      </c>
      <c r="G63" s="1" t="s">
        <v>102</v>
      </c>
      <c r="H63" s="1">
        <v>3</v>
      </c>
      <c r="I63" s="1">
        <v>12</v>
      </c>
      <c r="J63" s="1">
        <v>176</v>
      </c>
      <c r="K63" s="3">
        <v>2.25</v>
      </c>
      <c r="L63" s="3">
        <v>33.61</v>
      </c>
      <c r="M63" s="3">
        <v>32.549999999999997</v>
      </c>
      <c r="N63" s="3">
        <v>26.98</v>
      </c>
      <c r="O63" s="3">
        <v>7.04</v>
      </c>
      <c r="P63" s="3">
        <v>13.11</v>
      </c>
      <c r="Q63" s="3">
        <v>12.99</v>
      </c>
      <c r="R63" s="3">
        <v>13.12</v>
      </c>
      <c r="S63" s="3">
        <v>14.13</v>
      </c>
      <c r="T63" s="3">
        <f t="shared" si="13"/>
        <v>1.0200000000000014</v>
      </c>
      <c r="U63" s="3">
        <v>13.98</v>
      </c>
      <c r="V63" s="3">
        <f t="shared" si="14"/>
        <v>0.99000000000000021</v>
      </c>
      <c r="W63" s="3">
        <v>14.14</v>
      </c>
      <c r="X63" s="3">
        <f t="shared" si="15"/>
        <v>1.0200000000000014</v>
      </c>
      <c r="Y63" s="3">
        <v>14.07</v>
      </c>
      <c r="Z63" s="3">
        <f t="shared" si="16"/>
        <v>0.96000000000000085</v>
      </c>
      <c r="AA63" s="3">
        <v>13.92</v>
      </c>
      <c r="AB63" s="3">
        <f t="shared" si="17"/>
        <v>0.92999999999999972</v>
      </c>
      <c r="AC63" s="3">
        <v>14.08</v>
      </c>
      <c r="AD63" s="3">
        <f t="shared" si="18"/>
        <v>0.96000000000000085</v>
      </c>
      <c r="AE63" s="3">
        <f t="shared" si="19"/>
        <v>5.8823529411765163</v>
      </c>
      <c r="AF63" s="3">
        <f t="shared" si="20"/>
        <v>6.0606060606061103</v>
      </c>
      <c r="AG63" s="3">
        <f t="shared" si="21"/>
        <v>5.8823529411765163</v>
      </c>
      <c r="AH63" s="3">
        <f t="shared" si="22"/>
        <v>5.9417706476530476</v>
      </c>
      <c r="AI63" s="1">
        <f t="shared" si="23"/>
        <v>8.4029326344214297E-2</v>
      </c>
      <c r="AJ63" s="1">
        <v>1</v>
      </c>
      <c r="AK63" s="1" t="s">
        <v>35</v>
      </c>
    </row>
    <row r="64" spans="1:38" x14ac:dyDescent="0.2">
      <c r="A64" s="1">
        <v>54</v>
      </c>
      <c r="B64" s="1" t="s">
        <v>38</v>
      </c>
      <c r="C64" s="1" t="s">
        <v>39</v>
      </c>
      <c r="D64" s="2">
        <v>43315</v>
      </c>
      <c r="E64" s="2">
        <v>43319</v>
      </c>
      <c r="F64" s="1" t="s">
        <v>107</v>
      </c>
      <c r="G64" s="1" t="s">
        <v>102</v>
      </c>
      <c r="H64" s="1">
        <v>3</v>
      </c>
      <c r="I64" s="1">
        <v>13</v>
      </c>
      <c r="J64" s="1">
        <v>239</v>
      </c>
      <c r="K64" s="3">
        <v>2.2999999999999998</v>
      </c>
      <c r="L64" s="3">
        <v>100.07</v>
      </c>
      <c r="M64" s="3">
        <v>98.25</v>
      </c>
      <c r="N64" s="3">
        <v>36.49</v>
      </c>
      <c r="O64" s="3">
        <v>9.5299999999999994</v>
      </c>
      <c r="P64" s="3">
        <v>13.02</v>
      </c>
      <c r="Q64" s="3">
        <v>12.98</v>
      </c>
      <c r="R64" s="3">
        <v>13.13</v>
      </c>
      <c r="S64" s="3">
        <v>14.03</v>
      </c>
      <c r="T64" s="3">
        <f t="shared" si="13"/>
        <v>1.0099999999999998</v>
      </c>
      <c r="U64" s="3">
        <v>13.99</v>
      </c>
      <c r="V64" s="3">
        <f t="shared" si="14"/>
        <v>1.0099999999999998</v>
      </c>
      <c r="W64" s="3">
        <v>14.14</v>
      </c>
      <c r="X64" s="3">
        <f t="shared" si="15"/>
        <v>1.0099999999999998</v>
      </c>
      <c r="Y64" s="3">
        <v>13.91</v>
      </c>
      <c r="Z64" s="3">
        <f t="shared" si="16"/>
        <v>0.89000000000000057</v>
      </c>
      <c r="AA64" s="3">
        <v>13.92</v>
      </c>
      <c r="AB64" s="3">
        <f t="shared" si="17"/>
        <v>0.9399999999999995</v>
      </c>
      <c r="AC64" s="3">
        <v>14.06</v>
      </c>
      <c r="AD64" s="3">
        <f t="shared" si="18"/>
        <v>0.92999999999999972</v>
      </c>
      <c r="AE64" s="3">
        <f t="shared" si="19"/>
        <v>11.881188118811803</v>
      </c>
      <c r="AF64" s="3">
        <f t="shared" si="20"/>
        <v>6.9306930693069591</v>
      </c>
      <c r="AG64" s="3">
        <f t="shared" si="21"/>
        <v>7.9207920792079278</v>
      </c>
      <c r="AH64" s="3">
        <f t="shared" si="22"/>
        <v>8.9108910891088957</v>
      </c>
      <c r="AI64" s="1">
        <f t="shared" si="23"/>
        <v>2.1388583163061772</v>
      </c>
      <c r="AJ64" s="1">
        <v>1</v>
      </c>
      <c r="AK64" s="1" t="s">
        <v>35</v>
      </c>
    </row>
    <row r="65" spans="1:38" x14ac:dyDescent="0.2">
      <c r="A65" s="1">
        <v>80</v>
      </c>
      <c r="B65" s="1" t="s">
        <v>38</v>
      </c>
      <c r="C65" s="1" t="s">
        <v>39</v>
      </c>
      <c r="D65" s="2">
        <v>43315</v>
      </c>
      <c r="E65" s="2">
        <v>43389</v>
      </c>
      <c r="F65" s="1" t="s">
        <v>107</v>
      </c>
      <c r="G65" s="1" t="s">
        <v>102</v>
      </c>
      <c r="H65" s="1">
        <v>3</v>
      </c>
      <c r="I65" s="1">
        <v>14</v>
      </c>
      <c r="J65" s="1">
        <v>252</v>
      </c>
      <c r="K65" s="1">
        <v>2.44</v>
      </c>
      <c r="L65" s="3">
        <v>136.63</v>
      </c>
      <c r="M65" s="3">
        <v>135.15</v>
      </c>
      <c r="N65" s="3">
        <v>33.590000000000003</v>
      </c>
      <c r="O65" s="3">
        <v>9.7799999999999994</v>
      </c>
      <c r="P65" s="3">
        <v>12.97</v>
      </c>
      <c r="Q65" s="3">
        <v>13.05</v>
      </c>
      <c r="R65" s="3">
        <v>13.11</v>
      </c>
      <c r="S65" s="3">
        <v>13.98</v>
      </c>
      <c r="T65" s="3">
        <f t="shared" si="13"/>
        <v>1.0099999999999998</v>
      </c>
      <c r="U65" s="3">
        <v>14.06</v>
      </c>
      <c r="V65" s="3">
        <f t="shared" si="14"/>
        <v>1.0099999999999998</v>
      </c>
      <c r="W65" s="3">
        <v>14.11</v>
      </c>
      <c r="X65" s="3">
        <f t="shared" si="15"/>
        <v>1</v>
      </c>
      <c r="Y65" s="3">
        <v>13.83</v>
      </c>
      <c r="Z65" s="3">
        <f t="shared" si="16"/>
        <v>0.85999999999999943</v>
      </c>
      <c r="AA65" s="3">
        <v>13.91</v>
      </c>
      <c r="AB65" s="3">
        <f t="shared" si="17"/>
        <v>0.85999999999999943</v>
      </c>
      <c r="AC65" s="3">
        <v>13.93</v>
      </c>
      <c r="AD65" s="3">
        <f t="shared" si="18"/>
        <v>0.82000000000000028</v>
      </c>
      <c r="AE65" s="3">
        <f t="shared" si="19"/>
        <v>14.851485148514886</v>
      </c>
      <c r="AF65" s="3">
        <f t="shared" si="20"/>
        <v>14.851485148514886</v>
      </c>
      <c r="AG65" s="3">
        <f t="shared" si="21"/>
        <v>17.999999999999972</v>
      </c>
      <c r="AH65" s="3">
        <f t="shared" si="22"/>
        <v>15.900990099009915</v>
      </c>
      <c r="AI65" s="1">
        <f t="shared" si="23"/>
        <v>1.4842241347677732</v>
      </c>
      <c r="AJ65" s="1">
        <v>1</v>
      </c>
      <c r="AK65" s="1" t="s">
        <v>35</v>
      </c>
      <c r="AL65" s="1" t="s">
        <v>55</v>
      </c>
    </row>
    <row r="66" spans="1:38" x14ac:dyDescent="0.2">
      <c r="A66" s="1">
        <v>51</v>
      </c>
      <c r="B66" s="1" t="s">
        <v>38</v>
      </c>
      <c r="C66" s="1" t="s">
        <v>39</v>
      </c>
      <c r="D66" s="2">
        <v>43315</v>
      </c>
      <c r="E66" s="2">
        <v>43319</v>
      </c>
      <c r="F66" s="1" t="s">
        <v>107</v>
      </c>
      <c r="G66" s="1" t="s">
        <v>102</v>
      </c>
      <c r="H66" s="1">
        <v>3</v>
      </c>
      <c r="I66" s="1">
        <v>15</v>
      </c>
      <c r="J66" s="1">
        <v>240</v>
      </c>
      <c r="K66" s="3">
        <v>2.2599999999999998</v>
      </c>
      <c r="L66" s="3">
        <v>110.7</v>
      </c>
      <c r="M66" s="3">
        <v>107.67</v>
      </c>
      <c r="N66" s="3">
        <v>32.119999999999997</v>
      </c>
      <c r="O66" s="3">
        <v>9.27</v>
      </c>
      <c r="P66" s="3">
        <v>13.11</v>
      </c>
      <c r="Q66" s="3">
        <v>12.96</v>
      </c>
      <c r="R66" s="3">
        <v>12.96</v>
      </c>
      <c r="S66" s="3">
        <v>14.11</v>
      </c>
      <c r="T66" s="3">
        <f t="shared" si="13"/>
        <v>1</v>
      </c>
      <c r="U66" s="3">
        <v>13.95</v>
      </c>
      <c r="V66" s="3">
        <f t="shared" si="14"/>
        <v>0.98999999999999844</v>
      </c>
      <c r="W66" s="3">
        <v>13.98</v>
      </c>
      <c r="X66" s="3">
        <f t="shared" si="15"/>
        <v>1.0199999999999996</v>
      </c>
      <c r="Y66" s="3">
        <v>13.95</v>
      </c>
      <c r="Z66" s="3">
        <f t="shared" si="16"/>
        <v>0.83999999999999986</v>
      </c>
      <c r="AA66" s="3">
        <v>13.79</v>
      </c>
      <c r="AB66" s="3">
        <f t="shared" si="17"/>
        <v>0.82999999999999829</v>
      </c>
      <c r="AC66" s="3">
        <v>13.83</v>
      </c>
      <c r="AD66" s="3">
        <f t="shared" si="18"/>
        <v>0.86999999999999922</v>
      </c>
      <c r="AE66" s="3">
        <f t="shared" si="19"/>
        <v>16.000000000000014</v>
      </c>
      <c r="AF66" s="3">
        <f t="shared" si="20"/>
        <v>16.161616161616198</v>
      </c>
      <c r="AG66" s="3">
        <f t="shared" si="21"/>
        <v>14.705882352941213</v>
      </c>
      <c r="AH66" s="3">
        <f t="shared" si="22"/>
        <v>15.622499504852476</v>
      </c>
      <c r="AI66" s="1">
        <f t="shared" si="23"/>
        <v>0.65149581646511612</v>
      </c>
      <c r="AJ66" s="1">
        <v>1</v>
      </c>
      <c r="AK66" s="1" t="s">
        <v>35</v>
      </c>
    </row>
    <row r="67" spans="1:38" x14ac:dyDescent="0.2">
      <c r="A67" s="1">
        <v>90</v>
      </c>
      <c r="B67" s="1" t="s">
        <v>38</v>
      </c>
      <c r="C67" s="1" t="s">
        <v>39</v>
      </c>
      <c r="D67" s="2">
        <v>43320</v>
      </c>
      <c r="E67" s="2">
        <v>43400</v>
      </c>
      <c r="F67" s="1" t="s">
        <v>105</v>
      </c>
      <c r="G67" s="1" t="s">
        <v>102</v>
      </c>
      <c r="H67" s="1">
        <v>6</v>
      </c>
      <c r="I67" s="1">
        <v>17</v>
      </c>
      <c r="J67" s="1">
        <v>230</v>
      </c>
      <c r="K67" s="1">
        <v>2.4</v>
      </c>
      <c r="L67" s="3">
        <v>117.98</v>
      </c>
      <c r="M67" s="3">
        <v>110.86</v>
      </c>
      <c r="N67" s="3">
        <v>31.02</v>
      </c>
      <c r="O67" s="3">
        <v>8.36</v>
      </c>
      <c r="P67" s="3">
        <v>13.01</v>
      </c>
      <c r="Q67" s="3">
        <v>12.97</v>
      </c>
      <c r="R67" s="3">
        <v>13.11</v>
      </c>
      <c r="S67" s="3">
        <v>14.02</v>
      </c>
      <c r="T67" s="3">
        <f t="shared" si="13"/>
        <v>1.0099999999999998</v>
      </c>
      <c r="U67" s="3">
        <v>13.97</v>
      </c>
      <c r="V67" s="3">
        <f t="shared" si="14"/>
        <v>1</v>
      </c>
      <c r="W67" s="3">
        <v>14.11</v>
      </c>
      <c r="X67" s="3">
        <f t="shared" si="15"/>
        <v>1</v>
      </c>
      <c r="Y67" s="3">
        <v>13.86</v>
      </c>
      <c r="Z67" s="3">
        <f t="shared" si="16"/>
        <v>0.84999999999999964</v>
      </c>
      <c r="AA67" s="3">
        <v>13.83</v>
      </c>
      <c r="AB67" s="3">
        <f t="shared" si="17"/>
        <v>0.85999999999999943</v>
      </c>
      <c r="AC67" s="3">
        <v>13.94</v>
      </c>
      <c r="AD67" s="3">
        <f t="shared" si="18"/>
        <v>0.83000000000000007</v>
      </c>
      <c r="AE67" s="3">
        <f t="shared" si="19"/>
        <v>15.841584158415856</v>
      </c>
      <c r="AF67" s="3">
        <f t="shared" si="20"/>
        <v>14.000000000000057</v>
      </c>
      <c r="AG67" s="3">
        <f t="shared" si="21"/>
        <v>16.999999999999993</v>
      </c>
      <c r="AH67" s="3">
        <f t="shared" si="22"/>
        <v>15.613861386138636</v>
      </c>
      <c r="AI67" s="1">
        <f t="shared" si="23"/>
        <v>1.2352849187562955</v>
      </c>
      <c r="AJ67" s="1">
        <v>1</v>
      </c>
      <c r="AK67" s="1" t="s">
        <v>35</v>
      </c>
    </row>
    <row r="68" spans="1:38" x14ac:dyDescent="0.2">
      <c r="A68" s="1">
        <v>83</v>
      </c>
      <c r="B68" s="1" t="s">
        <v>38</v>
      </c>
      <c r="C68" s="1" t="s">
        <v>39</v>
      </c>
      <c r="D68" s="2">
        <v>43320</v>
      </c>
      <c r="E68" s="2">
        <v>43391</v>
      </c>
      <c r="F68" s="1" t="s">
        <v>105</v>
      </c>
      <c r="G68" s="1" t="s">
        <v>102</v>
      </c>
      <c r="H68" s="1">
        <v>6</v>
      </c>
      <c r="I68" s="1">
        <v>18</v>
      </c>
      <c r="J68" s="1">
        <v>255</v>
      </c>
      <c r="K68" s="1">
        <v>2.4300000000000002</v>
      </c>
      <c r="L68" s="3">
        <v>145.72999999999999</v>
      </c>
      <c r="M68" s="3">
        <v>145.69999999999999</v>
      </c>
      <c r="N68" s="3">
        <v>40.11</v>
      </c>
      <c r="O68" s="3">
        <v>10.29</v>
      </c>
      <c r="P68" s="3">
        <v>12.89</v>
      </c>
      <c r="Q68" s="3">
        <v>13</v>
      </c>
      <c r="R68" s="3">
        <v>12.99</v>
      </c>
      <c r="S68" s="3">
        <v>13.9</v>
      </c>
      <c r="T68" s="3">
        <f t="shared" si="13"/>
        <v>1.0099999999999998</v>
      </c>
      <c r="U68" s="3">
        <v>14</v>
      </c>
      <c r="V68" s="3">
        <f t="shared" si="14"/>
        <v>1</v>
      </c>
      <c r="W68" s="3">
        <v>13.99</v>
      </c>
      <c r="X68" s="3">
        <f t="shared" si="15"/>
        <v>1</v>
      </c>
      <c r="Y68" s="3">
        <v>13.72</v>
      </c>
      <c r="Z68" s="3">
        <f t="shared" si="16"/>
        <v>0.83000000000000007</v>
      </c>
      <c r="AA68" s="3">
        <v>13.81</v>
      </c>
      <c r="AB68" s="3">
        <f t="shared" si="17"/>
        <v>0.8100000000000005</v>
      </c>
      <c r="AC68" s="3">
        <v>13.8</v>
      </c>
      <c r="AD68" s="3">
        <f t="shared" si="18"/>
        <v>0.8100000000000005</v>
      </c>
      <c r="AE68" s="3">
        <f t="shared" si="19"/>
        <v>17.821782178217795</v>
      </c>
      <c r="AF68" s="3">
        <f t="shared" si="20"/>
        <v>18.99999999999995</v>
      </c>
      <c r="AG68" s="3">
        <f t="shared" si="21"/>
        <v>18.99999999999995</v>
      </c>
      <c r="AH68" s="3">
        <f t="shared" si="22"/>
        <v>18.607260726072564</v>
      </c>
      <c r="AI68" s="1">
        <f t="shared" si="23"/>
        <v>0.55541720766467007</v>
      </c>
      <c r="AJ68" s="1">
        <v>1</v>
      </c>
      <c r="AK68" s="1" t="s">
        <v>35</v>
      </c>
      <c r="AL68" s="1" t="s">
        <v>58</v>
      </c>
    </row>
    <row r="69" spans="1:38" x14ac:dyDescent="0.2">
      <c r="A69" s="1">
        <v>85</v>
      </c>
      <c r="B69" s="1" t="s">
        <v>38</v>
      </c>
      <c r="C69" s="1" t="s">
        <v>39</v>
      </c>
      <c r="D69" s="2">
        <v>43320</v>
      </c>
      <c r="E69" s="2">
        <v>43391</v>
      </c>
      <c r="F69" s="1" t="s">
        <v>105</v>
      </c>
      <c r="G69" s="1" t="s">
        <v>102</v>
      </c>
      <c r="H69" s="1">
        <v>6</v>
      </c>
      <c r="I69" s="1">
        <v>19</v>
      </c>
      <c r="J69" s="1">
        <v>235</v>
      </c>
      <c r="K69" s="1">
        <v>2.42</v>
      </c>
      <c r="L69" s="3">
        <v>155.49</v>
      </c>
      <c r="M69" s="3">
        <v>152.07</v>
      </c>
      <c r="N69" s="3">
        <v>29.87</v>
      </c>
      <c r="O69" s="3">
        <v>8.74</v>
      </c>
      <c r="P69" s="3">
        <v>13.05</v>
      </c>
      <c r="Q69" s="3">
        <v>12.89</v>
      </c>
      <c r="R69" s="3">
        <v>12.97</v>
      </c>
      <c r="S69" s="3">
        <v>14.05</v>
      </c>
      <c r="T69" s="3">
        <f t="shared" si="13"/>
        <v>1</v>
      </c>
      <c r="U69" s="3">
        <v>13.9</v>
      </c>
      <c r="V69" s="3">
        <f t="shared" si="14"/>
        <v>1.0099999999999998</v>
      </c>
      <c r="W69" s="3">
        <v>13.98</v>
      </c>
      <c r="X69" s="3">
        <f t="shared" si="15"/>
        <v>1.0099999999999998</v>
      </c>
      <c r="Y69" s="3">
        <v>13.87</v>
      </c>
      <c r="Z69" s="3">
        <f t="shared" si="16"/>
        <v>0.81999999999999851</v>
      </c>
      <c r="AA69" s="3">
        <v>13.72</v>
      </c>
      <c r="AB69" s="3">
        <f t="shared" si="17"/>
        <v>0.83000000000000007</v>
      </c>
      <c r="AC69" s="3">
        <v>13.75</v>
      </c>
      <c r="AD69" s="3">
        <f t="shared" si="18"/>
        <v>0.77999999999999936</v>
      </c>
      <c r="AE69" s="3">
        <f t="shared" si="19"/>
        <v>18.000000000000149</v>
      </c>
      <c r="AF69" s="3">
        <f t="shared" si="20"/>
        <v>17.821782178217795</v>
      </c>
      <c r="AG69" s="3">
        <f t="shared" si="21"/>
        <v>22.772277227722814</v>
      </c>
      <c r="AH69" s="3">
        <f>AVERAGE(AG69)</f>
        <v>22.772277227722814</v>
      </c>
      <c r="AI69" s="1">
        <f t="shared" si="23"/>
        <v>2.292834072724427</v>
      </c>
      <c r="AJ69" s="1">
        <v>1</v>
      </c>
      <c r="AK69" s="1" t="s">
        <v>35</v>
      </c>
      <c r="AL69" s="1" t="s">
        <v>60</v>
      </c>
    </row>
    <row r="70" spans="1:38" x14ac:dyDescent="0.2">
      <c r="A70" s="1">
        <v>97</v>
      </c>
      <c r="B70" s="1" t="s">
        <v>38</v>
      </c>
      <c r="C70" s="1" t="s">
        <v>39</v>
      </c>
      <c r="D70" s="2">
        <v>43320</v>
      </c>
      <c r="E70" s="2">
        <v>43410</v>
      </c>
      <c r="F70" s="1" t="s">
        <v>105</v>
      </c>
      <c r="G70" s="1" t="s">
        <v>102</v>
      </c>
      <c r="H70" s="1">
        <v>6</v>
      </c>
      <c r="I70" s="1">
        <v>20</v>
      </c>
      <c r="J70" s="1">
        <v>224</v>
      </c>
      <c r="K70" s="1">
        <v>2.4300000000000002</v>
      </c>
      <c r="L70" s="3">
        <v>109.59</v>
      </c>
      <c r="M70" s="3">
        <v>106.7</v>
      </c>
      <c r="N70" s="3">
        <v>36.159999999999997</v>
      </c>
      <c r="O70" s="3">
        <v>10.31</v>
      </c>
      <c r="P70" s="3">
        <v>13.09</v>
      </c>
      <c r="Q70" s="3">
        <v>13.05</v>
      </c>
      <c r="R70" s="3">
        <v>13.1</v>
      </c>
      <c r="S70" s="3">
        <v>14.1</v>
      </c>
      <c r="T70" s="3">
        <f t="shared" si="13"/>
        <v>1.0099999999999998</v>
      </c>
      <c r="U70" s="3">
        <v>14.06</v>
      </c>
      <c r="V70" s="3">
        <f t="shared" si="14"/>
        <v>1.0099999999999998</v>
      </c>
      <c r="W70" s="3">
        <v>14.09</v>
      </c>
      <c r="X70" s="3">
        <f t="shared" si="15"/>
        <v>0.99000000000000021</v>
      </c>
      <c r="Y70" s="3">
        <v>13.95</v>
      </c>
      <c r="Z70" s="3">
        <f t="shared" si="16"/>
        <v>0.85999999999999943</v>
      </c>
      <c r="AA70" s="3">
        <v>13.9</v>
      </c>
      <c r="AB70" s="3">
        <f t="shared" si="17"/>
        <v>0.84999999999999964</v>
      </c>
      <c r="AC70" s="3">
        <v>13.91</v>
      </c>
      <c r="AD70" s="3">
        <f t="shared" si="18"/>
        <v>0.8100000000000005</v>
      </c>
      <c r="AE70" s="3">
        <f t="shared" si="19"/>
        <v>14.851485148514886</v>
      </c>
      <c r="AF70" s="3">
        <f t="shared" si="20"/>
        <v>15.841584158415856</v>
      </c>
      <c r="AG70" s="3">
        <f t="shared" si="21"/>
        <v>18.181818181818155</v>
      </c>
      <c r="AH70" s="3">
        <f>AVERAGE(AE70:AG70)</f>
        <v>16.291629162916298</v>
      </c>
      <c r="AI70" s="1">
        <f t="shared" si="23"/>
        <v>1.3963487882652126</v>
      </c>
      <c r="AJ70" s="1">
        <v>1</v>
      </c>
      <c r="AK70" s="1" t="s">
        <v>35</v>
      </c>
    </row>
    <row r="71" spans="1:38" x14ac:dyDescent="0.2">
      <c r="A71" s="1">
        <v>82</v>
      </c>
      <c r="B71" s="1" t="s">
        <v>38</v>
      </c>
      <c r="C71" s="1" t="s">
        <v>39</v>
      </c>
      <c r="D71" s="2">
        <v>43320</v>
      </c>
      <c r="E71" s="2">
        <v>43389</v>
      </c>
      <c r="F71" s="1" t="s">
        <v>105</v>
      </c>
      <c r="G71" s="1" t="s">
        <v>102</v>
      </c>
      <c r="H71" s="1">
        <v>6</v>
      </c>
      <c r="I71" s="1">
        <v>21</v>
      </c>
      <c r="J71" s="1">
        <v>269</v>
      </c>
      <c r="K71" s="1">
        <v>2.4300000000000002</v>
      </c>
      <c r="L71" s="3">
        <v>188.71</v>
      </c>
      <c r="M71" s="3">
        <v>187.76</v>
      </c>
      <c r="N71" s="3">
        <v>36.43</v>
      </c>
      <c r="O71" s="3">
        <v>10.09</v>
      </c>
      <c r="P71" s="3">
        <v>13.09</v>
      </c>
      <c r="Q71" s="3">
        <v>12.96</v>
      </c>
      <c r="R71" s="3">
        <v>12.98</v>
      </c>
      <c r="S71" s="3">
        <v>14.1</v>
      </c>
      <c r="T71" s="3">
        <f t="shared" si="13"/>
        <v>1.0099999999999998</v>
      </c>
      <c r="U71" s="3">
        <v>13.96</v>
      </c>
      <c r="V71" s="3">
        <f t="shared" si="14"/>
        <v>1</v>
      </c>
      <c r="W71" s="3">
        <v>13.98</v>
      </c>
      <c r="X71" s="3">
        <f t="shared" si="15"/>
        <v>1</v>
      </c>
      <c r="Y71" s="3">
        <v>13.91</v>
      </c>
      <c r="Z71" s="3">
        <f t="shared" si="16"/>
        <v>0.82000000000000028</v>
      </c>
      <c r="AA71" s="3">
        <v>13.77</v>
      </c>
      <c r="AB71" s="3">
        <f t="shared" si="17"/>
        <v>0.80999999999999872</v>
      </c>
      <c r="AC71" s="3">
        <v>13.82</v>
      </c>
      <c r="AD71" s="3">
        <f t="shared" si="18"/>
        <v>0.83999999999999986</v>
      </c>
      <c r="AE71" s="3">
        <f t="shared" si="19"/>
        <v>18.811881188118761</v>
      </c>
      <c r="AF71" s="3">
        <f t="shared" si="20"/>
        <v>19.000000000000128</v>
      </c>
      <c r="AG71" s="3">
        <f t="shared" si="21"/>
        <v>16.000000000000014</v>
      </c>
      <c r="AH71" s="3">
        <f>AVERAGE(AE71:AG71)</f>
        <v>17.937293729372968</v>
      </c>
      <c r="AI71" s="1">
        <f t="shared" si="23"/>
        <v>1.3720246395374343</v>
      </c>
      <c r="AJ71" s="1">
        <v>1</v>
      </c>
      <c r="AK71" s="1" t="s">
        <v>35</v>
      </c>
      <c r="AL71" s="1" t="s">
        <v>57</v>
      </c>
    </row>
    <row r="72" spans="1:38" x14ac:dyDescent="0.2">
      <c r="A72" s="1">
        <v>88</v>
      </c>
      <c r="B72" s="1" t="s">
        <v>38</v>
      </c>
      <c r="C72" s="1" t="s">
        <v>39</v>
      </c>
      <c r="D72" s="2">
        <v>43320</v>
      </c>
      <c r="E72" s="2">
        <v>43400</v>
      </c>
      <c r="F72" s="1" t="s">
        <v>105</v>
      </c>
      <c r="G72" s="1" t="s">
        <v>102</v>
      </c>
      <c r="H72" s="1">
        <v>6</v>
      </c>
      <c r="I72" s="1">
        <v>22</v>
      </c>
      <c r="J72" s="1">
        <v>202</v>
      </c>
      <c r="K72" s="1">
        <v>2.4500000000000002</v>
      </c>
      <c r="L72" s="3">
        <v>90.79</v>
      </c>
      <c r="M72" s="3">
        <v>89.01</v>
      </c>
      <c r="N72" s="3">
        <v>33.520000000000003</v>
      </c>
      <c r="O72" s="3">
        <v>9.8699999999999992</v>
      </c>
      <c r="P72" s="3">
        <v>13.07</v>
      </c>
      <c r="Q72" s="3">
        <v>12.97</v>
      </c>
      <c r="R72" s="3">
        <v>13.07</v>
      </c>
      <c r="S72" s="3">
        <v>14.08</v>
      </c>
      <c r="T72" s="3">
        <f t="shared" si="13"/>
        <v>1.0099999999999998</v>
      </c>
      <c r="U72" s="3">
        <v>13.96</v>
      </c>
      <c r="V72" s="3">
        <f t="shared" si="14"/>
        <v>0.99000000000000021</v>
      </c>
      <c r="W72" s="3">
        <v>14.07</v>
      </c>
      <c r="X72" s="3">
        <f t="shared" si="15"/>
        <v>1</v>
      </c>
      <c r="Y72" s="3">
        <v>13.92</v>
      </c>
      <c r="Z72" s="3">
        <f t="shared" si="16"/>
        <v>0.84999999999999964</v>
      </c>
      <c r="AA72" s="3">
        <v>13.8</v>
      </c>
      <c r="AB72" s="3">
        <f t="shared" si="17"/>
        <v>0.83000000000000007</v>
      </c>
      <c r="AC72" s="3" t="s">
        <v>1</v>
      </c>
      <c r="AD72" s="3" t="e">
        <f t="shared" si="18"/>
        <v>#VALUE!</v>
      </c>
      <c r="AE72" s="3">
        <f t="shared" si="19"/>
        <v>15.841584158415856</v>
      </c>
      <c r="AF72" s="3">
        <f t="shared" si="20"/>
        <v>16.161616161616177</v>
      </c>
      <c r="AG72" s="3" t="e">
        <f t="shared" si="21"/>
        <v>#VALUE!</v>
      </c>
      <c r="AH72" s="3">
        <f>AVERAGE(AE72:AF72)</f>
        <v>16.001600160016018</v>
      </c>
      <c r="AI72" s="1">
        <f>_xlfn.STDEV.P(AE72:AF72)</f>
        <v>0.16001600160016061</v>
      </c>
      <c r="AJ72" s="1">
        <v>1</v>
      </c>
      <c r="AK72" s="1" t="s">
        <v>35</v>
      </c>
      <c r="AL72" s="1" t="s">
        <v>62</v>
      </c>
    </row>
    <row r="73" spans="1:38" x14ac:dyDescent="0.2">
      <c r="A73" s="1">
        <v>92</v>
      </c>
      <c r="B73" s="1" t="s">
        <v>38</v>
      </c>
      <c r="C73" s="1" t="s">
        <v>39</v>
      </c>
      <c r="D73" s="2">
        <v>43320</v>
      </c>
      <c r="E73" s="2">
        <v>43409</v>
      </c>
      <c r="F73" s="1" t="s">
        <v>105</v>
      </c>
      <c r="G73" s="1" t="s">
        <v>102</v>
      </c>
      <c r="H73" s="1">
        <v>6</v>
      </c>
      <c r="I73" s="1">
        <v>23</v>
      </c>
      <c r="J73" s="1">
        <v>229</v>
      </c>
      <c r="K73" s="1">
        <v>2.42</v>
      </c>
      <c r="L73" s="3">
        <v>116.8</v>
      </c>
      <c r="M73" s="3">
        <v>116.36</v>
      </c>
      <c r="N73" s="3">
        <v>34.880000000000003</v>
      </c>
      <c r="O73" s="3">
        <v>9.58</v>
      </c>
      <c r="P73" s="3">
        <v>13.01</v>
      </c>
      <c r="Q73" s="3">
        <v>12.94</v>
      </c>
      <c r="R73" s="3">
        <v>13</v>
      </c>
      <c r="S73" s="3">
        <v>14.01</v>
      </c>
      <c r="T73" s="3">
        <f t="shared" si="13"/>
        <v>1</v>
      </c>
      <c r="U73" s="3">
        <v>13.94</v>
      </c>
      <c r="V73" s="3">
        <f t="shared" si="14"/>
        <v>1</v>
      </c>
      <c r="W73" s="3">
        <v>14</v>
      </c>
      <c r="X73" s="3">
        <f t="shared" si="15"/>
        <v>1</v>
      </c>
      <c r="Y73" s="3">
        <v>13.8</v>
      </c>
      <c r="Z73" s="3">
        <f t="shared" si="16"/>
        <v>0.79000000000000092</v>
      </c>
      <c r="AA73" s="3">
        <v>13.76</v>
      </c>
      <c r="AB73" s="3">
        <f t="shared" si="17"/>
        <v>0.82000000000000028</v>
      </c>
      <c r="AC73" s="3">
        <v>13.81</v>
      </c>
      <c r="AD73" s="3">
        <f t="shared" si="18"/>
        <v>0.8100000000000005</v>
      </c>
      <c r="AE73" s="3">
        <f t="shared" si="19"/>
        <v>20.999999999999908</v>
      </c>
      <c r="AF73" s="3">
        <f t="shared" si="20"/>
        <v>17.999999999999972</v>
      </c>
      <c r="AG73" s="3">
        <f t="shared" si="21"/>
        <v>18.99999999999995</v>
      </c>
      <c r="AH73" s="3">
        <f t="shared" ref="AH73:AH95" si="24">AVERAGE(AE73:AG73)</f>
        <v>19.333333333333275</v>
      </c>
      <c r="AI73" s="1">
        <f t="shared" ref="AI73:AI113" si="25">_xlfn.STDEV.P(AE73:AG73)</f>
        <v>1.2472191289246204</v>
      </c>
      <c r="AJ73" s="1">
        <v>1</v>
      </c>
      <c r="AK73" s="1" t="s">
        <v>35</v>
      </c>
    </row>
    <row r="74" spans="1:38" x14ac:dyDescent="0.2">
      <c r="A74" s="1">
        <v>89</v>
      </c>
      <c r="B74" s="1" t="s">
        <v>38</v>
      </c>
      <c r="C74" s="1" t="s">
        <v>39</v>
      </c>
      <c r="D74" s="2">
        <v>43320</v>
      </c>
      <c r="E74" s="2">
        <v>43400</v>
      </c>
      <c r="F74" s="1" t="s">
        <v>105</v>
      </c>
      <c r="G74" s="1" t="s">
        <v>102</v>
      </c>
      <c r="H74" s="1">
        <v>6</v>
      </c>
      <c r="I74" s="1">
        <v>24</v>
      </c>
      <c r="J74" s="1">
        <v>240</v>
      </c>
      <c r="K74" s="1">
        <v>2.4700000000000002</v>
      </c>
      <c r="L74" s="3">
        <v>150.29</v>
      </c>
      <c r="M74" s="3">
        <v>142.09</v>
      </c>
      <c r="N74" s="3">
        <v>25.6</v>
      </c>
      <c r="O74" s="3">
        <v>7.59</v>
      </c>
      <c r="P74" s="3">
        <v>13.14</v>
      </c>
      <c r="Q74" s="3">
        <v>13.08</v>
      </c>
      <c r="R74" s="3">
        <v>12.98</v>
      </c>
      <c r="S74" s="3">
        <v>14.14</v>
      </c>
      <c r="T74" s="3">
        <f t="shared" si="13"/>
        <v>1</v>
      </c>
      <c r="U74" s="3">
        <v>14.08</v>
      </c>
      <c r="V74" s="3">
        <f t="shared" si="14"/>
        <v>1</v>
      </c>
      <c r="W74" s="3">
        <v>13.98</v>
      </c>
      <c r="X74" s="3">
        <f t="shared" si="15"/>
        <v>1</v>
      </c>
      <c r="Y74" s="3">
        <v>13.98</v>
      </c>
      <c r="Z74" s="3">
        <f t="shared" si="16"/>
        <v>0.83999999999999986</v>
      </c>
      <c r="AA74" s="3">
        <v>13.92</v>
      </c>
      <c r="AB74" s="3">
        <f t="shared" si="17"/>
        <v>0.83999999999999986</v>
      </c>
      <c r="AC74" s="3">
        <v>13.8</v>
      </c>
      <c r="AD74" s="3">
        <f t="shared" si="18"/>
        <v>0.82000000000000028</v>
      </c>
      <c r="AE74" s="3">
        <f t="shared" si="19"/>
        <v>16.000000000000014</v>
      </c>
      <c r="AF74" s="3">
        <f t="shared" si="20"/>
        <v>16.000000000000014</v>
      </c>
      <c r="AG74" s="3">
        <f t="shared" si="21"/>
        <v>17.999999999999972</v>
      </c>
      <c r="AH74" s="3">
        <f t="shared" si="24"/>
        <v>16.666666666666668</v>
      </c>
      <c r="AI74" s="1">
        <f t="shared" si="25"/>
        <v>0.94280904158204337</v>
      </c>
      <c r="AJ74" s="1">
        <v>1</v>
      </c>
      <c r="AK74" s="1" t="s">
        <v>35</v>
      </c>
      <c r="AL74" s="1" t="s">
        <v>43</v>
      </c>
    </row>
    <row r="75" spans="1:38" x14ac:dyDescent="0.2">
      <c r="A75" s="1">
        <v>95</v>
      </c>
      <c r="B75" s="1" t="s">
        <v>38</v>
      </c>
      <c r="C75" s="1" t="s">
        <v>39</v>
      </c>
      <c r="D75" s="2">
        <v>43320</v>
      </c>
      <c r="E75" s="2">
        <v>43409</v>
      </c>
      <c r="F75" s="1" t="s">
        <v>105</v>
      </c>
      <c r="G75" s="1" t="s">
        <v>102</v>
      </c>
      <c r="H75" s="1">
        <v>6</v>
      </c>
      <c r="I75" s="1">
        <v>25</v>
      </c>
      <c r="J75" s="1">
        <v>192</v>
      </c>
      <c r="K75" s="1">
        <v>2.41</v>
      </c>
      <c r="L75" s="3">
        <v>79.319999999999993</v>
      </c>
      <c r="M75" s="3">
        <v>76.760000000000005</v>
      </c>
      <c r="N75" s="3">
        <v>29.5</v>
      </c>
      <c r="O75" s="3">
        <v>8.06</v>
      </c>
      <c r="P75" s="3">
        <v>12.99</v>
      </c>
      <c r="Q75" s="3">
        <v>12.9</v>
      </c>
      <c r="R75" s="3">
        <v>1.97</v>
      </c>
      <c r="S75" s="3">
        <v>13.98</v>
      </c>
      <c r="T75" s="3">
        <f t="shared" si="13"/>
        <v>0.99000000000000021</v>
      </c>
      <c r="U75" s="3">
        <v>13.9</v>
      </c>
      <c r="V75" s="3">
        <f t="shared" si="14"/>
        <v>1</v>
      </c>
      <c r="W75" s="3">
        <v>13.96</v>
      </c>
      <c r="X75" s="3">
        <f t="shared" si="15"/>
        <v>11.99</v>
      </c>
      <c r="Y75" s="3">
        <v>13.91</v>
      </c>
      <c r="Z75" s="3">
        <f t="shared" si="16"/>
        <v>0.91999999999999993</v>
      </c>
      <c r="AA75" s="3">
        <v>13.82</v>
      </c>
      <c r="AB75" s="3">
        <f t="shared" si="17"/>
        <v>0.91999999999999993</v>
      </c>
      <c r="AC75" s="3">
        <v>13.86</v>
      </c>
      <c r="AD75" s="3">
        <f t="shared" si="18"/>
        <v>11.889999999999999</v>
      </c>
      <c r="AE75" s="3">
        <f t="shared" si="19"/>
        <v>7.070707070707094</v>
      </c>
      <c r="AF75" s="3">
        <f t="shared" si="20"/>
        <v>8.0000000000000071</v>
      </c>
      <c r="AG75" s="3">
        <f t="shared" si="21"/>
        <v>0.8340283569641449</v>
      </c>
      <c r="AH75" s="3">
        <f t="shared" si="24"/>
        <v>5.3015784758904152</v>
      </c>
      <c r="AI75" s="1">
        <f t="shared" si="25"/>
        <v>3.1817342635683299</v>
      </c>
      <c r="AJ75" s="1">
        <v>1</v>
      </c>
      <c r="AK75" s="1" t="s">
        <v>35</v>
      </c>
    </row>
    <row r="76" spans="1:38" x14ac:dyDescent="0.2">
      <c r="A76" s="1">
        <v>96</v>
      </c>
      <c r="B76" s="1" t="s">
        <v>38</v>
      </c>
      <c r="C76" s="1" t="s">
        <v>39</v>
      </c>
      <c r="D76" s="2">
        <v>43320</v>
      </c>
      <c r="E76" s="2">
        <v>43409</v>
      </c>
      <c r="F76" s="1" t="s">
        <v>105</v>
      </c>
      <c r="G76" s="1" t="s">
        <v>102</v>
      </c>
      <c r="H76" s="1">
        <v>6</v>
      </c>
      <c r="I76" s="1">
        <v>26</v>
      </c>
      <c r="J76" s="1">
        <v>215</v>
      </c>
      <c r="K76" s="1">
        <v>2.42</v>
      </c>
      <c r="L76" s="3">
        <v>104.46</v>
      </c>
      <c r="M76" s="3">
        <v>104.39</v>
      </c>
      <c r="N76" s="3">
        <v>37.47</v>
      </c>
      <c r="O76" s="3">
        <v>9.92</v>
      </c>
      <c r="P76" s="3">
        <v>12.98</v>
      </c>
      <c r="Q76" s="3">
        <v>13.01</v>
      </c>
      <c r="R76" s="3">
        <v>13.06</v>
      </c>
      <c r="S76" s="3">
        <v>13.99</v>
      </c>
      <c r="T76" s="3">
        <f t="shared" si="13"/>
        <v>1.0099999999999998</v>
      </c>
      <c r="U76" s="3">
        <v>14.01</v>
      </c>
      <c r="V76" s="3">
        <f t="shared" si="14"/>
        <v>1</v>
      </c>
      <c r="W76" s="3">
        <v>14.06</v>
      </c>
      <c r="X76" s="3">
        <f t="shared" si="15"/>
        <v>1</v>
      </c>
      <c r="Y76" s="3">
        <v>13.78</v>
      </c>
      <c r="Z76" s="3">
        <f t="shared" si="16"/>
        <v>0.79999999999999893</v>
      </c>
      <c r="AA76" s="3">
        <v>13.8</v>
      </c>
      <c r="AB76" s="3">
        <f t="shared" si="17"/>
        <v>0.79000000000000092</v>
      </c>
      <c r="AC76" s="3">
        <v>13.86</v>
      </c>
      <c r="AD76" s="3">
        <f t="shared" si="18"/>
        <v>0.79999999999999893</v>
      </c>
      <c r="AE76" s="3">
        <f t="shared" si="19"/>
        <v>20.792079207920878</v>
      </c>
      <c r="AF76" s="3">
        <f t="shared" si="20"/>
        <v>20.999999999999908</v>
      </c>
      <c r="AG76" s="3">
        <f t="shared" si="21"/>
        <v>20.000000000000107</v>
      </c>
      <c r="AH76" s="3">
        <f t="shared" si="24"/>
        <v>20.59735973597363</v>
      </c>
      <c r="AI76" s="1">
        <f t="shared" si="25"/>
        <v>0.43084162176408602</v>
      </c>
      <c r="AJ76" s="1">
        <v>1</v>
      </c>
      <c r="AK76" s="1" t="s">
        <v>35</v>
      </c>
    </row>
    <row r="77" spans="1:38" x14ac:dyDescent="0.2">
      <c r="A77" s="1">
        <v>180</v>
      </c>
      <c r="B77" s="1" t="s">
        <v>38</v>
      </c>
      <c r="C77" s="1" t="s">
        <v>39</v>
      </c>
      <c r="D77" s="2">
        <v>43325</v>
      </c>
      <c r="E77" s="2">
        <v>43452</v>
      </c>
      <c r="F77" s="1" t="s">
        <v>106</v>
      </c>
      <c r="G77" s="1" t="s">
        <v>102</v>
      </c>
      <c r="H77" s="1">
        <v>1</v>
      </c>
      <c r="I77" s="1">
        <v>2</v>
      </c>
      <c r="J77" s="1">
        <v>206</v>
      </c>
      <c r="K77" s="1">
        <v>2.4300000000000002</v>
      </c>
      <c r="L77" s="3">
        <v>74.77</v>
      </c>
      <c r="M77" s="3">
        <v>74.72</v>
      </c>
      <c r="N77" s="3">
        <v>33.020000000000003</v>
      </c>
      <c r="O77" s="3">
        <v>8.31</v>
      </c>
      <c r="P77" s="3">
        <v>12.95</v>
      </c>
      <c r="Q77" s="3">
        <v>13.04</v>
      </c>
      <c r="R77" s="3">
        <v>13</v>
      </c>
      <c r="S77" s="3">
        <v>13.94</v>
      </c>
      <c r="T77" s="3">
        <f t="shared" si="13"/>
        <v>0.99000000000000021</v>
      </c>
      <c r="U77" s="3">
        <v>14.04</v>
      </c>
      <c r="V77" s="3">
        <f t="shared" si="14"/>
        <v>1</v>
      </c>
      <c r="W77" s="3">
        <v>14.01</v>
      </c>
      <c r="X77" s="3">
        <f t="shared" si="15"/>
        <v>1.0099999999999998</v>
      </c>
      <c r="Y77" s="3">
        <v>13.89</v>
      </c>
      <c r="Z77" s="3">
        <f t="shared" si="16"/>
        <v>0.94000000000000128</v>
      </c>
      <c r="AA77" s="3">
        <v>14</v>
      </c>
      <c r="AB77" s="3">
        <f t="shared" si="17"/>
        <v>0.96000000000000085</v>
      </c>
      <c r="AC77" s="3">
        <v>13.95</v>
      </c>
      <c r="AD77" s="3">
        <f t="shared" si="18"/>
        <v>0.94999999999999929</v>
      </c>
      <c r="AE77" s="3">
        <f t="shared" si="19"/>
        <v>5.0505050505049383</v>
      </c>
      <c r="AF77" s="3">
        <f t="shared" si="20"/>
        <v>3.9999999999999147</v>
      </c>
      <c r="AG77" s="3">
        <f t="shared" si="21"/>
        <v>5.9405940594059903</v>
      </c>
      <c r="AH77" s="3">
        <f t="shared" si="24"/>
        <v>4.9970330366369478</v>
      </c>
      <c r="AI77" s="1">
        <f t="shared" si="25"/>
        <v>0.79314595884610783</v>
      </c>
      <c r="AJ77" s="1">
        <v>1</v>
      </c>
      <c r="AK77" s="1" t="s">
        <v>35</v>
      </c>
    </row>
    <row r="78" spans="1:38" x14ac:dyDescent="0.2">
      <c r="A78" s="1">
        <v>227</v>
      </c>
      <c r="B78" s="1" t="s">
        <v>38</v>
      </c>
      <c r="C78" s="1" t="s">
        <v>39</v>
      </c>
      <c r="D78" s="2">
        <v>43325</v>
      </c>
      <c r="E78" s="2">
        <v>43466</v>
      </c>
      <c r="F78" s="1" t="s">
        <v>106</v>
      </c>
      <c r="G78" s="1" t="s">
        <v>102</v>
      </c>
      <c r="H78" s="1">
        <v>3</v>
      </c>
      <c r="I78" s="1">
        <v>13</v>
      </c>
      <c r="J78" s="1">
        <v>243</v>
      </c>
      <c r="K78" s="1">
        <v>2.42</v>
      </c>
      <c r="L78" s="3">
        <v>106.18</v>
      </c>
      <c r="M78" s="1">
        <v>105.82</v>
      </c>
      <c r="N78" s="3">
        <v>40.869999999999997</v>
      </c>
      <c r="O78" s="3">
        <v>40.869999999999997</v>
      </c>
      <c r="P78" s="3">
        <v>12.98</v>
      </c>
      <c r="Q78" s="3">
        <v>12.92</v>
      </c>
      <c r="R78" s="3">
        <v>12.89</v>
      </c>
      <c r="S78" s="3">
        <v>13.99</v>
      </c>
      <c r="T78" s="3">
        <f t="shared" si="13"/>
        <v>1.0099999999999998</v>
      </c>
      <c r="U78" s="3">
        <v>13.93</v>
      </c>
      <c r="V78" s="3">
        <f t="shared" si="14"/>
        <v>1.0099999999999998</v>
      </c>
      <c r="W78" s="3">
        <v>13.89</v>
      </c>
      <c r="X78" s="3">
        <f t="shared" si="15"/>
        <v>1</v>
      </c>
      <c r="Y78" s="3">
        <v>13.89</v>
      </c>
      <c r="Z78" s="3">
        <f t="shared" si="16"/>
        <v>0.91000000000000014</v>
      </c>
      <c r="AA78" s="3">
        <v>13.82</v>
      </c>
      <c r="AB78" s="3">
        <f t="shared" si="17"/>
        <v>0.90000000000000036</v>
      </c>
      <c r="AC78" s="3">
        <v>13.78</v>
      </c>
      <c r="AD78" s="3">
        <f t="shared" si="18"/>
        <v>0.88999999999999879</v>
      </c>
      <c r="AE78" s="3">
        <f t="shared" si="19"/>
        <v>9.9009900990098654</v>
      </c>
      <c r="AF78" s="3">
        <f t="shared" si="20"/>
        <v>10.891089108910833</v>
      </c>
      <c r="AG78" s="3">
        <f t="shared" si="21"/>
        <v>11.000000000000121</v>
      </c>
      <c r="AH78" s="3">
        <f t="shared" si="24"/>
        <v>10.597359735973606</v>
      </c>
      <c r="AI78" s="1">
        <f t="shared" si="25"/>
        <v>0.49441102941663501</v>
      </c>
      <c r="AJ78" s="1">
        <v>1</v>
      </c>
      <c r="AK78" s="1" t="s">
        <v>35</v>
      </c>
    </row>
    <row r="79" spans="1:38" x14ac:dyDescent="0.2">
      <c r="A79" s="1">
        <v>69</v>
      </c>
      <c r="B79" s="1" t="s">
        <v>38</v>
      </c>
      <c r="C79" s="1" t="s">
        <v>39</v>
      </c>
      <c r="D79" s="2">
        <v>43325</v>
      </c>
      <c r="E79" s="2">
        <v>43334</v>
      </c>
      <c r="F79" s="1" t="s">
        <v>106</v>
      </c>
      <c r="G79" s="1" t="s">
        <v>102</v>
      </c>
      <c r="H79" s="1">
        <v>3</v>
      </c>
      <c r="I79" s="1">
        <v>14</v>
      </c>
      <c r="J79" s="1">
        <v>216</v>
      </c>
      <c r="K79" s="1">
        <v>2.2799999999999998</v>
      </c>
      <c r="L79" s="3">
        <v>96.83</v>
      </c>
      <c r="M79" s="3">
        <v>95.39</v>
      </c>
      <c r="N79" s="3">
        <v>27.07</v>
      </c>
      <c r="O79" s="3">
        <v>7.82</v>
      </c>
      <c r="P79" s="3">
        <v>12.87</v>
      </c>
      <c r="Q79" s="3">
        <v>13.1</v>
      </c>
      <c r="R79" s="3">
        <v>13.08</v>
      </c>
      <c r="S79" s="3">
        <v>13.87</v>
      </c>
      <c r="T79" s="3">
        <f t="shared" si="13"/>
        <v>1</v>
      </c>
      <c r="U79" s="3">
        <v>14.1</v>
      </c>
      <c r="V79" s="3">
        <f t="shared" si="14"/>
        <v>1</v>
      </c>
      <c r="W79" s="3">
        <v>14.09</v>
      </c>
      <c r="X79" s="3">
        <f t="shared" si="15"/>
        <v>1.0099999999999998</v>
      </c>
      <c r="Y79" s="3">
        <v>13.72</v>
      </c>
      <c r="Z79" s="3">
        <f t="shared" si="16"/>
        <v>0.85000000000000142</v>
      </c>
      <c r="AA79" s="3">
        <v>13.93</v>
      </c>
      <c r="AB79" s="3">
        <f t="shared" si="17"/>
        <v>0.83000000000000007</v>
      </c>
      <c r="AC79" s="3">
        <v>13.79</v>
      </c>
      <c r="AD79" s="3">
        <f t="shared" si="18"/>
        <v>0.70999999999999908</v>
      </c>
      <c r="AE79" s="3">
        <f t="shared" si="19"/>
        <v>14.999999999999858</v>
      </c>
      <c r="AF79" s="3">
        <f t="shared" si="20"/>
        <v>16.999999999999993</v>
      </c>
      <c r="AG79" s="3">
        <f t="shared" si="21"/>
        <v>29.702970297029786</v>
      </c>
      <c r="AH79" s="3">
        <f t="shared" si="24"/>
        <v>20.567656765676546</v>
      </c>
      <c r="AI79" s="1">
        <f t="shared" si="25"/>
        <v>6.5110401108217308</v>
      </c>
      <c r="AJ79" s="1">
        <v>1</v>
      </c>
      <c r="AK79" s="1" t="s">
        <v>35</v>
      </c>
    </row>
    <row r="80" spans="1:38" x14ac:dyDescent="0.2">
      <c r="A80" s="1">
        <v>64</v>
      </c>
      <c r="B80" s="1" t="s">
        <v>38</v>
      </c>
      <c r="C80" s="1" t="s">
        <v>39</v>
      </c>
      <c r="D80" s="2">
        <v>43325</v>
      </c>
      <c r="E80" s="2">
        <v>43333</v>
      </c>
      <c r="F80" s="1" t="s">
        <v>106</v>
      </c>
      <c r="G80" s="1" t="s">
        <v>102</v>
      </c>
      <c r="H80" s="1">
        <v>3</v>
      </c>
      <c r="I80" s="1">
        <v>15</v>
      </c>
      <c r="J80" s="1">
        <v>233</v>
      </c>
      <c r="K80" s="3">
        <v>2.27</v>
      </c>
      <c r="L80" s="3">
        <v>107.2</v>
      </c>
      <c r="M80" s="3">
        <v>106.98</v>
      </c>
      <c r="N80" s="3">
        <v>35.26</v>
      </c>
      <c r="O80" s="3">
        <v>9.6999999999999993</v>
      </c>
      <c r="P80" s="3">
        <v>12.96</v>
      </c>
      <c r="Q80" s="3">
        <v>13.09</v>
      </c>
      <c r="R80" s="3">
        <v>12.96</v>
      </c>
      <c r="S80" s="3">
        <v>13.97</v>
      </c>
      <c r="T80" s="3">
        <f t="shared" si="13"/>
        <v>1.0099999999999998</v>
      </c>
      <c r="U80" s="3">
        <v>14.09</v>
      </c>
      <c r="V80" s="3">
        <f t="shared" si="14"/>
        <v>1</v>
      </c>
      <c r="W80" s="3">
        <v>13.96</v>
      </c>
      <c r="X80" s="3">
        <f t="shared" si="15"/>
        <v>1</v>
      </c>
      <c r="Y80" s="3">
        <v>13.82</v>
      </c>
      <c r="Z80" s="3">
        <f t="shared" si="16"/>
        <v>0.85999999999999943</v>
      </c>
      <c r="AA80" s="3">
        <v>13.93</v>
      </c>
      <c r="AB80" s="3">
        <f t="shared" si="17"/>
        <v>0.83999999999999986</v>
      </c>
      <c r="AC80" s="3">
        <v>13.81</v>
      </c>
      <c r="AD80" s="3">
        <f t="shared" si="18"/>
        <v>0.84999999999999964</v>
      </c>
      <c r="AE80" s="3">
        <f t="shared" si="19"/>
        <v>14.851485148514886</v>
      </c>
      <c r="AF80" s="3">
        <f t="shared" si="20"/>
        <v>16.000000000000014</v>
      </c>
      <c r="AG80" s="3">
        <f t="shared" si="21"/>
        <v>15.000000000000036</v>
      </c>
      <c r="AH80" s="3">
        <f t="shared" si="24"/>
        <v>15.283828382838314</v>
      </c>
      <c r="AI80" s="1">
        <f t="shared" si="25"/>
        <v>0.51002647264556766</v>
      </c>
      <c r="AJ80" s="1">
        <v>1</v>
      </c>
      <c r="AK80" s="1" t="s">
        <v>35</v>
      </c>
    </row>
    <row r="81" spans="1:38" x14ac:dyDescent="0.2">
      <c r="A81" s="1">
        <v>72</v>
      </c>
      <c r="B81" s="1" t="s">
        <v>38</v>
      </c>
      <c r="C81" s="1" t="s">
        <v>39</v>
      </c>
      <c r="D81" s="2">
        <v>43325</v>
      </c>
      <c r="E81" s="2">
        <v>43334</v>
      </c>
      <c r="F81" s="1" t="s">
        <v>106</v>
      </c>
      <c r="G81" s="1" t="s">
        <v>102</v>
      </c>
      <c r="H81" s="1">
        <v>3</v>
      </c>
      <c r="I81" s="1">
        <v>16</v>
      </c>
      <c r="J81" s="1">
        <v>242</v>
      </c>
      <c r="K81" s="1">
        <v>2.2799999999999998</v>
      </c>
      <c r="L81" s="3">
        <v>122.89</v>
      </c>
      <c r="M81" s="3">
        <v>119.61</v>
      </c>
      <c r="N81" s="3">
        <v>27.1</v>
      </c>
      <c r="O81" s="3">
        <v>7.76</v>
      </c>
      <c r="P81" s="3">
        <v>13.04</v>
      </c>
      <c r="Q81" s="3">
        <v>13</v>
      </c>
      <c r="R81" s="3">
        <v>12.96</v>
      </c>
      <c r="S81" s="3">
        <v>14.04</v>
      </c>
      <c r="T81" s="3">
        <f t="shared" si="13"/>
        <v>1</v>
      </c>
      <c r="U81" s="3">
        <v>14.01</v>
      </c>
      <c r="V81" s="3">
        <f t="shared" si="14"/>
        <v>1.0099999999999998</v>
      </c>
      <c r="W81" s="3">
        <v>13.96</v>
      </c>
      <c r="X81" s="3">
        <f t="shared" si="15"/>
        <v>1</v>
      </c>
      <c r="Y81" s="3">
        <v>13.86</v>
      </c>
      <c r="Z81" s="3">
        <f t="shared" si="16"/>
        <v>0.82000000000000028</v>
      </c>
      <c r="AA81" s="3">
        <v>13.83</v>
      </c>
      <c r="AB81" s="3">
        <f t="shared" si="17"/>
        <v>0.83000000000000007</v>
      </c>
      <c r="AC81" s="3">
        <v>13.77</v>
      </c>
      <c r="AD81" s="3">
        <f t="shared" si="18"/>
        <v>0.80999999999999872</v>
      </c>
      <c r="AE81" s="3">
        <f t="shared" si="19"/>
        <v>17.999999999999972</v>
      </c>
      <c r="AF81" s="3">
        <f t="shared" si="20"/>
        <v>17.821782178217795</v>
      </c>
      <c r="AG81" s="3">
        <f t="shared" si="21"/>
        <v>19.000000000000128</v>
      </c>
      <c r="AH81" s="3">
        <f t="shared" si="24"/>
        <v>18.273927392739299</v>
      </c>
      <c r="AI81" s="1">
        <f t="shared" si="25"/>
        <v>0.51854056174427365</v>
      </c>
      <c r="AJ81" s="1">
        <v>1</v>
      </c>
      <c r="AK81" s="1" t="s">
        <v>35</v>
      </c>
    </row>
    <row r="82" spans="1:38" x14ac:dyDescent="0.2">
      <c r="A82" s="1">
        <v>74</v>
      </c>
      <c r="B82" s="1" t="s">
        <v>38</v>
      </c>
      <c r="C82" s="1" t="s">
        <v>39</v>
      </c>
      <c r="D82" s="2">
        <v>43325</v>
      </c>
      <c r="E82" s="2">
        <v>43334</v>
      </c>
      <c r="F82" s="1" t="s">
        <v>106</v>
      </c>
      <c r="G82" s="1" t="s">
        <v>102</v>
      </c>
      <c r="H82" s="1">
        <v>3</v>
      </c>
      <c r="I82" s="1">
        <v>18</v>
      </c>
      <c r="J82" s="1">
        <v>240</v>
      </c>
      <c r="K82" s="1">
        <v>2.29</v>
      </c>
      <c r="L82" s="3">
        <v>106.89</v>
      </c>
      <c r="M82" s="3">
        <v>104.22</v>
      </c>
      <c r="N82" s="3">
        <v>32.14</v>
      </c>
      <c r="O82" s="3">
        <v>8.67</v>
      </c>
      <c r="P82" s="3">
        <v>12.86</v>
      </c>
      <c r="Q82" s="3">
        <v>12.96</v>
      </c>
      <c r="R82" s="3">
        <v>13.06</v>
      </c>
      <c r="S82" s="3">
        <v>13.87</v>
      </c>
      <c r="T82" s="3">
        <f t="shared" si="13"/>
        <v>1.0099999999999998</v>
      </c>
      <c r="U82" s="3">
        <v>13.95</v>
      </c>
      <c r="V82" s="3">
        <f t="shared" si="14"/>
        <v>0.98999999999999844</v>
      </c>
      <c r="W82" s="3">
        <v>14.05</v>
      </c>
      <c r="X82" s="3">
        <f t="shared" si="15"/>
        <v>0.99000000000000021</v>
      </c>
      <c r="Y82" s="3">
        <v>13.67</v>
      </c>
      <c r="Z82" s="3">
        <f t="shared" si="16"/>
        <v>0.8100000000000005</v>
      </c>
      <c r="AA82" s="3">
        <v>13.76</v>
      </c>
      <c r="AB82" s="3">
        <f t="shared" si="17"/>
        <v>0.79999999999999893</v>
      </c>
      <c r="AC82" s="3">
        <v>13.86</v>
      </c>
      <c r="AD82" s="3">
        <f t="shared" si="18"/>
        <v>0.79999999999999893</v>
      </c>
      <c r="AE82" s="3">
        <f t="shared" si="19"/>
        <v>19.801980198019731</v>
      </c>
      <c r="AF82" s="3">
        <f t="shared" si="20"/>
        <v>19.191919191919173</v>
      </c>
      <c r="AG82" s="3">
        <f t="shared" si="21"/>
        <v>19.191919191919315</v>
      </c>
      <c r="AH82" s="3">
        <f t="shared" si="24"/>
        <v>19.395272860619404</v>
      </c>
      <c r="AI82" s="1">
        <f t="shared" si="25"/>
        <v>0.28758551623409478</v>
      </c>
      <c r="AJ82" s="1">
        <v>1</v>
      </c>
      <c r="AK82" s="1" t="s">
        <v>35</v>
      </c>
    </row>
    <row r="83" spans="1:38" x14ac:dyDescent="0.2">
      <c r="A83" s="1">
        <v>186</v>
      </c>
      <c r="B83" s="1" t="s">
        <v>38</v>
      </c>
      <c r="C83" s="1" t="s">
        <v>39</v>
      </c>
      <c r="D83" s="2">
        <v>43371</v>
      </c>
      <c r="E83" s="2">
        <v>43464</v>
      </c>
      <c r="F83" s="1" t="s">
        <v>105</v>
      </c>
      <c r="G83" s="1" t="s">
        <v>103</v>
      </c>
      <c r="H83" s="1">
        <v>2</v>
      </c>
      <c r="I83" s="1">
        <v>10</v>
      </c>
      <c r="J83" s="1">
        <v>192</v>
      </c>
      <c r="K83" s="1">
        <v>2.42</v>
      </c>
      <c r="L83" s="3">
        <v>59.11</v>
      </c>
      <c r="M83" s="3">
        <v>59.11</v>
      </c>
      <c r="N83" s="3">
        <v>31.92</v>
      </c>
      <c r="O83" s="3">
        <v>9.5399999999999991</v>
      </c>
      <c r="P83" s="3">
        <v>12.92</v>
      </c>
      <c r="Q83" s="3">
        <v>12.97</v>
      </c>
      <c r="R83" s="3">
        <v>13.03</v>
      </c>
      <c r="S83" s="3">
        <v>13.93</v>
      </c>
      <c r="T83" s="3">
        <f t="shared" si="13"/>
        <v>1.0099999999999998</v>
      </c>
      <c r="U83" s="3">
        <v>13.97</v>
      </c>
      <c r="V83" s="3">
        <f t="shared" si="14"/>
        <v>1</v>
      </c>
      <c r="W83" s="3">
        <v>14.03</v>
      </c>
      <c r="X83" s="3">
        <f t="shared" si="15"/>
        <v>1</v>
      </c>
      <c r="Y83" s="3">
        <v>13.82</v>
      </c>
      <c r="Z83" s="3">
        <f t="shared" si="16"/>
        <v>0.90000000000000036</v>
      </c>
      <c r="AA83" s="3">
        <v>13.85</v>
      </c>
      <c r="AB83" s="3">
        <f t="shared" si="17"/>
        <v>0.87999999999999901</v>
      </c>
      <c r="AC83" s="3">
        <v>13.92</v>
      </c>
      <c r="AD83" s="3">
        <f t="shared" si="18"/>
        <v>0.89000000000000057</v>
      </c>
      <c r="AE83" s="3">
        <f t="shared" si="19"/>
        <v>10.891089108910833</v>
      </c>
      <c r="AF83" s="3">
        <f t="shared" si="20"/>
        <v>12.000000000000099</v>
      </c>
      <c r="AG83" s="3">
        <f t="shared" si="21"/>
        <v>10.999999999999943</v>
      </c>
      <c r="AH83" s="3">
        <f t="shared" si="24"/>
        <v>11.297029702970292</v>
      </c>
      <c r="AI83" s="1">
        <f t="shared" si="25"/>
        <v>0.49905966539021351</v>
      </c>
      <c r="AJ83" s="1">
        <v>1</v>
      </c>
      <c r="AK83" s="1" t="s">
        <v>35</v>
      </c>
    </row>
    <row r="84" spans="1:38" x14ac:dyDescent="0.2">
      <c r="A84" s="1">
        <v>190</v>
      </c>
      <c r="B84" s="1" t="s">
        <v>38</v>
      </c>
      <c r="C84" s="1" t="s">
        <v>39</v>
      </c>
      <c r="D84" s="2">
        <v>43371</v>
      </c>
      <c r="E84" s="2">
        <v>43464</v>
      </c>
      <c r="F84" s="1" t="s">
        <v>105</v>
      </c>
      <c r="G84" s="1" t="s">
        <v>103</v>
      </c>
      <c r="H84" s="1">
        <v>3</v>
      </c>
      <c r="I84" s="1">
        <v>12</v>
      </c>
      <c r="J84" s="1">
        <v>261</v>
      </c>
      <c r="K84" s="1">
        <v>2.42</v>
      </c>
      <c r="L84" s="3">
        <v>173.44</v>
      </c>
      <c r="M84" s="3">
        <v>169.15</v>
      </c>
      <c r="N84" s="3">
        <v>36.78</v>
      </c>
      <c r="O84" s="3">
        <v>10.92</v>
      </c>
      <c r="P84" s="3">
        <v>12.93</v>
      </c>
      <c r="Q84" s="3">
        <v>12.79</v>
      </c>
      <c r="R84" s="3">
        <v>12.86</v>
      </c>
      <c r="S84" s="3">
        <v>13.93</v>
      </c>
      <c r="T84" s="3">
        <f t="shared" si="13"/>
        <v>1</v>
      </c>
      <c r="U84" s="3">
        <v>13.8</v>
      </c>
      <c r="V84" s="3">
        <f t="shared" si="14"/>
        <v>1.0100000000000016</v>
      </c>
      <c r="W84" s="3">
        <v>13.852</v>
      </c>
      <c r="X84" s="3">
        <f t="shared" si="15"/>
        <v>0.99200000000000088</v>
      </c>
      <c r="Y84" s="3">
        <v>13.82</v>
      </c>
      <c r="Z84" s="3">
        <f t="shared" si="16"/>
        <v>0.89000000000000057</v>
      </c>
      <c r="AA84" s="3">
        <v>13.71</v>
      </c>
      <c r="AB84" s="3">
        <f t="shared" si="17"/>
        <v>0.92000000000000171</v>
      </c>
      <c r="AC84" s="3">
        <v>13.74</v>
      </c>
      <c r="AD84" s="3">
        <f t="shared" si="18"/>
        <v>0.88000000000000078</v>
      </c>
      <c r="AE84" s="3">
        <f t="shared" si="19"/>
        <v>10.999999999999943</v>
      </c>
      <c r="AF84" s="3">
        <f t="shared" si="20"/>
        <v>8.9108910891088851</v>
      </c>
      <c r="AG84" s="3">
        <f t="shared" si="21"/>
        <v>11.290322580645162</v>
      </c>
      <c r="AH84" s="3">
        <f t="shared" si="24"/>
        <v>10.400404556584663</v>
      </c>
      <c r="AI84" s="1">
        <f t="shared" si="25"/>
        <v>1.0598929435095152</v>
      </c>
      <c r="AJ84" s="1">
        <v>1</v>
      </c>
      <c r="AK84" s="1" t="s">
        <v>35</v>
      </c>
    </row>
    <row r="85" spans="1:38" x14ac:dyDescent="0.2">
      <c r="A85" s="1">
        <v>185</v>
      </c>
      <c r="B85" s="1" t="s">
        <v>38</v>
      </c>
      <c r="C85" s="1" t="s">
        <v>39</v>
      </c>
      <c r="D85" s="2">
        <v>43371</v>
      </c>
      <c r="E85" s="2">
        <v>43464</v>
      </c>
      <c r="F85" s="1" t="s">
        <v>105</v>
      </c>
      <c r="G85" s="1" t="s">
        <v>103</v>
      </c>
      <c r="H85" s="1">
        <v>3</v>
      </c>
      <c r="I85" s="1">
        <v>16</v>
      </c>
      <c r="J85" s="1">
        <v>224</v>
      </c>
      <c r="K85" s="1">
        <v>2.39</v>
      </c>
      <c r="L85" s="3">
        <v>96.76</v>
      </c>
      <c r="M85" s="3">
        <v>95.28</v>
      </c>
      <c r="N85" s="3">
        <v>28.63</v>
      </c>
      <c r="O85" s="3">
        <v>8.9600000000000009</v>
      </c>
      <c r="P85" s="3">
        <v>12.9</v>
      </c>
      <c r="Q85" s="3">
        <v>12.72</v>
      </c>
      <c r="R85" s="3">
        <v>12.97</v>
      </c>
      <c r="S85" s="3">
        <v>13.9</v>
      </c>
      <c r="T85" s="3">
        <f t="shared" si="13"/>
        <v>1</v>
      </c>
      <c r="U85" s="3">
        <v>13.72</v>
      </c>
      <c r="V85" s="3">
        <f t="shared" si="14"/>
        <v>1</v>
      </c>
      <c r="W85" s="3">
        <v>13.98</v>
      </c>
      <c r="X85" s="3">
        <f t="shared" si="15"/>
        <v>1.0099999999999998</v>
      </c>
      <c r="Y85" s="3">
        <v>13.78</v>
      </c>
      <c r="Z85" s="3">
        <f t="shared" si="16"/>
        <v>0.87999999999999901</v>
      </c>
      <c r="AA85" s="3">
        <v>13.65</v>
      </c>
      <c r="AB85" s="3">
        <f t="shared" si="17"/>
        <v>0.92999999999999972</v>
      </c>
      <c r="AC85" s="3">
        <v>13.88</v>
      </c>
      <c r="AD85" s="3">
        <f t="shared" si="18"/>
        <v>0.91000000000000014</v>
      </c>
      <c r="AE85" s="3">
        <f t="shared" si="19"/>
        <v>12.000000000000099</v>
      </c>
      <c r="AF85" s="3">
        <f t="shared" si="20"/>
        <v>7.0000000000000284</v>
      </c>
      <c r="AG85" s="3">
        <f t="shared" si="21"/>
        <v>9.9009900990098654</v>
      </c>
      <c r="AH85" s="3">
        <f t="shared" si="24"/>
        <v>9.6336633663366644</v>
      </c>
      <c r="AI85" s="1">
        <f t="shared" si="25"/>
        <v>2.049975233427868</v>
      </c>
      <c r="AJ85" s="1">
        <v>1</v>
      </c>
      <c r="AK85" s="1" t="s">
        <v>35</v>
      </c>
    </row>
    <row r="86" spans="1:38" x14ac:dyDescent="0.2">
      <c r="A86" s="1">
        <v>78</v>
      </c>
      <c r="B86" s="1" t="s">
        <v>38</v>
      </c>
      <c r="C86" s="1" t="s">
        <v>39</v>
      </c>
      <c r="D86" s="2">
        <v>43371</v>
      </c>
      <c r="E86" s="2">
        <v>43379</v>
      </c>
      <c r="F86" s="1" t="s">
        <v>105</v>
      </c>
      <c r="G86" s="1" t="s">
        <v>103</v>
      </c>
      <c r="H86" s="1">
        <v>4</v>
      </c>
      <c r="I86" s="1">
        <v>19</v>
      </c>
      <c r="J86" s="1">
        <v>292</v>
      </c>
      <c r="K86" s="1">
        <v>2.46</v>
      </c>
      <c r="L86" s="3">
        <v>216.41</v>
      </c>
      <c r="M86" s="3">
        <v>213.06</v>
      </c>
      <c r="N86" s="3">
        <v>32.71</v>
      </c>
      <c r="O86" s="3">
        <v>9.66</v>
      </c>
      <c r="P86" s="3">
        <v>12.97</v>
      </c>
      <c r="Q86" s="3">
        <v>13.04</v>
      </c>
      <c r="R86" s="3">
        <v>12.94</v>
      </c>
      <c r="S86" s="3">
        <v>13.97</v>
      </c>
      <c r="T86" s="3">
        <f t="shared" si="13"/>
        <v>1</v>
      </c>
      <c r="U86" s="3">
        <v>14.05</v>
      </c>
      <c r="V86" s="3">
        <f t="shared" si="14"/>
        <v>1.0100000000000016</v>
      </c>
      <c r="W86" s="3">
        <v>13.93</v>
      </c>
      <c r="X86" s="3">
        <f t="shared" si="15"/>
        <v>0.99000000000000021</v>
      </c>
      <c r="Y86" s="3">
        <v>13.8</v>
      </c>
      <c r="Z86" s="3">
        <f t="shared" si="16"/>
        <v>0.83000000000000007</v>
      </c>
      <c r="AA86" s="3">
        <v>13.88</v>
      </c>
      <c r="AB86" s="3">
        <f t="shared" si="17"/>
        <v>0.84000000000000163</v>
      </c>
      <c r="AC86" s="3">
        <v>13.76</v>
      </c>
      <c r="AD86" s="3">
        <f t="shared" si="18"/>
        <v>0.82000000000000028</v>
      </c>
      <c r="AE86" s="3">
        <f t="shared" si="19"/>
        <v>16.999999999999993</v>
      </c>
      <c r="AF86" s="3">
        <f t="shared" si="20"/>
        <v>16.8316831683168</v>
      </c>
      <c r="AG86" s="3">
        <f t="shared" si="21"/>
        <v>17.171717171717159</v>
      </c>
      <c r="AH86" s="3">
        <f t="shared" si="24"/>
        <v>17.001133446677983</v>
      </c>
      <c r="AI86" s="1">
        <f t="shared" si="25"/>
        <v>0.1388206142068428</v>
      </c>
      <c r="AJ86" s="1">
        <v>1</v>
      </c>
      <c r="AK86" s="1" t="s">
        <v>35</v>
      </c>
    </row>
    <row r="87" spans="1:38" x14ac:dyDescent="0.2">
      <c r="A87" s="1">
        <v>196</v>
      </c>
      <c r="B87" s="1" t="s">
        <v>38</v>
      </c>
      <c r="C87" s="1" t="s">
        <v>39</v>
      </c>
      <c r="D87" s="2">
        <v>43371</v>
      </c>
      <c r="E87" s="2">
        <v>43464</v>
      </c>
      <c r="F87" s="1" t="s">
        <v>105</v>
      </c>
      <c r="G87" s="1" t="s">
        <v>103</v>
      </c>
      <c r="H87" s="1">
        <v>4</v>
      </c>
      <c r="I87" s="1">
        <v>20</v>
      </c>
      <c r="J87" s="1">
        <v>275</v>
      </c>
      <c r="K87" s="1">
        <v>2.42</v>
      </c>
      <c r="L87" s="3">
        <v>218.98</v>
      </c>
      <c r="M87" s="3">
        <v>216.9</v>
      </c>
      <c r="N87" s="3">
        <v>35.04</v>
      </c>
      <c r="O87" s="3">
        <v>10.86</v>
      </c>
      <c r="P87" s="3">
        <v>12.98</v>
      </c>
      <c r="Q87" s="3">
        <v>12.94</v>
      </c>
      <c r="R87" s="3">
        <v>12.88</v>
      </c>
      <c r="S87" s="3">
        <v>13.97</v>
      </c>
      <c r="T87" s="3">
        <f t="shared" si="13"/>
        <v>0.99000000000000021</v>
      </c>
      <c r="U87" s="3">
        <v>13.95</v>
      </c>
      <c r="V87" s="3">
        <f t="shared" si="14"/>
        <v>1.0099999999999998</v>
      </c>
      <c r="W87" s="3">
        <v>13.89</v>
      </c>
      <c r="X87" s="3">
        <f t="shared" si="15"/>
        <v>1.0099999999999998</v>
      </c>
      <c r="Y87" s="3">
        <v>13.79</v>
      </c>
      <c r="Z87" s="3">
        <f t="shared" si="16"/>
        <v>0.80999999999999872</v>
      </c>
      <c r="AA87" s="3">
        <v>13.77</v>
      </c>
      <c r="AB87" s="3">
        <f t="shared" si="17"/>
        <v>0.83000000000000007</v>
      </c>
      <c r="AC87" s="3">
        <v>13.72</v>
      </c>
      <c r="AD87" s="3">
        <f t="shared" si="18"/>
        <v>0.83999999999999986</v>
      </c>
      <c r="AE87" s="3">
        <f t="shared" si="19"/>
        <v>18.181818181818333</v>
      </c>
      <c r="AF87" s="3">
        <f t="shared" si="20"/>
        <v>17.821782178217795</v>
      </c>
      <c r="AG87" s="3">
        <f t="shared" si="21"/>
        <v>16.831683168316825</v>
      </c>
      <c r="AH87" s="3">
        <f t="shared" si="24"/>
        <v>17.611761176117653</v>
      </c>
      <c r="AI87" s="1">
        <f t="shared" si="25"/>
        <v>0.57084601231449472</v>
      </c>
      <c r="AJ87" s="1">
        <v>1</v>
      </c>
      <c r="AK87" s="1" t="s">
        <v>35</v>
      </c>
    </row>
    <row r="88" spans="1:38" x14ac:dyDescent="0.2">
      <c r="A88" s="1">
        <v>195</v>
      </c>
      <c r="B88" s="1" t="s">
        <v>38</v>
      </c>
      <c r="C88" s="1" t="s">
        <v>39</v>
      </c>
      <c r="D88" s="2">
        <v>43371</v>
      </c>
      <c r="E88" s="2">
        <v>43464</v>
      </c>
      <c r="F88" s="1" t="s">
        <v>105</v>
      </c>
      <c r="G88" s="1" t="s">
        <v>103</v>
      </c>
      <c r="H88" s="1">
        <v>4</v>
      </c>
      <c r="I88" s="1">
        <v>21</v>
      </c>
      <c r="J88" s="1">
        <v>236</v>
      </c>
      <c r="K88" s="1">
        <v>2.4</v>
      </c>
      <c r="L88" s="3">
        <v>122.52</v>
      </c>
      <c r="M88" s="3">
        <v>120.76</v>
      </c>
      <c r="N88" s="3">
        <v>29.86</v>
      </c>
      <c r="O88" s="3">
        <v>8.7100000000000009</v>
      </c>
      <c r="P88" s="3">
        <v>12.93</v>
      </c>
      <c r="Q88" s="3">
        <v>12.9</v>
      </c>
      <c r="R88" s="3">
        <v>12.9</v>
      </c>
      <c r="S88" s="3">
        <v>13.93</v>
      </c>
      <c r="T88" s="3">
        <f t="shared" si="13"/>
        <v>1</v>
      </c>
      <c r="U88" s="3">
        <v>13.89</v>
      </c>
      <c r="V88" s="3">
        <f t="shared" si="14"/>
        <v>0.99000000000000021</v>
      </c>
      <c r="W88" s="3">
        <v>13.91</v>
      </c>
      <c r="X88" s="3">
        <f t="shared" si="15"/>
        <v>1.0099999999999998</v>
      </c>
      <c r="Y88" s="3">
        <v>13.85</v>
      </c>
      <c r="Z88" s="3">
        <f t="shared" si="16"/>
        <v>0.91999999999999993</v>
      </c>
      <c r="AA88" s="3">
        <v>13.84</v>
      </c>
      <c r="AB88" s="3">
        <f t="shared" si="17"/>
        <v>0.9399999999999995</v>
      </c>
      <c r="AC88" s="3">
        <v>13.84</v>
      </c>
      <c r="AD88" s="3">
        <f t="shared" si="18"/>
        <v>0.9399999999999995</v>
      </c>
      <c r="AE88" s="3">
        <f t="shared" si="19"/>
        <v>8.0000000000000071</v>
      </c>
      <c r="AF88" s="3">
        <f t="shared" si="20"/>
        <v>5.0505050505051159</v>
      </c>
      <c r="AG88" s="3">
        <f t="shared" si="21"/>
        <v>6.9306930693069591</v>
      </c>
      <c r="AH88" s="3">
        <f t="shared" si="24"/>
        <v>6.6603993732706934</v>
      </c>
      <c r="AI88" s="1">
        <f t="shared" si="25"/>
        <v>1.2192003187504157</v>
      </c>
      <c r="AJ88" s="1">
        <v>1</v>
      </c>
      <c r="AK88" s="1" t="s">
        <v>35</v>
      </c>
    </row>
    <row r="89" spans="1:38" x14ac:dyDescent="0.2">
      <c r="A89" s="1">
        <v>189</v>
      </c>
      <c r="B89" s="1" t="s">
        <v>38</v>
      </c>
      <c r="C89" s="1" t="s">
        <v>39</v>
      </c>
      <c r="D89" s="2">
        <v>43371</v>
      </c>
      <c r="E89" s="2">
        <v>43464</v>
      </c>
      <c r="F89" s="1" t="s">
        <v>105</v>
      </c>
      <c r="G89" s="1" t="s">
        <v>103</v>
      </c>
      <c r="H89" s="1">
        <v>4</v>
      </c>
      <c r="I89" s="1">
        <v>22</v>
      </c>
      <c r="J89" s="1">
        <v>245</v>
      </c>
      <c r="K89" s="1">
        <v>2.42</v>
      </c>
      <c r="L89" s="3">
        <v>147.27000000000001</v>
      </c>
      <c r="M89" s="3">
        <v>147.1</v>
      </c>
      <c r="N89" s="3">
        <v>31.54</v>
      </c>
      <c r="O89" s="3">
        <v>10.11</v>
      </c>
      <c r="P89" s="3">
        <v>12.94</v>
      </c>
      <c r="Q89" s="3">
        <v>12.95</v>
      </c>
      <c r="R89" s="3">
        <v>12.94</v>
      </c>
      <c r="S89" s="3">
        <v>13.93</v>
      </c>
      <c r="T89" s="3">
        <f t="shared" si="13"/>
        <v>0.99000000000000021</v>
      </c>
      <c r="U89" s="3">
        <v>13.95</v>
      </c>
      <c r="V89" s="3">
        <f t="shared" si="14"/>
        <v>1</v>
      </c>
      <c r="W89" s="3">
        <v>13.93</v>
      </c>
      <c r="X89" s="3">
        <f t="shared" si="15"/>
        <v>0.99000000000000021</v>
      </c>
      <c r="Y89" s="3">
        <v>13.78</v>
      </c>
      <c r="Z89" s="3">
        <f t="shared" si="16"/>
        <v>0.83999999999999986</v>
      </c>
      <c r="AA89" s="3">
        <v>13.78</v>
      </c>
      <c r="AB89" s="3">
        <f t="shared" si="17"/>
        <v>0.83000000000000007</v>
      </c>
      <c r="AC89" s="3">
        <v>13.77</v>
      </c>
      <c r="AD89" s="3">
        <f t="shared" si="18"/>
        <v>0.83000000000000007</v>
      </c>
      <c r="AE89" s="3">
        <f t="shared" si="19"/>
        <v>15.151515151515182</v>
      </c>
      <c r="AF89" s="3">
        <f t="shared" si="20"/>
        <v>16.999999999999993</v>
      </c>
      <c r="AG89" s="3">
        <f t="shared" si="21"/>
        <v>16.161616161616177</v>
      </c>
      <c r="AH89" s="3">
        <f t="shared" si="24"/>
        <v>16.104377104377118</v>
      </c>
      <c r="AI89" s="1">
        <f t="shared" si="25"/>
        <v>0.7557253870839109</v>
      </c>
      <c r="AJ89" s="1">
        <v>1</v>
      </c>
      <c r="AK89" s="1" t="s">
        <v>35</v>
      </c>
    </row>
    <row r="90" spans="1:38" x14ac:dyDescent="0.2">
      <c r="A90" s="1">
        <v>191</v>
      </c>
      <c r="B90" s="1" t="s">
        <v>38</v>
      </c>
      <c r="C90" s="1" t="s">
        <v>39</v>
      </c>
      <c r="D90" s="2">
        <v>43371</v>
      </c>
      <c r="E90" s="2">
        <v>43464</v>
      </c>
      <c r="F90" s="1" t="s">
        <v>105</v>
      </c>
      <c r="G90" s="1" t="s">
        <v>103</v>
      </c>
      <c r="H90" s="1">
        <v>5</v>
      </c>
      <c r="I90" s="1">
        <v>23</v>
      </c>
      <c r="J90" s="1">
        <v>229</v>
      </c>
      <c r="K90" s="1">
        <v>2.42</v>
      </c>
      <c r="L90" s="3">
        <v>120.7</v>
      </c>
      <c r="M90" s="3">
        <v>114.02</v>
      </c>
      <c r="N90" s="3">
        <v>32.4</v>
      </c>
      <c r="O90" s="3">
        <v>9.32</v>
      </c>
      <c r="P90" s="3">
        <v>12.89</v>
      </c>
      <c r="Q90" s="3">
        <v>12.89</v>
      </c>
      <c r="R90" s="3">
        <v>12.93</v>
      </c>
      <c r="S90" s="3">
        <v>13.89</v>
      </c>
      <c r="T90" s="3">
        <f t="shared" si="13"/>
        <v>1</v>
      </c>
      <c r="U90" s="3">
        <v>13.89</v>
      </c>
      <c r="V90" s="3">
        <f t="shared" si="14"/>
        <v>1</v>
      </c>
      <c r="W90" s="3">
        <v>13.93</v>
      </c>
      <c r="X90" s="3">
        <f t="shared" si="15"/>
        <v>1</v>
      </c>
      <c r="Y90" s="3">
        <v>13.81</v>
      </c>
      <c r="Z90" s="3">
        <f t="shared" si="16"/>
        <v>0.91999999999999993</v>
      </c>
      <c r="AA90" s="3">
        <v>13.81</v>
      </c>
      <c r="AB90" s="3">
        <f t="shared" si="17"/>
        <v>0.91999999999999993</v>
      </c>
      <c r="AC90" s="3">
        <v>13.863</v>
      </c>
      <c r="AD90" s="3">
        <f t="shared" si="18"/>
        <v>0.93299999999999983</v>
      </c>
      <c r="AE90" s="3">
        <f t="shared" si="19"/>
        <v>8.0000000000000071</v>
      </c>
      <c r="AF90" s="3">
        <f t="shared" si="20"/>
        <v>8.0000000000000071</v>
      </c>
      <c r="AG90" s="3">
        <f t="shared" si="21"/>
        <v>6.7000000000000171</v>
      </c>
      <c r="AH90" s="3">
        <f t="shared" si="24"/>
        <v>7.5666666666666771</v>
      </c>
      <c r="AI90" s="1">
        <f t="shared" si="25"/>
        <v>0.61282587702833646</v>
      </c>
      <c r="AJ90" s="1">
        <v>1</v>
      </c>
      <c r="AK90" s="1" t="s">
        <v>35</v>
      </c>
    </row>
    <row r="91" spans="1:38" x14ac:dyDescent="0.2">
      <c r="A91" s="1">
        <v>188</v>
      </c>
      <c r="B91" s="1" t="s">
        <v>38</v>
      </c>
      <c r="C91" s="1" t="s">
        <v>39</v>
      </c>
      <c r="D91" s="2">
        <v>43371</v>
      </c>
      <c r="E91" s="2">
        <v>43464</v>
      </c>
      <c r="F91" s="1" t="s">
        <v>105</v>
      </c>
      <c r="G91" s="1" t="s">
        <v>103</v>
      </c>
      <c r="H91" s="1">
        <v>5</v>
      </c>
      <c r="I91" s="1">
        <v>24</v>
      </c>
      <c r="J91" s="1">
        <v>260</v>
      </c>
      <c r="K91" s="1">
        <v>2.38</v>
      </c>
      <c r="L91" s="3">
        <v>181.97</v>
      </c>
      <c r="M91" s="3">
        <v>178.03</v>
      </c>
      <c r="N91" s="3">
        <v>30.54</v>
      </c>
      <c r="O91" s="3">
        <v>9.23</v>
      </c>
      <c r="P91" s="3">
        <v>12.8</v>
      </c>
      <c r="Q91" s="3">
        <v>12.92</v>
      </c>
      <c r="R91" s="3">
        <v>12.95</v>
      </c>
      <c r="S91" s="3">
        <v>13.81</v>
      </c>
      <c r="T91" s="3">
        <f t="shared" si="13"/>
        <v>1.0099999999999998</v>
      </c>
      <c r="U91" s="3">
        <v>13.93</v>
      </c>
      <c r="V91" s="3">
        <f t="shared" si="14"/>
        <v>1.0099999999999998</v>
      </c>
      <c r="W91" s="3">
        <v>13.93</v>
      </c>
      <c r="X91" s="3">
        <f t="shared" si="15"/>
        <v>0.98000000000000043</v>
      </c>
      <c r="Y91" s="3">
        <v>13.72</v>
      </c>
      <c r="Z91" s="3">
        <f t="shared" si="16"/>
        <v>0.91999999999999993</v>
      </c>
      <c r="AA91" s="3">
        <v>13.76</v>
      </c>
      <c r="AB91" s="3">
        <f t="shared" si="17"/>
        <v>0.83999999999999986</v>
      </c>
      <c r="AC91" s="3">
        <v>13.86</v>
      </c>
      <c r="AD91" s="3">
        <f t="shared" si="18"/>
        <v>0.91000000000000014</v>
      </c>
      <c r="AE91" s="3">
        <f t="shared" si="19"/>
        <v>8.9108910891088975</v>
      </c>
      <c r="AF91" s="3">
        <f t="shared" si="20"/>
        <v>16.831683168316825</v>
      </c>
      <c r="AG91" s="3">
        <f t="shared" si="21"/>
        <v>7.1428571428571725</v>
      </c>
      <c r="AH91" s="3">
        <f t="shared" si="24"/>
        <v>10.961810466760966</v>
      </c>
      <c r="AI91" s="1">
        <f t="shared" si="25"/>
        <v>4.2129198234421352</v>
      </c>
      <c r="AJ91" s="1">
        <v>1</v>
      </c>
      <c r="AK91" s="1" t="s">
        <v>35</v>
      </c>
    </row>
    <row r="92" spans="1:38" x14ac:dyDescent="0.2">
      <c r="A92" s="1">
        <v>182</v>
      </c>
      <c r="B92" s="1" t="s">
        <v>38</v>
      </c>
      <c r="C92" s="1" t="s">
        <v>39</v>
      </c>
      <c r="D92" s="2">
        <v>43371</v>
      </c>
      <c r="E92" s="2">
        <v>43452</v>
      </c>
      <c r="F92" s="1" t="s">
        <v>105</v>
      </c>
      <c r="G92" s="1" t="s">
        <v>103</v>
      </c>
      <c r="H92" s="1">
        <v>5</v>
      </c>
      <c r="I92" s="1">
        <v>25</v>
      </c>
      <c r="J92" s="1">
        <v>260</v>
      </c>
      <c r="K92" s="1">
        <v>2.42</v>
      </c>
      <c r="L92" s="3">
        <v>152.09</v>
      </c>
      <c r="M92" s="3">
        <v>147.16999999999999</v>
      </c>
      <c r="N92" s="3">
        <v>29.23</v>
      </c>
      <c r="O92" s="3">
        <v>8.5</v>
      </c>
      <c r="P92" s="3">
        <v>13.13</v>
      </c>
      <c r="Q92" s="3">
        <v>13.09</v>
      </c>
      <c r="R92" s="3">
        <v>12.99</v>
      </c>
      <c r="S92" s="3">
        <v>14.13</v>
      </c>
      <c r="T92" s="3">
        <f t="shared" si="13"/>
        <v>1</v>
      </c>
      <c r="U92" s="3">
        <v>14.1</v>
      </c>
      <c r="V92" s="3">
        <f t="shared" si="14"/>
        <v>1.0099999999999998</v>
      </c>
      <c r="W92" s="3">
        <v>13.98</v>
      </c>
      <c r="X92" s="3">
        <f t="shared" si="15"/>
        <v>0.99000000000000021</v>
      </c>
      <c r="Y92" s="3">
        <v>14</v>
      </c>
      <c r="Z92" s="3">
        <f t="shared" si="16"/>
        <v>0.86999999999999922</v>
      </c>
      <c r="AA92" s="3">
        <v>13.96</v>
      </c>
      <c r="AB92" s="3">
        <f t="shared" si="17"/>
        <v>0.87000000000000099</v>
      </c>
      <c r="AC92" s="3">
        <v>13.85</v>
      </c>
      <c r="AD92" s="3">
        <f t="shared" si="18"/>
        <v>0.85999999999999943</v>
      </c>
      <c r="AE92" s="3">
        <f t="shared" si="19"/>
        <v>13.000000000000078</v>
      </c>
      <c r="AF92" s="3">
        <f t="shared" si="20"/>
        <v>13.86138613861374</v>
      </c>
      <c r="AG92" s="3">
        <f t="shared" si="21"/>
        <v>13.131313131313204</v>
      </c>
      <c r="AH92" s="3">
        <f t="shared" si="24"/>
        <v>13.33089975664234</v>
      </c>
      <c r="AI92" s="1">
        <f t="shared" si="25"/>
        <v>0.37892183512930805</v>
      </c>
      <c r="AJ92" s="1">
        <v>1</v>
      </c>
      <c r="AK92" s="1" t="s">
        <v>35</v>
      </c>
    </row>
    <row r="93" spans="1:38" x14ac:dyDescent="0.2">
      <c r="A93" s="1">
        <v>198</v>
      </c>
      <c r="B93" s="1" t="s">
        <v>38</v>
      </c>
      <c r="C93" s="1" t="s">
        <v>39</v>
      </c>
      <c r="D93" s="2">
        <v>43371</v>
      </c>
      <c r="E93" s="2">
        <v>43464</v>
      </c>
      <c r="F93" s="1" t="s">
        <v>105</v>
      </c>
      <c r="G93" s="1" t="s">
        <v>103</v>
      </c>
      <c r="H93" s="1">
        <v>5</v>
      </c>
      <c r="I93" s="1">
        <v>26</v>
      </c>
      <c r="J93" s="1">
        <v>232</v>
      </c>
      <c r="K93" s="1">
        <v>2.4</v>
      </c>
      <c r="L93" s="3">
        <v>124.73</v>
      </c>
      <c r="M93" s="3">
        <v>124.09</v>
      </c>
      <c r="N93" s="3">
        <v>30.26</v>
      </c>
      <c r="O93" s="3">
        <v>8.68</v>
      </c>
      <c r="P93" s="3">
        <v>12.98</v>
      </c>
      <c r="Q93" s="3">
        <v>12.91</v>
      </c>
      <c r="R93" s="3">
        <v>12.95</v>
      </c>
      <c r="S93" s="3">
        <v>13.97</v>
      </c>
      <c r="T93" s="3">
        <f t="shared" si="13"/>
        <v>0.99000000000000021</v>
      </c>
      <c r="U93" s="3">
        <v>13.9</v>
      </c>
      <c r="V93" s="3">
        <f t="shared" si="14"/>
        <v>0.99000000000000021</v>
      </c>
      <c r="W93" s="3">
        <v>13.96</v>
      </c>
      <c r="X93" s="3">
        <f t="shared" si="15"/>
        <v>1.0100000000000016</v>
      </c>
      <c r="Y93" s="3">
        <v>13.86</v>
      </c>
      <c r="Z93" s="3">
        <f t="shared" si="16"/>
        <v>0.87999999999999901</v>
      </c>
      <c r="AA93" s="3">
        <v>13.8</v>
      </c>
      <c r="AB93" s="3">
        <f t="shared" si="17"/>
        <v>0.89000000000000057</v>
      </c>
      <c r="AC93" s="3">
        <v>13.86</v>
      </c>
      <c r="AD93" s="3">
        <f t="shared" si="18"/>
        <v>0.91000000000000014</v>
      </c>
      <c r="AE93" s="3">
        <f t="shared" si="19"/>
        <v>11.111111111111228</v>
      </c>
      <c r="AF93" s="3">
        <f t="shared" si="20"/>
        <v>10.101010101010067</v>
      </c>
      <c r="AG93" s="3">
        <f t="shared" si="21"/>
        <v>9.9009900990100324</v>
      </c>
      <c r="AH93" s="3">
        <f t="shared" si="24"/>
        <v>10.371037103710442</v>
      </c>
      <c r="AI93" s="1">
        <f t="shared" si="25"/>
        <v>0.52964400158516345</v>
      </c>
      <c r="AJ93" s="1">
        <v>1</v>
      </c>
      <c r="AK93" s="1" t="s">
        <v>35</v>
      </c>
    </row>
    <row r="94" spans="1:38" x14ac:dyDescent="0.2">
      <c r="A94" s="1">
        <v>184</v>
      </c>
      <c r="B94" s="1" t="s">
        <v>38</v>
      </c>
      <c r="C94" s="1" t="s">
        <v>39</v>
      </c>
      <c r="D94" s="2">
        <v>43371</v>
      </c>
      <c r="E94" s="2">
        <v>43464</v>
      </c>
      <c r="F94" s="1" t="s">
        <v>105</v>
      </c>
      <c r="G94" s="1" t="s">
        <v>103</v>
      </c>
      <c r="H94" s="1">
        <v>6</v>
      </c>
      <c r="I94" s="1">
        <v>28</v>
      </c>
      <c r="J94" s="1">
        <v>250</v>
      </c>
      <c r="K94" s="1">
        <v>2.41</v>
      </c>
      <c r="L94" s="3">
        <v>162.56</v>
      </c>
      <c r="M94" s="3">
        <v>158.93</v>
      </c>
      <c r="N94" s="3">
        <v>27.88</v>
      </c>
      <c r="O94" s="3">
        <v>9.01</v>
      </c>
      <c r="P94" s="3">
        <v>12.93</v>
      </c>
      <c r="Q94" s="3">
        <v>12.86</v>
      </c>
      <c r="R94" s="3">
        <v>12.93</v>
      </c>
      <c r="S94" s="3">
        <v>13.94</v>
      </c>
      <c r="T94" s="3">
        <f t="shared" si="13"/>
        <v>1.0099999999999998</v>
      </c>
      <c r="U94" s="3">
        <v>13.86</v>
      </c>
      <c r="V94" s="3">
        <f t="shared" si="14"/>
        <v>1</v>
      </c>
      <c r="W94" s="3">
        <v>13.93</v>
      </c>
      <c r="X94" s="3">
        <f t="shared" si="15"/>
        <v>1</v>
      </c>
      <c r="Y94" s="3">
        <v>13.81</v>
      </c>
      <c r="Z94" s="3">
        <f t="shared" si="16"/>
        <v>0.88000000000000078</v>
      </c>
      <c r="AA94" s="3">
        <v>13.74</v>
      </c>
      <c r="AB94" s="3">
        <f t="shared" si="17"/>
        <v>0.88000000000000078</v>
      </c>
      <c r="AC94" s="3">
        <v>13.82</v>
      </c>
      <c r="AD94" s="3">
        <f t="shared" si="18"/>
        <v>0.89000000000000057</v>
      </c>
      <c r="AE94" s="3">
        <f t="shared" si="19"/>
        <v>12.871287128712773</v>
      </c>
      <c r="AF94" s="3">
        <f t="shared" si="20"/>
        <v>11.999999999999922</v>
      </c>
      <c r="AG94" s="3">
        <f t="shared" si="21"/>
        <v>10.999999999999943</v>
      </c>
      <c r="AH94" s="3">
        <f t="shared" si="24"/>
        <v>11.957095709570879</v>
      </c>
      <c r="AI94" s="1">
        <f t="shared" si="25"/>
        <v>0.76455192242449699</v>
      </c>
      <c r="AJ94" s="1">
        <v>1</v>
      </c>
      <c r="AK94" s="1" t="s">
        <v>35</v>
      </c>
    </row>
    <row r="95" spans="1:38" x14ac:dyDescent="0.2">
      <c r="A95" s="1">
        <v>202</v>
      </c>
      <c r="B95" s="1" t="s">
        <v>38</v>
      </c>
      <c r="C95" s="1" t="s">
        <v>39</v>
      </c>
      <c r="D95" s="2">
        <v>43371</v>
      </c>
      <c r="E95" s="2">
        <v>43464</v>
      </c>
      <c r="F95" s="1" t="s">
        <v>105</v>
      </c>
      <c r="G95" s="1" t="s">
        <v>103</v>
      </c>
      <c r="H95" s="1">
        <v>6</v>
      </c>
      <c r="I95" s="1">
        <v>29</v>
      </c>
      <c r="J95" s="1">
        <v>263</v>
      </c>
      <c r="K95" s="1">
        <v>2.44</v>
      </c>
      <c r="L95" s="3">
        <v>202.87</v>
      </c>
      <c r="M95" s="3">
        <v>201.91</v>
      </c>
      <c r="N95" s="3">
        <v>33.06</v>
      </c>
      <c r="O95" s="3">
        <v>9.6</v>
      </c>
      <c r="P95" s="3">
        <v>12.99</v>
      </c>
      <c r="Q95" s="3">
        <v>12.86</v>
      </c>
      <c r="R95" s="3">
        <v>13.06</v>
      </c>
      <c r="S95" s="3">
        <v>13.98</v>
      </c>
      <c r="T95" s="3">
        <f t="shared" si="13"/>
        <v>0.99000000000000021</v>
      </c>
      <c r="U95" s="3">
        <v>14.11</v>
      </c>
      <c r="V95" s="3">
        <f t="shared" si="14"/>
        <v>1.25</v>
      </c>
      <c r="W95" s="3">
        <v>13.99</v>
      </c>
      <c r="X95" s="3">
        <f t="shared" si="15"/>
        <v>0.92999999999999972</v>
      </c>
      <c r="Y95" s="3">
        <v>13.86</v>
      </c>
      <c r="Z95" s="3">
        <f t="shared" si="16"/>
        <v>0.86999999999999922</v>
      </c>
      <c r="AA95" s="3">
        <v>13.98</v>
      </c>
      <c r="AB95" s="3">
        <f t="shared" si="17"/>
        <v>1.120000000000001</v>
      </c>
      <c r="AC95" s="3">
        <v>13.89</v>
      </c>
      <c r="AD95" s="3">
        <f t="shared" si="18"/>
        <v>0.83000000000000007</v>
      </c>
      <c r="AE95" s="3">
        <f t="shared" si="19"/>
        <v>12.121212121212221</v>
      </c>
      <c r="AF95" s="3">
        <f t="shared" si="20"/>
        <v>10.39999999999992</v>
      </c>
      <c r="AG95" s="3">
        <f t="shared" si="21"/>
        <v>10.75268817204298</v>
      </c>
      <c r="AH95" s="3">
        <f t="shared" si="24"/>
        <v>11.091300097751708</v>
      </c>
      <c r="AI95" s="1">
        <f t="shared" si="25"/>
        <v>0.74235495495805592</v>
      </c>
      <c r="AJ95" s="1">
        <v>1</v>
      </c>
      <c r="AK95" s="1" t="s">
        <v>35</v>
      </c>
    </row>
    <row r="96" spans="1:38" x14ac:dyDescent="0.2">
      <c r="A96" s="1">
        <v>77</v>
      </c>
      <c r="B96" s="1" t="s">
        <v>38</v>
      </c>
      <c r="C96" s="1" t="s">
        <v>39</v>
      </c>
      <c r="D96" s="2">
        <v>43371</v>
      </c>
      <c r="E96" s="2">
        <v>43379</v>
      </c>
      <c r="F96" s="1" t="s">
        <v>105</v>
      </c>
      <c r="G96" s="1" t="s">
        <v>103</v>
      </c>
      <c r="H96" s="1">
        <v>6</v>
      </c>
      <c r="I96" s="1">
        <v>30</v>
      </c>
      <c r="J96" s="1">
        <v>260</v>
      </c>
      <c r="K96" s="1">
        <v>2.46</v>
      </c>
      <c r="L96" s="3">
        <v>170.36</v>
      </c>
      <c r="M96" s="3">
        <v>167.7</v>
      </c>
      <c r="N96" s="3">
        <v>37.54</v>
      </c>
      <c r="O96" s="3">
        <v>10.64</v>
      </c>
      <c r="P96" s="3">
        <v>13.04</v>
      </c>
      <c r="Q96" s="3">
        <v>12.96</v>
      </c>
      <c r="R96" s="3">
        <v>12.95</v>
      </c>
      <c r="S96" s="3">
        <v>14.03</v>
      </c>
      <c r="T96" s="3">
        <f t="shared" si="13"/>
        <v>0.99000000000000021</v>
      </c>
      <c r="U96" s="3">
        <v>13.96</v>
      </c>
      <c r="V96" s="3">
        <f t="shared" si="14"/>
        <v>1</v>
      </c>
      <c r="W96" s="3">
        <v>13.95</v>
      </c>
      <c r="X96" s="3">
        <f t="shared" si="15"/>
        <v>1</v>
      </c>
      <c r="Y96" s="3" t="s">
        <v>1</v>
      </c>
      <c r="Z96" s="3" t="e">
        <f t="shared" si="16"/>
        <v>#VALUE!</v>
      </c>
      <c r="AA96" s="3" t="s">
        <v>1</v>
      </c>
      <c r="AB96" s="3" t="e">
        <f t="shared" si="17"/>
        <v>#VALUE!</v>
      </c>
      <c r="AC96" s="3">
        <v>13.76</v>
      </c>
      <c r="AD96" s="3">
        <f t="shared" si="18"/>
        <v>0.8100000000000005</v>
      </c>
      <c r="AE96" s="3" t="e">
        <f t="shared" si="19"/>
        <v>#VALUE!</v>
      </c>
      <c r="AF96" s="3" t="e">
        <f t="shared" si="20"/>
        <v>#VALUE!</v>
      </c>
      <c r="AG96" s="3">
        <f t="shared" si="21"/>
        <v>18.99999999999995</v>
      </c>
      <c r="AH96" s="3">
        <f>AVERAGE(AG96)</f>
        <v>18.99999999999995</v>
      </c>
      <c r="AI96" s="1" t="e">
        <f t="shared" si="25"/>
        <v>#VALUE!</v>
      </c>
      <c r="AJ96" s="1">
        <v>1</v>
      </c>
      <c r="AK96" s="1" t="s">
        <v>35</v>
      </c>
      <c r="AL96" s="1" t="s">
        <v>53</v>
      </c>
    </row>
    <row r="97" spans="1:38" x14ac:dyDescent="0.2">
      <c r="A97" s="1">
        <v>216</v>
      </c>
      <c r="B97" s="1" t="s">
        <v>38</v>
      </c>
      <c r="C97" s="1" t="s">
        <v>39</v>
      </c>
      <c r="D97" s="2">
        <v>43419</v>
      </c>
      <c r="E97" s="2">
        <v>43465</v>
      </c>
      <c r="F97" s="1" t="s">
        <v>68</v>
      </c>
      <c r="G97" s="1" t="s">
        <v>104</v>
      </c>
      <c r="I97" s="1" t="s">
        <v>1</v>
      </c>
      <c r="J97" s="1">
        <v>149</v>
      </c>
      <c r="K97" s="1">
        <v>2.4300000000000002</v>
      </c>
      <c r="L97" s="3">
        <v>29.73</v>
      </c>
      <c r="M97" s="1" t="s">
        <v>1</v>
      </c>
      <c r="N97" s="3">
        <v>28.25</v>
      </c>
      <c r="O97" s="3">
        <v>9.3800000000000008</v>
      </c>
      <c r="P97" s="3">
        <v>12.81</v>
      </c>
      <c r="Q97" s="3">
        <v>12.83</v>
      </c>
      <c r="R97" s="3">
        <v>12.87</v>
      </c>
      <c r="S97" s="3">
        <v>13.82</v>
      </c>
      <c r="T97" s="3">
        <f t="shared" si="13"/>
        <v>1.0099999999999998</v>
      </c>
      <c r="U97" s="3">
        <v>13.84</v>
      </c>
      <c r="V97" s="3">
        <f t="shared" si="14"/>
        <v>1.0099999999999998</v>
      </c>
      <c r="W97" s="3">
        <v>13.87</v>
      </c>
      <c r="X97" s="3">
        <f t="shared" si="15"/>
        <v>1</v>
      </c>
      <c r="Y97" s="3">
        <v>13.47</v>
      </c>
      <c r="Z97" s="3">
        <f t="shared" si="16"/>
        <v>0.66000000000000014</v>
      </c>
      <c r="AA97" s="3">
        <v>13.5</v>
      </c>
      <c r="AB97" s="3">
        <f t="shared" si="17"/>
        <v>0.66999999999999993</v>
      </c>
      <c r="AC97" s="3">
        <v>13.54</v>
      </c>
      <c r="AD97" s="3">
        <f t="shared" si="18"/>
        <v>0.66999999999999993</v>
      </c>
      <c r="AE97" s="3">
        <f t="shared" si="19"/>
        <v>34.653465346534631</v>
      </c>
      <c r="AF97" s="3">
        <f t="shared" si="20"/>
        <v>33.663366336633658</v>
      </c>
      <c r="AG97" s="3">
        <f t="shared" si="21"/>
        <v>33.000000000000007</v>
      </c>
      <c r="AH97" s="3">
        <f t="shared" ref="AH97:AH113" si="26">AVERAGE(AE97:AG97)</f>
        <v>33.772277227722761</v>
      </c>
      <c r="AI97" s="1">
        <f t="shared" si="25"/>
        <v>0.67940321836941742</v>
      </c>
      <c r="AJ97" s="1">
        <v>0</v>
      </c>
      <c r="AK97" s="1" t="s">
        <v>35</v>
      </c>
    </row>
    <row r="98" spans="1:38" x14ac:dyDescent="0.2">
      <c r="A98" s="1">
        <v>220</v>
      </c>
      <c r="B98" s="1" t="s">
        <v>38</v>
      </c>
      <c r="C98" s="1" t="s">
        <v>39</v>
      </c>
      <c r="D98" s="2">
        <v>43419</v>
      </c>
      <c r="E98" s="2">
        <v>43465</v>
      </c>
      <c r="F98" s="1" t="s">
        <v>68</v>
      </c>
      <c r="G98" s="1" t="s">
        <v>104</v>
      </c>
      <c r="I98" s="1" t="s">
        <v>1</v>
      </c>
      <c r="J98" s="1">
        <v>156</v>
      </c>
      <c r="K98" s="1">
        <v>2.4300000000000002</v>
      </c>
      <c r="L98" s="3">
        <v>33.29</v>
      </c>
      <c r="M98" s="1" t="s">
        <v>1</v>
      </c>
      <c r="N98" s="3">
        <v>32.11</v>
      </c>
      <c r="O98" s="3">
        <v>9.9700000000000006</v>
      </c>
      <c r="P98" s="3">
        <v>12.9</v>
      </c>
      <c r="Q98" s="3">
        <v>12.95</v>
      </c>
      <c r="R98" s="3">
        <v>12.94</v>
      </c>
      <c r="S98" s="3">
        <v>13.9</v>
      </c>
      <c r="T98" s="3">
        <f t="shared" si="13"/>
        <v>1</v>
      </c>
      <c r="U98" s="3">
        <v>13.95</v>
      </c>
      <c r="V98" s="3">
        <f t="shared" si="14"/>
        <v>1</v>
      </c>
      <c r="W98" s="3">
        <v>13.95</v>
      </c>
      <c r="X98" s="3">
        <f t="shared" si="15"/>
        <v>1.0099999999999998</v>
      </c>
      <c r="Y98" s="3">
        <v>13.6</v>
      </c>
      <c r="Z98" s="3">
        <f t="shared" si="16"/>
        <v>0.69999999999999929</v>
      </c>
      <c r="AA98" s="3">
        <v>13.64</v>
      </c>
      <c r="AB98" s="3">
        <f t="shared" si="17"/>
        <v>0.69000000000000128</v>
      </c>
      <c r="AC98" s="3">
        <v>13.64</v>
      </c>
      <c r="AD98" s="3">
        <f t="shared" si="18"/>
        <v>0.70000000000000107</v>
      </c>
      <c r="AE98" s="3">
        <f t="shared" si="19"/>
        <v>30.000000000000071</v>
      </c>
      <c r="AF98" s="3">
        <f t="shared" si="20"/>
        <v>30.999999999999872</v>
      </c>
      <c r="AG98" s="3">
        <f t="shared" si="21"/>
        <v>30.693069306930575</v>
      </c>
      <c r="AH98" s="3">
        <f t="shared" si="26"/>
        <v>30.564356435643504</v>
      </c>
      <c r="AI98" s="1">
        <f t="shared" si="25"/>
        <v>0.4182704487339276</v>
      </c>
      <c r="AJ98" s="1">
        <v>0</v>
      </c>
      <c r="AK98" s="1" t="s">
        <v>35</v>
      </c>
    </row>
    <row r="99" spans="1:38" x14ac:dyDescent="0.2">
      <c r="A99" s="1">
        <v>223</v>
      </c>
      <c r="B99" s="1" t="s">
        <v>38</v>
      </c>
      <c r="C99" s="5" t="s">
        <v>39</v>
      </c>
      <c r="D99" s="2">
        <v>43419</v>
      </c>
      <c r="E99" s="2">
        <v>43465</v>
      </c>
      <c r="F99" s="1" t="s">
        <v>68</v>
      </c>
      <c r="G99" s="1" t="s">
        <v>104</v>
      </c>
      <c r="I99" s="1" t="s">
        <v>1</v>
      </c>
      <c r="J99" s="1">
        <v>172</v>
      </c>
      <c r="K99" s="1">
        <v>2.39</v>
      </c>
      <c r="L99" s="3">
        <v>51.51</v>
      </c>
      <c r="M99" s="1" t="s">
        <v>1</v>
      </c>
      <c r="N99" s="3">
        <v>45.73</v>
      </c>
      <c r="O99" s="3">
        <v>45.73</v>
      </c>
      <c r="P99" s="3">
        <v>12.92</v>
      </c>
      <c r="Q99" s="3">
        <v>12.91</v>
      </c>
      <c r="R99" s="3">
        <v>12.94</v>
      </c>
      <c r="S99" s="3">
        <v>13.91</v>
      </c>
      <c r="T99" s="3">
        <f t="shared" si="13"/>
        <v>0.99000000000000021</v>
      </c>
      <c r="U99" s="3">
        <v>13.9</v>
      </c>
      <c r="V99" s="3">
        <f t="shared" si="14"/>
        <v>0.99000000000000021</v>
      </c>
      <c r="W99" s="3">
        <v>13.94</v>
      </c>
      <c r="X99" s="3">
        <f t="shared" si="15"/>
        <v>1</v>
      </c>
      <c r="Y99" s="3">
        <v>13.52</v>
      </c>
      <c r="Z99" s="3">
        <f t="shared" si="16"/>
        <v>0.59999999999999964</v>
      </c>
      <c r="AA99" s="3">
        <v>13.53</v>
      </c>
      <c r="AB99" s="3">
        <f t="shared" si="17"/>
        <v>0.61999999999999922</v>
      </c>
      <c r="AC99" s="3">
        <v>13.57</v>
      </c>
      <c r="AD99" s="3">
        <f t="shared" si="18"/>
        <v>0.63000000000000078</v>
      </c>
      <c r="AE99" s="3">
        <f t="shared" si="19"/>
        <v>39.393939393939448</v>
      </c>
      <c r="AF99" s="3">
        <f t="shared" si="20"/>
        <v>37.37373737373747</v>
      </c>
      <c r="AG99" s="3">
        <f t="shared" si="21"/>
        <v>36.999999999999922</v>
      </c>
      <c r="AH99" s="3">
        <f t="shared" si="26"/>
        <v>37.922558922558949</v>
      </c>
      <c r="AI99" s="1">
        <f t="shared" si="25"/>
        <v>1.0515513221908508</v>
      </c>
      <c r="AJ99" s="1">
        <v>0</v>
      </c>
      <c r="AK99" s="1" t="s">
        <v>35</v>
      </c>
    </row>
    <row r="100" spans="1:38" x14ac:dyDescent="0.2">
      <c r="A100" s="1">
        <v>214</v>
      </c>
      <c r="B100" s="1" t="s">
        <v>38</v>
      </c>
      <c r="C100" s="1" t="s">
        <v>39</v>
      </c>
      <c r="D100" s="2">
        <v>43419</v>
      </c>
      <c r="E100" s="2">
        <v>43465</v>
      </c>
      <c r="F100" s="1" t="s">
        <v>68</v>
      </c>
      <c r="G100" s="1" t="s">
        <v>104</v>
      </c>
      <c r="I100" s="1" t="s">
        <v>1</v>
      </c>
      <c r="J100" s="1">
        <v>173</v>
      </c>
      <c r="K100" s="1">
        <v>2.44</v>
      </c>
      <c r="L100" s="3">
        <v>39.79</v>
      </c>
      <c r="M100" s="1" t="s">
        <v>1</v>
      </c>
      <c r="N100" s="3">
        <v>35.590000000000003</v>
      </c>
      <c r="O100" s="3">
        <v>11.69</v>
      </c>
      <c r="P100" s="3">
        <v>12.93</v>
      </c>
      <c r="Q100" s="3">
        <v>12.9</v>
      </c>
      <c r="R100" s="3">
        <v>12.89</v>
      </c>
      <c r="S100" s="3">
        <v>13.94</v>
      </c>
      <c r="T100" s="3">
        <f t="shared" ref="T100:T163" si="27">S100-P100</f>
        <v>1.0099999999999998</v>
      </c>
      <c r="U100" s="3">
        <v>13.89</v>
      </c>
      <c r="V100" s="3">
        <f t="shared" ref="V100:V163" si="28">U100-Q100</f>
        <v>0.99000000000000021</v>
      </c>
      <c r="W100" s="3">
        <v>13.9</v>
      </c>
      <c r="X100" s="3">
        <f t="shared" ref="X100:X163" si="29">W100-R100</f>
        <v>1.0099999999999998</v>
      </c>
      <c r="Y100" s="3">
        <v>13.61</v>
      </c>
      <c r="Z100" s="3">
        <f t="shared" ref="Z100:Z163" si="30">Y100-P100</f>
        <v>0.67999999999999972</v>
      </c>
      <c r="AA100" s="3">
        <v>13.56</v>
      </c>
      <c r="AB100" s="3">
        <f t="shared" ref="AB100:AB163" si="31">AA100-Q100</f>
        <v>0.66000000000000014</v>
      </c>
      <c r="AC100" s="3">
        <v>13.57</v>
      </c>
      <c r="AD100" s="3">
        <f t="shared" ref="AD100:AD163" si="32">AC100-R100</f>
        <v>0.67999999999999972</v>
      </c>
      <c r="AE100" s="3">
        <f t="shared" ref="AE100:AE163" si="33">(1-(Z100/T100))*100</f>
        <v>32.673267326732692</v>
      </c>
      <c r="AF100" s="3">
        <f t="shared" ref="AF100:AF163" si="34">(1-(AB100/V100))*100</f>
        <v>33.333333333333336</v>
      </c>
      <c r="AG100" s="3">
        <f t="shared" ref="AG100:AG163" si="35">(1-(AD100/X100))*100</f>
        <v>32.673267326732692</v>
      </c>
      <c r="AH100" s="3">
        <f t="shared" si="26"/>
        <v>32.893289328932902</v>
      </c>
      <c r="AI100" s="1">
        <f t="shared" si="25"/>
        <v>0.31115809953202656</v>
      </c>
      <c r="AJ100" s="1">
        <v>0</v>
      </c>
      <c r="AK100" s="1" t="s">
        <v>35</v>
      </c>
    </row>
    <row r="101" spans="1:38" x14ac:dyDescent="0.2">
      <c r="A101" s="1">
        <v>222</v>
      </c>
      <c r="B101" s="1" t="s">
        <v>38</v>
      </c>
      <c r="C101" s="1" t="s">
        <v>39</v>
      </c>
      <c r="D101" s="2">
        <v>43419</v>
      </c>
      <c r="E101" s="2">
        <v>43465</v>
      </c>
      <c r="F101" s="1" t="s">
        <v>68</v>
      </c>
      <c r="G101" s="1" t="s">
        <v>104</v>
      </c>
      <c r="I101" s="1" t="s">
        <v>1</v>
      </c>
      <c r="J101" s="1">
        <v>173</v>
      </c>
      <c r="K101" s="1">
        <v>2.4</v>
      </c>
      <c r="L101" s="3">
        <v>41.34</v>
      </c>
      <c r="M101" s="1" t="s">
        <v>1</v>
      </c>
      <c r="N101" s="3">
        <v>40.31</v>
      </c>
      <c r="O101" s="3">
        <v>40.31</v>
      </c>
      <c r="P101" s="3">
        <v>12.88</v>
      </c>
      <c r="Q101" s="3">
        <v>12.87</v>
      </c>
      <c r="R101" s="3">
        <v>12.85</v>
      </c>
      <c r="S101" s="3">
        <v>13.89</v>
      </c>
      <c r="T101" s="3">
        <f t="shared" si="27"/>
        <v>1.0099999999999998</v>
      </c>
      <c r="U101" s="3">
        <v>13.87</v>
      </c>
      <c r="V101" s="3">
        <f t="shared" si="28"/>
        <v>1</v>
      </c>
      <c r="W101" s="3">
        <v>13.85</v>
      </c>
      <c r="X101" s="3">
        <f t="shared" si="29"/>
        <v>1</v>
      </c>
      <c r="Y101" s="3">
        <v>13.56</v>
      </c>
      <c r="Z101" s="3">
        <f t="shared" si="30"/>
        <v>0.67999999999999972</v>
      </c>
      <c r="AA101" s="3">
        <v>13.58</v>
      </c>
      <c r="AB101" s="3">
        <f t="shared" si="31"/>
        <v>0.71000000000000085</v>
      </c>
      <c r="AC101" s="3">
        <v>13.5</v>
      </c>
      <c r="AD101" s="3">
        <f t="shared" si="32"/>
        <v>0.65000000000000036</v>
      </c>
      <c r="AE101" s="3">
        <f t="shared" si="33"/>
        <v>32.673267326732692</v>
      </c>
      <c r="AF101" s="3">
        <f t="shared" si="34"/>
        <v>28.999999999999915</v>
      </c>
      <c r="AG101" s="3">
        <f t="shared" si="35"/>
        <v>34.999999999999964</v>
      </c>
      <c r="AH101" s="3">
        <f t="shared" si="26"/>
        <v>32.22442244224419</v>
      </c>
      <c r="AI101" s="1">
        <f t="shared" si="25"/>
        <v>2.4699657619420248</v>
      </c>
      <c r="AJ101" s="1">
        <v>0</v>
      </c>
      <c r="AK101" s="1" t="s">
        <v>35</v>
      </c>
      <c r="AL101" s="3"/>
    </row>
    <row r="102" spans="1:38" x14ac:dyDescent="0.2">
      <c r="A102" s="1">
        <v>213</v>
      </c>
      <c r="B102" s="1" t="s">
        <v>38</v>
      </c>
      <c r="C102" s="1" t="s">
        <v>39</v>
      </c>
      <c r="D102" s="2">
        <v>43419</v>
      </c>
      <c r="E102" s="2">
        <v>43465</v>
      </c>
      <c r="F102" s="1" t="s">
        <v>68</v>
      </c>
      <c r="G102" s="1" t="s">
        <v>104</v>
      </c>
      <c r="I102" s="1" t="s">
        <v>1</v>
      </c>
      <c r="J102" s="1">
        <v>174</v>
      </c>
      <c r="K102" s="1">
        <v>2.44</v>
      </c>
      <c r="L102" s="3">
        <v>45.42</v>
      </c>
      <c r="M102" s="1" t="s">
        <v>1</v>
      </c>
      <c r="N102" s="3">
        <v>38.299999999999997</v>
      </c>
      <c r="O102" s="3">
        <v>12.69</v>
      </c>
      <c r="P102" s="3">
        <v>13.02</v>
      </c>
      <c r="Q102" s="3">
        <v>12.9</v>
      </c>
      <c r="R102" s="3">
        <v>12.96</v>
      </c>
      <c r="S102" s="3">
        <v>14.02</v>
      </c>
      <c r="T102" s="3">
        <f t="shared" si="27"/>
        <v>1</v>
      </c>
      <c r="U102" s="3">
        <v>13.91</v>
      </c>
      <c r="V102" s="3">
        <f t="shared" si="28"/>
        <v>1.0099999999999998</v>
      </c>
      <c r="W102" s="3">
        <v>13.96</v>
      </c>
      <c r="X102" s="3">
        <f t="shared" si="29"/>
        <v>1</v>
      </c>
      <c r="Y102" s="3">
        <v>13.66</v>
      </c>
      <c r="Z102" s="3">
        <f t="shared" si="30"/>
        <v>0.64000000000000057</v>
      </c>
      <c r="AA102" s="3">
        <v>13.58</v>
      </c>
      <c r="AB102" s="3">
        <f t="shared" si="31"/>
        <v>0.67999999999999972</v>
      </c>
      <c r="AC102" s="3">
        <v>13.6</v>
      </c>
      <c r="AD102" s="3">
        <f t="shared" si="32"/>
        <v>0.63999999999999879</v>
      </c>
      <c r="AE102" s="3">
        <f t="shared" si="33"/>
        <v>35.999999999999943</v>
      </c>
      <c r="AF102" s="3">
        <f t="shared" si="34"/>
        <v>32.673267326732692</v>
      </c>
      <c r="AG102" s="3">
        <f t="shared" si="35"/>
        <v>36.000000000000121</v>
      </c>
      <c r="AH102" s="3">
        <f t="shared" si="26"/>
        <v>34.891089108910911</v>
      </c>
      <c r="AI102" s="1">
        <f t="shared" si="25"/>
        <v>1.5682368216414584</v>
      </c>
      <c r="AJ102" s="1">
        <v>0</v>
      </c>
      <c r="AK102" s="1" t="s">
        <v>35</v>
      </c>
    </row>
    <row r="103" spans="1:38" x14ac:dyDescent="0.2">
      <c r="A103" s="1">
        <v>209</v>
      </c>
      <c r="B103" s="1" t="s">
        <v>38</v>
      </c>
      <c r="C103" s="1" t="s">
        <v>39</v>
      </c>
      <c r="D103" s="2">
        <v>43419</v>
      </c>
      <c r="E103" s="2">
        <v>43465</v>
      </c>
      <c r="F103" s="1" t="s">
        <v>68</v>
      </c>
      <c r="G103" s="1" t="s">
        <v>104</v>
      </c>
      <c r="I103" s="1" t="s">
        <v>1</v>
      </c>
      <c r="J103" s="1">
        <v>175</v>
      </c>
      <c r="K103" s="1">
        <v>2.41</v>
      </c>
      <c r="L103" s="3">
        <v>45.95</v>
      </c>
      <c r="M103" s="1" t="s">
        <v>1</v>
      </c>
      <c r="N103" s="3">
        <v>37.75</v>
      </c>
      <c r="O103" s="3">
        <v>12.54</v>
      </c>
      <c r="P103" s="3">
        <v>12.98</v>
      </c>
      <c r="Q103" s="3">
        <v>12.95</v>
      </c>
      <c r="R103" s="3">
        <v>12.97</v>
      </c>
      <c r="S103" s="3">
        <v>13.98</v>
      </c>
      <c r="T103" s="3">
        <f t="shared" si="27"/>
        <v>1</v>
      </c>
      <c r="U103" s="3">
        <v>13.94</v>
      </c>
      <c r="V103" s="3">
        <f t="shared" si="28"/>
        <v>0.99000000000000021</v>
      </c>
      <c r="W103" s="3">
        <v>13.98</v>
      </c>
      <c r="X103" s="3">
        <f t="shared" si="29"/>
        <v>1.0099999999999998</v>
      </c>
      <c r="Y103" s="3">
        <v>13.65</v>
      </c>
      <c r="Z103" s="3">
        <f t="shared" si="30"/>
        <v>0.66999999999999993</v>
      </c>
      <c r="AA103" s="3">
        <v>13.63</v>
      </c>
      <c r="AB103" s="3">
        <f t="shared" si="31"/>
        <v>0.68000000000000149</v>
      </c>
      <c r="AC103" s="3">
        <v>13.65</v>
      </c>
      <c r="AD103" s="3">
        <f t="shared" si="32"/>
        <v>0.67999999999999972</v>
      </c>
      <c r="AE103" s="3">
        <f t="shared" si="33"/>
        <v>33.000000000000007</v>
      </c>
      <c r="AF103" s="3">
        <f t="shared" si="34"/>
        <v>31.31313131313118</v>
      </c>
      <c r="AG103" s="3">
        <f t="shared" si="35"/>
        <v>32.673267326732692</v>
      </c>
      <c r="AH103" s="3">
        <f t="shared" si="26"/>
        <v>32.328799546621291</v>
      </c>
      <c r="AI103" s="1">
        <f t="shared" si="25"/>
        <v>0.73046790042903165</v>
      </c>
      <c r="AJ103" s="1">
        <v>0</v>
      </c>
      <c r="AK103" s="1" t="s">
        <v>35</v>
      </c>
    </row>
    <row r="104" spans="1:38" x14ac:dyDescent="0.2">
      <c r="A104" s="1">
        <v>221</v>
      </c>
      <c r="B104" s="1" t="s">
        <v>38</v>
      </c>
      <c r="C104" s="1" t="s">
        <v>39</v>
      </c>
      <c r="D104" s="2">
        <v>43419</v>
      </c>
      <c r="E104" s="2">
        <v>43465</v>
      </c>
      <c r="F104" s="1" t="s">
        <v>68</v>
      </c>
      <c r="G104" s="1" t="s">
        <v>104</v>
      </c>
      <c r="I104" s="1" t="s">
        <v>1</v>
      </c>
      <c r="J104" s="1">
        <v>178</v>
      </c>
      <c r="K104" s="1">
        <v>2.44</v>
      </c>
      <c r="L104" s="3">
        <v>48.48</v>
      </c>
      <c r="M104" s="1" t="s">
        <v>1</v>
      </c>
      <c r="N104" s="3">
        <v>41.24</v>
      </c>
      <c r="O104" s="3">
        <v>13.42</v>
      </c>
      <c r="P104" s="3">
        <v>12.9</v>
      </c>
      <c r="Q104" s="3">
        <v>12.88</v>
      </c>
      <c r="R104" s="3">
        <v>12.97</v>
      </c>
      <c r="S104" s="3">
        <v>13.91</v>
      </c>
      <c r="T104" s="3">
        <f t="shared" si="27"/>
        <v>1.0099999999999998</v>
      </c>
      <c r="U104" s="3">
        <v>13.88</v>
      </c>
      <c r="V104" s="3">
        <f t="shared" si="28"/>
        <v>1</v>
      </c>
      <c r="W104" s="3">
        <v>13.96</v>
      </c>
      <c r="X104" s="3">
        <f t="shared" si="29"/>
        <v>0.99000000000000021</v>
      </c>
      <c r="Y104" s="3">
        <v>13.51</v>
      </c>
      <c r="Z104" s="3">
        <f t="shared" si="30"/>
        <v>0.60999999999999943</v>
      </c>
      <c r="AA104" s="3">
        <v>13.52</v>
      </c>
      <c r="AB104" s="3">
        <f t="shared" si="31"/>
        <v>0.63999999999999879</v>
      </c>
      <c r="AC104" s="3">
        <v>13.55</v>
      </c>
      <c r="AD104" s="3">
        <f t="shared" si="32"/>
        <v>0.58000000000000007</v>
      </c>
      <c r="AE104" s="3">
        <f t="shared" si="33"/>
        <v>39.603960396039653</v>
      </c>
      <c r="AF104" s="3">
        <f t="shared" si="34"/>
        <v>36.000000000000121</v>
      </c>
      <c r="AG104" s="3">
        <f t="shared" si="35"/>
        <v>41.414141414141412</v>
      </c>
      <c r="AH104" s="3">
        <f t="shared" si="26"/>
        <v>39.006033936727064</v>
      </c>
      <c r="AI104" s="1">
        <f t="shared" si="25"/>
        <v>2.250387944501945</v>
      </c>
      <c r="AJ104" s="1">
        <v>0</v>
      </c>
      <c r="AK104" s="1" t="s">
        <v>35</v>
      </c>
    </row>
    <row r="105" spans="1:38" x14ac:dyDescent="0.2">
      <c r="A105" s="1">
        <v>211</v>
      </c>
      <c r="B105" s="1" t="s">
        <v>38</v>
      </c>
      <c r="C105" s="1" t="s">
        <v>39</v>
      </c>
      <c r="D105" s="2">
        <v>43419</v>
      </c>
      <c r="E105" s="2">
        <v>43465</v>
      </c>
      <c r="F105" s="1" t="s">
        <v>68</v>
      </c>
      <c r="G105" s="1" t="s">
        <v>104</v>
      </c>
      <c r="I105" s="1" t="s">
        <v>1</v>
      </c>
      <c r="J105" s="1">
        <v>179</v>
      </c>
      <c r="K105" s="1">
        <v>2.27</v>
      </c>
      <c r="L105" s="3">
        <v>47.99</v>
      </c>
      <c r="M105" s="1" t="s">
        <v>1</v>
      </c>
      <c r="N105" s="3">
        <v>35.22</v>
      </c>
      <c r="O105" s="3">
        <v>11.72</v>
      </c>
      <c r="P105" s="3">
        <v>12.92</v>
      </c>
      <c r="Q105" s="3">
        <v>12.93</v>
      </c>
      <c r="R105" s="3">
        <v>12.97</v>
      </c>
      <c r="S105" s="3">
        <v>13.91</v>
      </c>
      <c r="T105" s="3">
        <f t="shared" si="27"/>
        <v>0.99000000000000021</v>
      </c>
      <c r="U105" s="3">
        <v>13.93</v>
      </c>
      <c r="V105" s="3">
        <f t="shared" si="28"/>
        <v>1</v>
      </c>
      <c r="W105" s="3">
        <v>13.97</v>
      </c>
      <c r="X105" s="3">
        <f t="shared" si="29"/>
        <v>1</v>
      </c>
      <c r="Y105" s="3">
        <v>13.57</v>
      </c>
      <c r="Z105" s="3">
        <f t="shared" si="30"/>
        <v>0.65000000000000036</v>
      </c>
      <c r="AA105" s="3">
        <v>13.58</v>
      </c>
      <c r="AB105" s="3">
        <f t="shared" si="31"/>
        <v>0.65000000000000036</v>
      </c>
      <c r="AC105" s="3">
        <v>13.61</v>
      </c>
      <c r="AD105" s="3">
        <f t="shared" si="32"/>
        <v>0.63999999999999879</v>
      </c>
      <c r="AE105" s="3">
        <f t="shared" si="33"/>
        <v>34.343434343434318</v>
      </c>
      <c r="AF105" s="3">
        <f t="shared" si="34"/>
        <v>34.999999999999964</v>
      </c>
      <c r="AG105" s="3">
        <f t="shared" si="35"/>
        <v>36.000000000000121</v>
      </c>
      <c r="AH105" s="3">
        <f t="shared" si="26"/>
        <v>35.114478114478139</v>
      </c>
      <c r="AI105" s="1">
        <f t="shared" si="25"/>
        <v>0.68111740184747405</v>
      </c>
      <c r="AJ105" s="1">
        <v>0</v>
      </c>
      <c r="AK105" s="1" t="s">
        <v>35</v>
      </c>
    </row>
    <row r="106" spans="1:38" x14ac:dyDescent="0.2">
      <c r="A106" s="1">
        <v>210</v>
      </c>
      <c r="B106" s="1" t="s">
        <v>38</v>
      </c>
      <c r="C106" s="1" t="s">
        <v>39</v>
      </c>
      <c r="D106" s="2">
        <v>43419</v>
      </c>
      <c r="E106" s="2">
        <v>43465</v>
      </c>
      <c r="F106" s="1" t="s">
        <v>68</v>
      </c>
      <c r="G106" s="1" t="s">
        <v>104</v>
      </c>
      <c r="I106" s="1" t="s">
        <v>1</v>
      </c>
      <c r="J106" s="1">
        <v>185</v>
      </c>
      <c r="K106" s="1">
        <v>2.2599999999999998</v>
      </c>
      <c r="L106" s="3">
        <v>60.15</v>
      </c>
      <c r="M106" s="1" t="s">
        <v>1</v>
      </c>
      <c r="N106" s="3">
        <v>39.450000000000003</v>
      </c>
      <c r="O106" s="3">
        <v>13.21</v>
      </c>
      <c r="P106" s="3">
        <v>12.98</v>
      </c>
      <c r="Q106" s="3">
        <v>13</v>
      </c>
      <c r="R106" s="3">
        <v>12.94</v>
      </c>
      <c r="S106" s="3">
        <v>13.99</v>
      </c>
      <c r="T106" s="3">
        <f t="shared" si="27"/>
        <v>1.0099999999999998</v>
      </c>
      <c r="U106" s="3">
        <v>14.01</v>
      </c>
      <c r="V106" s="3">
        <f t="shared" si="28"/>
        <v>1.0099999999999998</v>
      </c>
      <c r="W106" s="3">
        <v>13.94</v>
      </c>
      <c r="X106" s="3">
        <f t="shared" si="29"/>
        <v>1</v>
      </c>
      <c r="Y106" s="3">
        <v>13.64</v>
      </c>
      <c r="Z106" s="3">
        <f t="shared" si="30"/>
        <v>0.66000000000000014</v>
      </c>
      <c r="AA106" s="3">
        <v>13.67</v>
      </c>
      <c r="AB106" s="3">
        <f t="shared" si="31"/>
        <v>0.66999999999999993</v>
      </c>
      <c r="AC106" s="3">
        <v>13.59</v>
      </c>
      <c r="AD106" s="3">
        <f t="shared" si="32"/>
        <v>0.65000000000000036</v>
      </c>
      <c r="AE106" s="3">
        <f t="shared" si="33"/>
        <v>34.653465346534631</v>
      </c>
      <c r="AF106" s="3">
        <f t="shared" si="34"/>
        <v>33.663366336633658</v>
      </c>
      <c r="AG106" s="3">
        <f t="shared" si="35"/>
        <v>34.999999999999964</v>
      </c>
      <c r="AH106" s="3">
        <f t="shared" si="26"/>
        <v>34.438943894389418</v>
      </c>
      <c r="AI106" s="1">
        <f t="shared" si="25"/>
        <v>0.56636971292838778</v>
      </c>
      <c r="AJ106" s="1">
        <v>0</v>
      </c>
      <c r="AK106" s="1" t="s">
        <v>35</v>
      </c>
    </row>
    <row r="107" spans="1:38" x14ac:dyDescent="0.2">
      <c r="A107" s="1">
        <v>212</v>
      </c>
      <c r="B107" s="1" t="s">
        <v>38</v>
      </c>
      <c r="C107" s="1" t="s">
        <v>39</v>
      </c>
      <c r="D107" s="2">
        <v>43419</v>
      </c>
      <c r="E107" s="2">
        <v>43465</v>
      </c>
      <c r="F107" s="1" t="s">
        <v>68</v>
      </c>
      <c r="G107" s="1" t="s">
        <v>104</v>
      </c>
      <c r="I107" s="1" t="s">
        <v>1</v>
      </c>
      <c r="J107" s="1">
        <v>187</v>
      </c>
      <c r="K107" s="1">
        <v>2.4300000000000002</v>
      </c>
      <c r="L107" s="3">
        <v>65.95</v>
      </c>
      <c r="M107" s="1" t="s">
        <v>1</v>
      </c>
      <c r="N107" s="3">
        <v>44.7</v>
      </c>
      <c r="O107" s="3">
        <v>14.12</v>
      </c>
      <c r="P107" s="3">
        <v>12.96</v>
      </c>
      <c r="Q107" s="3">
        <v>12.94</v>
      </c>
      <c r="R107" s="3">
        <v>12.89</v>
      </c>
      <c r="S107" s="3">
        <v>13.96</v>
      </c>
      <c r="T107" s="3">
        <f t="shared" si="27"/>
        <v>1</v>
      </c>
      <c r="U107" s="3">
        <v>13.93</v>
      </c>
      <c r="V107" s="3">
        <f t="shared" si="28"/>
        <v>0.99000000000000021</v>
      </c>
      <c r="W107" s="3">
        <v>13.9</v>
      </c>
      <c r="X107" s="3">
        <f t="shared" si="29"/>
        <v>1.0099999999999998</v>
      </c>
      <c r="Y107" s="3">
        <v>13.65</v>
      </c>
      <c r="Z107" s="3">
        <f t="shared" si="30"/>
        <v>0.6899999999999995</v>
      </c>
      <c r="AA107" s="3">
        <v>13.61</v>
      </c>
      <c r="AB107" s="3">
        <f t="shared" si="31"/>
        <v>0.66999999999999993</v>
      </c>
      <c r="AC107" s="3">
        <v>13.56</v>
      </c>
      <c r="AD107" s="3">
        <f t="shared" si="32"/>
        <v>0.66999999999999993</v>
      </c>
      <c r="AE107" s="3">
        <f t="shared" si="33"/>
        <v>31.00000000000005</v>
      </c>
      <c r="AF107" s="3">
        <f t="shared" si="34"/>
        <v>32.32323232323234</v>
      </c>
      <c r="AG107" s="3">
        <f t="shared" si="35"/>
        <v>33.663366336633658</v>
      </c>
      <c r="AH107" s="3">
        <f t="shared" si="26"/>
        <v>32.328866219955351</v>
      </c>
      <c r="AI107" s="1">
        <f t="shared" si="25"/>
        <v>1.0873220517621862</v>
      </c>
      <c r="AJ107" s="1">
        <v>0</v>
      </c>
      <c r="AK107" s="1" t="s">
        <v>35</v>
      </c>
    </row>
    <row r="108" spans="1:38" x14ac:dyDescent="0.2">
      <c r="A108" s="1">
        <v>218</v>
      </c>
      <c r="B108" s="1" t="s">
        <v>38</v>
      </c>
      <c r="C108" s="1" t="s">
        <v>39</v>
      </c>
      <c r="D108" s="2">
        <v>43419</v>
      </c>
      <c r="E108" s="2">
        <v>43465</v>
      </c>
      <c r="F108" s="1" t="s">
        <v>68</v>
      </c>
      <c r="G108" s="1" t="s">
        <v>104</v>
      </c>
      <c r="I108" s="1" t="s">
        <v>1</v>
      </c>
      <c r="J108" s="1">
        <v>190</v>
      </c>
      <c r="K108" s="1">
        <v>2.39</v>
      </c>
      <c r="L108" s="3">
        <v>61.45</v>
      </c>
      <c r="M108" s="1" t="s">
        <v>1</v>
      </c>
      <c r="N108" s="3">
        <v>42.25</v>
      </c>
      <c r="O108" s="3">
        <v>14.19</v>
      </c>
      <c r="P108" s="3">
        <v>12.94</v>
      </c>
      <c r="Q108" s="3">
        <v>12.97</v>
      </c>
      <c r="R108" s="3">
        <v>12.89</v>
      </c>
      <c r="S108" s="3">
        <v>13.95</v>
      </c>
      <c r="T108" s="3">
        <f t="shared" si="27"/>
        <v>1.0099999999999998</v>
      </c>
      <c r="U108" s="3">
        <v>13.98</v>
      </c>
      <c r="V108" s="3">
        <f t="shared" si="28"/>
        <v>1.0099999999999998</v>
      </c>
      <c r="W108" s="3">
        <v>13.89</v>
      </c>
      <c r="X108" s="3">
        <f t="shared" si="29"/>
        <v>1</v>
      </c>
      <c r="Y108" s="3">
        <v>13.58</v>
      </c>
      <c r="Z108" s="3">
        <f t="shared" si="30"/>
        <v>0.64000000000000057</v>
      </c>
      <c r="AA108" s="3">
        <v>13.59</v>
      </c>
      <c r="AB108" s="3">
        <f t="shared" si="31"/>
        <v>0.61999999999999922</v>
      </c>
      <c r="AC108" s="3">
        <v>13.53</v>
      </c>
      <c r="AD108" s="3">
        <f t="shared" si="32"/>
        <v>0.63999999999999879</v>
      </c>
      <c r="AE108" s="3">
        <f t="shared" si="33"/>
        <v>36.633663366336563</v>
      </c>
      <c r="AF108" s="3">
        <f t="shared" si="34"/>
        <v>38.61386138613868</v>
      </c>
      <c r="AG108" s="3">
        <f t="shared" si="35"/>
        <v>36.000000000000121</v>
      </c>
      <c r="AH108" s="3">
        <f t="shared" si="26"/>
        <v>37.082508250825121</v>
      </c>
      <c r="AI108" s="1">
        <f t="shared" si="25"/>
        <v>1.1133026345773216</v>
      </c>
      <c r="AJ108" s="1">
        <v>0</v>
      </c>
      <c r="AK108" s="1" t="s">
        <v>35</v>
      </c>
    </row>
    <row r="109" spans="1:38" x14ac:dyDescent="0.2">
      <c r="A109" s="1">
        <v>217</v>
      </c>
      <c r="B109" s="1" t="s">
        <v>38</v>
      </c>
      <c r="C109" s="1" t="s">
        <v>39</v>
      </c>
      <c r="D109" s="2">
        <v>43419</v>
      </c>
      <c r="E109" s="2">
        <v>43465</v>
      </c>
      <c r="F109" s="1" t="s">
        <v>68</v>
      </c>
      <c r="G109" s="1" t="s">
        <v>104</v>
      </c>
      <c r="I109" s="1" t="s">
        <v>1</v>
      </c>
      <c r="J109" s="1">
        <v>197</v>
      </c>
      <c r="K109" s="1">
        <v>2.44</v>
      </c>
      <c r="L109" s="3">
        <v>71.39</v>
      </c>
      <c r="M109" s="1" t="s">
        <v>1</v>
      </c>
      <c r="N109" s="3">
        <v>38.909999999999997</v>
      </c>
      <c r="O109" s="3">
        <v>13.57</v>
      </c>
      <c r="P109" s="3">
        <v>12.89</v>
      </c>
      <c r="Q109" s="3">
        <v>12.94</v>
      </c>
      <c r="R109" s="3">
        <v>12.89</v>
      </c>
      <c r="S109" s="3">
        <v>13.89</v>
      </c>
      <c r="T109" s="3">
        <f t="shared" si="27"/>
        <v>1</v>
      </c>
      <c r="U109" s="3">
        <v>13.93</v>
      </c>
      <c r="V109" s="3">
        <f t="shared" si="28"/>
        <v>0.99000000000000021</v>
      </c>
      <c r="W109" s="3">
        <v>13.88</v>
      </c>
      <c r="X109" s="3">
        <f t="shared" si="29"/>
        <v>0.99000000000000021</v>
      </c>
      <c r="Y109" s="3">
        <v>13.49</v>
      </c>
      <c r="Z109" s="3">
        <f t="shared" si="30"/>
        <v>0.59999999999999964</v>
      </c>
      <c r="AA109" s="3">
        <v>13.53</v>
      </c>
      <c r="AB109" s="3">
        <f t="shared" si="31"/>
        <v>0.58999999999999986</v>
      </c>
      <c r="AC109" s="3">
        <v>13.51</v>
      </c>
      <c r="AD109" s="3">
        <f t="shared" si="32"/>
        <v>0.61999999999999922</v>
      </c>
      <c r="AE109" s="3">
        <f t="shared" si="33"/>
        <v>40.000000000000036</v>
      </c>
      <c r="AF109" s="3">
        <f t="shared" si="34"/>
        <v>40.40404040404043</v>
      </c>
      <c r="AG109" s="3">
        <f t="shared" si="35"/>
        <v>37.37373737373747</v>
      </c>
      <c r="AH109" s="3">
        <f t="shared" si="26"/>
        <v>39.259259259259316</v>
      </c>
      <c r="AI109" s="1">
        <f t="shared" si="25"/>
        <v>1.3434301241252218</v>
      </c>
      <c r="AJ109" s="1">
        <v>0</v>
      </c>
      <c r="AK109" s="1" t="s">
        <v>35</v>
      </c>
    </row>
    <row r="110" spans="1:38" x14ac:dyDescent="0.2">
      <c r="A110" s="1">
        <v>219</v>
      </c>
      <c r="B110" s="1" t="s">
        <v>38</v>
      </c>
      <c r="C110" s="1" t="s">
        <v>39</v>
      </c>
      <c r="D110" s="2">
        <v>43419</v>
      </c>
      <c r="E110" s="2">
        <v>43465</v>
      </c>
      <c r="F110" s="1" t="s">
        <v>68</v>
      </c>
      <c r="G110" s="1" t="s">
        <v>104</v>
      </c>
      <c r="I110" s="1" t="s">
        <v>1</v>
      </c>
      <c r="J110" s="1">
        <v>205</v>
      </c>
      <c r="K110" s="1">
        <v>2.4300000000000002</v>
      </c>
      <c r="L110" s="3">
        <v>88.27</v>
      </c>
      <c r="M110" s="1" t="s">
        <v>1</v>
      </c>
      <c r="N110" s="3">
        <v>44.72</v>
      </c>
      <c r="O110" s="3">
        <v>15.88</v>
      </c>
      <c r="P110" s="3">
        <v>12.97</v>
      </c>
      <c r="Q110" s="3">
        <v>12.94</v>
      </c>
      <c r="R110" s="3">
        <v>12.95</v>
      </c>
      <c r="S110" s="3">
        <v>13.98</v>
      </c>
      <c r="T110" s="3">
        <f t="shared" si="27"/>
        <v>1.0099999999999998</v>
      </c>
      <c r="U110" s="3">
        <v>13.93</v>
      </c>
      <c r="V110" s="3">
        <f t="shared" si="28"/>
        <v>0.99000000000000021</v>
      </c>
      <c r="W110" s="3">
        <v>13.95</v>
      </c>
      <c r="X110" s="3">
        <f t="shared" si="29"/>
        <v>1</v>
      </c>
      <c r="Y110" s="3">
        <v>13.58</v>
      </c>
      <c r="Z110" s="3">
        <f t="shared" si="30"/>
        <v>0.60999999999999943</v>
      </c>
      <c r="AA110" s="3">
        <v>13.56</v>
      </c>
      <c r="AB110" s="3">
        <f t="shared" si="31"/>
        <v>0.62000000000000099</v>
      </c>
      <c r="AC110" s="3">
        <v>13.53</v>
      </c>
      <c r="AD110" s="3">
        <f t="shared" si="32"/>
        <v>0.58000000000000007</v>
      </c>
      <c r="AE110" s="3">
        <f t="shared" si="33"/>
        <v>39.603960396039653</v>
      </c>
      <c r="AF110" s="3">
        <f t="shared" si="34"/>
        <v>37.373737373737285</v>
      </c>
      <c r="AG110" s="3">
        <f t="shared" si="35"/>
        <v>41.999999999999993</v>
      </c>
      <c r="AH110" s="3">
        <f t="shared" si="26"/>
        <v>39.659232589925644</v>
      </c>
      <c r="AI110" s="1">
        <f t="shared" si="25"/>
        <v>1.889068153588167</v>
      </c>
      <c r="AJ110" s="1">
        <v>0</v>
      </c>
      <c r="AK110" s="1" t="s">
        <v>35</v>
      </c>
    </row>
    <row r="111" spans="1:38" x14ac:dyDescent="0.2">
      <c r="A111" s="1">
        <v>215</v>
      </c>
      <c r="B111" s="1" t="s">
        <v>38</v>
      </c>
      <c r="C111" s="1" t="s">
        <v>39</v>
      </c>
      <c r="D111" s="2">
        <v>43419</v>
      </c>
      <c r="E111" s="2">
        <v>43465</v>
      </c>
      <c r="F111" s="1" t="s">
        <v>68</v>
      </c>
      <c r="G111" s="1" t="s">
        <v>104</v>
      </c>
      <c r="I111" s="1" t="s">
        <v>1</v>
      </c>
      <c r="J111" s="1">
        <v>211</v>
      </c>
      <c r="K111" s="1">
        <v>2.4</v>
      </c>
      <c r="L111" s="3">
        <v>87.49</v>
      </c>
      <c r="M111" s="1" t="s">
        <v>1</v>
      </c>
      <c r="N111" s="3">
        <v>41.63</v>
      </c>
      <c r="O111" s="3">
        <v>14.14</v>
      </c>
      <c r="P111" s="3">
        <v>12.88</v>
      </c>
      <c r="Q111" s="3">
        <v>12.83</v>
      </c>
      <c r="R111" s="3">
        <v>12.98</v>
      </c>
      <c r="S111" s="3">
        <v>13.89</v>
      </c>
      <c r="T111" s="3">
        <f t="shared" si="27"/>
        <v>1.0099999999999998</v>
      </c>
      <c r="U111" s="3">
        <v>13.82</v>
      </c>
      <c r="V111" s="3">
        <f t="shared" si="28"/>
        <v>0.99000000000000021</v>
      </c>
      <c r="W111" s="3">
        <v>13.99</v>
      </c>
      <c r="X111" s="3">
        <f t="shared" si="29"/>
        <v>1.0099999999999998</v>
      </c>
      <c r="Y111" s="3">
        <v>13.52</v>
      </c>
      <c r="Z111" s="3">
        <f t="shared" si="30"/>
        <v>0.63999999999999879</v>
      </c>
      <c r="AA111" s="3">
        <v>13.49</v>
      </c>
      <c r="AB111" s="3">
        <f t="shared" si="31"/>
        <v>0.66000000000000014</v>
      </c>
      <c r="AC111" s="3">
        <v>13.62</v>
      </c>
      <c r="AD111" s="3">
        <f t="shared" si="32"/>
        <v>0.63999999999999879</v>
      </c>
      <c r="AE111" s="3">
        <f t="shared" si="33"/>
        <v>36.633663366336741</v>
      </c>
      <c r="AF111" s="3">
        <f t="shared" si="34"/>
        <v>33.333333333333336</v>
      </c>
      <c r="AG111" s="3">
        <f t="shared" si="35"/>
        <v>36.633663366336741</v>
      </c>
      <c r="AH111" s="3">
        <f t="shared" si="26"/>
        <v>35.533553355335606</v>
      </c>
      <c r="AI111" s="1">
        <f t="shared" si="25"/>
        <v>1.5557904976602199</v>
      </c>
      <c r="AJ111" s="1">
        <v>0</v>
      </c>
      <c r="AK111" s="1" t="s">
        <v>35</v>
      </c>
    </row>
    <row r="112" spans="1:38" x14ac:dyDescent="0.2">
      <c r="A112" s="1">
        <v>207</v>
      </c>
      <c r="B112" s="1" t="s">
        <v>38</v>
      </c>
      <c r="C112" s="1" t="s">
        <v>67</v>
      </c>
      <c r="D112" s="2">
        <v>43371</v>
      </c>
      <c r="E112" s="2">
        <v>43465</v>
      </c>
      <c r="F112" s="1" t="s">
        <v>105</v>
      </c>
      <c r="G112" s="1" t="s">
        <v>103</v>
      </c>
      <c r="H112" s="1">
        <v>2</v>
      </c>
      <c r="I112" s="1">
        <v>5</v>
      </c>
      <c r="J112" s="1">
        <v>282</v>
      </c>
      <c r="K112" s="1">
        <v>2.4</v>
      </c>
      <c r="L112" s="3">
        <v>213.53</v>
      </c>
      <c r="M112" s="3">
        <v>206.13</v>
      </c>
      <c r="N112" s="3">
        <v>39.64</v>
      </c>
      <c r="O112" s="3">
        <v>11.29</v>
      </c>
      <c r="P112" s="3">
        <v>12.92</v>
      </c>
      <c r="Q112" s="3">
        <v>12.94</v>
      </c>
      <c r="R112" s="3">
        <v>12.95</v>
      </c>
      <c r="S112" s="3">
        <v>13.91</v>
      </c>
      <c r="T112" s="3">
        <f t="shared" si="27"/>
        <v>0.99000000000000021</v>
      </c>
      <c r="U112" s="3">
        <v>13.93</v>
      </c>
      <c r="V112" s="3">
        <f t="shared" si="28"/>
        <v>0.99000000000000021</v>
      </c>
      <c r="W112" s="3">
        <v>13.96</v>
      </c>
      <c r="X112" s="3">
        <f t="shared" si="29"/>
        <v>1.0100000000000016</v>
      </c>
      <c r="Y112" s="3">
        <v>13.75</v>
      </c>
      <c r="Z112" s="3">
        <f t="shared" si="30"/>
        <v>0.83000000000000007</v>
      </c>
      <c r="AA112" s="3">
        <v>13.79</v>
      </c>
      <c r="AB112" s="3">
        <f t="shared" si="31"/>
        <v>0.84999999999999964</v>
      </c>
      <c r="AC112" s="3">
        <v>13.81</v>
      </c>
      <c r="AD112" s="3">
        <f t="shared" si="32"/>
        <v>0.86000000000000121</v>
      </c>
      <c r="AE112" s="3">
        <f t="shared" si="33"/>
        <v>16.161616161616177</v>
      </c>
      <c r="AF112" s="3">
        <f t="shared" si="34"/>
        <v>14.141414141414199</v>
      </c>
      <c r="AG112" s="3">
        <f t="shared" si="35"/>
        <v>14.851485148514865</v>
      </c>
      <c r="AH112" s="3">
        <f t="shared" si="26"/>
        <v>15.051505150515078</v>
      </c>
      <c r="AI112" s="1">
        <f t="shared" si="25"/>
        <v>0.83678354489364537</v>
      </c>
      <c r="AJ112" s="1">
        <v>1</v>
      </c>
      <c r="AK112" s="1" t="s">
        <v>35</v>
      </c>
    </row>
    <row r="113" spans="1:41" x14ac:dyDescent="0.2">
      <c r="A113" s="1">
        <v>133</v>
      </c>
      <c r="B113" s="1" t="s">
        <v>38</v>
      </c>
      <c r="C113" s="1" t="s">
        <v>40</v>
      </c>
      <c r="D113" s="2">
        <v>43259</v>
      </c>
      <c r="E113" s="2">
        <v>43450</v>
      </c>
      <c r="F113" s="1" t="s">
        <v>105</v>
      </c>
      <c r="G113" s="1" t="s">
        <v>101</v>
      </c>
      <c r="H113" s="1">
        <v>1</v>
      </c>
      <c r="I113" s="1">
        <v>1</v>
      </c>
      <c r="J113" s="1">
        <v>245</v>
      </c>
      <c r="K113" s="1">
        <v>2.4300000000000002</v>
      </c>
      <c r="L113" s="3">
        <v>158.43</v>
      </c>
      <c r="M113" s="3">
        <v>158.43</v>
      </c>
      <c r="N113" s="3">
        <v>35.479999999999997</v>
      </c>
      <c r="O113" s="3">
        <v>10.74</v>
      </c>
      <c r="P113" s="3">
        <v>13.04</v>
      </c>
      <c r="Q113" s="3">
        <v>12.96</v>
      </c>
      <c r="R113" s="3">
        <v>13.07</v>
      </c>
      <c r="S113" s="3">
        <v>14.05</v>
      </c>
      <c r="T113" s="3">
        <f t="shared" si="27"/>
        <v>1.0100000000000016</v>
      </c>
      <c r="U113" s="3">
        <v>13.96</v>
      </c>
      <c r="V113" s="3">
        <f t="shared" si="28"/>
        <v>1</v>
      </c>
      <c r="W113" s="3">
        <v>14.08</v>
      </c>
      <c r="X113" s="3">
        <f t="shared" si="29"/>
        <v>1.0099999999999998</v>
      </c>
      <c r="Y113" s="3">
        <v>13.78</v>
      </c>
      <c r="Z113" s="3">
        <f t="shared" si="30"/>
        <v>0.74000000000000021</v>
      </c>
      <c r="AA113" s="3">
        <v>13.68</v>
      </c>
      <c r="AB113" s="3">
        <f t="shared" si="31"/>
        <v>0.71999999999999886</v>
      </c>
      <c r="AC113" s="3">
        <v>13.86</v>
      </c>
      <c r="AD113" s="3">
        <f t="shared" si="32"/>
        <v>0.78999999999999915</v>
      </c>
      <c r="AE113" s="3">
        <f t="shared" si="33"/>
        <v>26.732673267326824</v>
      </c>
      <c r="AF113" s="3">
        <f t="shared" si="34"/>
        <v>28.000000000000114</v>
      </c>
      <c r="AG113" s="3">
        <f t="shared" si="35"/>
        <v>21.782178217821844</v>
      </c>
      <c r="AH113" s="3">
        <f t="shared" si="26"/>
        <v>25.504950495049595</v>
      </c>
      <c r="AI113" s="1">
        <f t="shared" si="25"/>
        <v>2.6827603114340679</v>
      </c>
      <c r="AJ113" s="1">
        <v>2</v>
      </c>
      <c r="AK113" s="1" t="s">
        <v>35</v>
      </c>
    </row>
    <row r="114" spans="1:41" x14ac:dyDescent="0.2">
      <c r="A114" s="1">
        <v>138</v>
      </c>
      <c r="B114" s="1" t="s">
        <v>38</v>
      </c>
      <c r="C114" s="1" t="s">
        <v>40</v>
      </c>
      <c r="D114" s="2">
        <v>43259</v>
      </c>
      <c r="E114" s="2">
        <v>43451</v>
      </c>
      <c r="F114" s="1" t="s">
        <v>105</v>
      </c>
      <c r="G114" s="1" t="s">
        <v>101</v>
      </c>
      <c r="H114" s="1">
        <v>7</v>
      </c>
      <c r="I114" s="1">
        <v>1</v>
      </c>
      <c r="J114" s="1">
        <v>84</v>
      </c>
      <c r="K114" s="1">
        <v>2.4500000000000002</v>
      </c>
      <c r="L114" s="3">
        <v>5.0199999999999996</v>
      </c>
      <c r="M114" s="3">
        <v>4.9400000000000004</v>
      </c>
      <c r="N114" s="3">
        <v>6.34</v>
      </c>
      <c r="O114" s="3">
        <v>3.4</v>
      </c>
      <c r="P114" s="3">
        <v>12.93</v>
      </c>
      <c r="Q114" s="3">
        <v>13.02</v>
      </c>
      <c r="R114" s="3">
        <v>13.03</v>
      </c>
      <c r="S114" s="3">
        <v>13.44</v>
      </c>
      <c r="T114" s="3">
        <f t="shared" si="27"/>
        <v>0.50999999999999979</v>
      </c>
      <c r="U114" s="3">
        <v>13.42</v>
      </c>
      <c r="V114" s="3">
        <f t="shared" si="28"/>
        <v>0.40000000000000036</v>
      </c>
      <c r="W114" s="3" t="s">
        <v>1</v>
      </c>
      <c r="X114" s="3" t="e">
        <f t="shared" si="29"/>
        <v>#VALUE!</v>
      </c>
      <c r="Y114" s="3">
        <v>13.4</v>
      </c>
      <c r="Z114" s="3">
        <f t="shared" si="30"/>
        <v>0.47000000000000064</v>
      </c>
      <c r="AA114" s="3">
        <v>13.39</v>
      </c>
      <c r="AB114" s="3">
        <f t="shared" si="31"/>
        <v>0.37000000000000099</v>
      </c>
      <c r="AC114" s="3" t="s">
        <v>1</v>
      </c>
      <c r="AD114" s="3" t="e">
        <f t="shared" si="32"/>
        <v>#VALUE!</v>
      </c>
      <c r="AE114" s="3">
        <f t="shared" si="33"/>
        <v>7.8431372549017997</v>
      </c>
      <c r="AF114" s="3">
        <f t="shared" si="34"/>
        <v>7.4999999999998295</v>
      </c>
      <c r="AG114" s="3" t="e">
        <f t="shared" si="35"/>
        <v>#VALUE!</v>
      </c>
      <c r="AH114" s="3">
        <f>AVERAGE(AE114:AF114)</f>
        <v>7.6715686274508146</v>
      </c>
      <c r="AI114" s="1">
        <f>_xlfn.STDEV.P(AE114:AF114)</f>
        <v>0.17156862745098511</v>
      </c>
      <c r="AJ114" s="1">
        <v>1</v>
      </c>
      <c r="AK114" s="1" t="s">
        <v>35</v>
      </c>
    </row>
    <row r="115" spans="1:41" x14ac:dyDescent="0.2">
      <c r="A115" s="1">
        <v>149</v>
      </c>
      <c r="B115" s="1" t="s">
        <v>38</v>
      </c>
      <c r="C115" s="1" t="s">
        <v>40</v>
      </c>
      <c r="D115" s="2">
        <v>43259</v>
      </c>
      <c r="E115" s="2">
        <v>43451</v>
      </c>
      <c r="F115" s="1" t="s">
        <v>105</v>
      </c>
      <c r="G115" s="1" t="s">
        <v>101</v>
      </c>
      <c r="H115" s="1">
        <v>7</v>
      </c>
      <c r="I115" s="1">
        <v>2</v>
      </c>
      <c r="J115" s="1">
        <v>215</v>
      </c>
      <c r="K115" s="1">
        <v>2.46</v>
      </c>
      <c r="L115" s="3">
        <v>102.5</v>
      </c>
      <c r="M115" s="3">
        <v>93.84</v>
      </c>
      <c r="N115" s="3">
        <v>38.19</v>
      </c>
      <c r="O115" s="3">
        <v>10.17</v>
      </c>
      <c r="P115" s="3">
        <v>12.96</v>
      </c>
      <c r="Q115" s="3">
        <v>12.96</v>
      </c>
      <c r="R115" s="3">
        <v>12.97</v>
      </c>
      <c r="S115" s="3">
        <v>13.96</v>
      </c>
      <c r="T115" s="3">
        <f t="shared" si="27"/>
        <v>1</v>
      </c>
      <c r="U115" s="3">
        <v>13.95</v>
      </c>
      <c r="V115" s="3">
        <f t="shared" si="28"/>
        <v>0.98999999999999844</v>
      </c>
      <c r="W115" s="3">
        <v>13.96</v>
      </c>
      <c r="X115" s="3">
        <f t="shared" si="29"/>
        <v>0.99000000000000021</v>
      </c>
      <c r="Y115" s="3">
        <v>13.82</v>
      </c>
      <c r="Z115" s="3">
        <f t="shared" si="30"/>
        <v>0.85999999999999943</v>
      </c>
      <c r="AA115" s="3">
        <v>13.82</v>
      </c>
      <c r="AB115" s="3">
        <f t="shared" si="31"/>
        <v>0.85999999999999943</v>
      </c>
      <c r="AC115" s="3">
        <v>13.83</v>
      </c>
      <c r="AD115" s="3">
        <f t="shared" si="32"/>
        <v>0.85999999999999943</v>
      </c>
      <c r="AE115" s="3">
        <f t="shared" si="33"/>
        <v>14.000000000000057</v>
      </c>
      <c r="AF115" s="3">
        <f t="shared" si="34"/>
        <v>13.13131313131305</v>
      </c>
      <c r="AG115" s="3">
        <f t="shared" si="35"/>
        <v>13.131313131313204</v>
      </c>
      <c r="AH115" s="3">
        <f>AVERAGE(AE115:AG115)</f>
        <v>13.420875420875438</v>
      </c>
      <c r="AI115" s="1">
        <f>_xlfn.STDEV.P(AE115:AG115)</f>
        <v>0.40950291705082403</v>
      </c>
      <c r="AJ115" s="1">
        <v>2</v>
      </c>
      <c r="AK115" s="1" t="s">
        <v>35</v>
      </c>
    </row>
    <row r="116" spans="1:41" x14ac:dyDescent="0.2">
      <c r="A116" s="1">
        <v>129</v>
      </c>
      <c r="B116" s="1" t="s">
        <v>38</v>
      </c>
      <c r="C116" s="1" t="s">
        <v>40</v>
      </c>
      <c r="D116" s="2">
        <v>43259</v>
      </c>
      <c r="E116" s="2">
        <v>43450</v>
      </c>
      <c r="F116" s="1" t="s">
        <v>105</v>
      </c>
      <c r="G116" s="1" t="s">
        <v>101</v>
      </c>
      <c r="H116" s="1">
        <v>1</v>
      </c>
      <c r="I116" s="1">
        <v>2</v>
      </c>
      <c r="J116" s="1">
        <v>220</v>
      </c>
      <c r="K116" s="1">
        <v>2.4500000000000002</v>
      </c>
      <c r="L116" s="3">
        <v>100.88</v>
      </c>
      <c r="M116" s="3">
        <v>96.56</v>
      </c>
      <c r="N116" s="3">
        <v>45.34</v>
      </c>
      <c r="O116" s="3">
        <v>13.89</v>
      </c>
      <c r="P116" s="3">
        <v>13.09</v>
      </c>
      <c r="Q116" s="3">
        <v>13.04</v>
      </c>
      <c r="R116" s="3">
        <v>12.85</v>
      </c>
      <c r="S116" s="3">
        <v>14.1</v>
      </c>
      <c r="T116" s="3">
        <f t="shared" si="27"/>
        <v>1.0099999999999998</v>
      </c>
      <c r="U116" s="3">
        <v>14.05</v>
      </c>
      <c r="V116" s="3">
        <f t="shared" si="28"/>
        <v>1.0100000000000016</v>
      </c>
      <c r="W116" s="3">
        <v>13.85</v>
      </c>
      <c r="X116" s="3">
        <f t="shared" si="29"/>
        <v>1</v>
      </c>
      <c r="Y116" s="3">
        <v>13.8</v>
      </c>
      <c r="Z116" s="3">
        <f t="shared" si="30"/>
        <v>0.71000000000000085</v>
      </c>
      <c r="AA116" s="3">
        <v>13.75</v>
      </c>
      <c r="AB116" s="3">
        <f t="shared" si="31"/>
        <v>0.71000000000000085</v>
      </c>
      <c r="AC116" s="3">
        <v>13.53</v>
      </c>
      <c r="AD116" s="3">
        <f t="shared" si="32"/>
        <v>0.67999999999999972</v>
      </c>
      <c r="AE116" s="3">
        <f t="shared" si="33"/>
        <v>29.702970297029609</v>
      </c>
      <c r="AF116" s="3">
        <f t="shared" si="34"/>
        <v>29.702970297029729</v>
      </c>
      <c r="AG116" s="3">
        <f t="shared" si="35"/>
        <v>32.000000000000028</v>
      </c>
      <c r="AH116" s="3">
        <f>AVERAGE(AE116:AG116)</f>
        <v>30.468646864686452</v>
      </c>
      <c r="AI116" s="1">
        <f>_xlfn.STDEV.P(AE116:AG116)</f>
        <v>1.0828301863715082</v>
      </c>
      <c r="AJ116" s="1">
        <v>2</v>
      </c>
      <c r="AK116" s="1" t="s">
        <v>35</v>
      </c>
      <c r="AO116" s="3"/>
    </row>
    <row r="117" spans="1:41" x14ac:dyDescent="0.2">
      <c r="A117" s="1">
        <v>139</v>
      </c>
      <c r="B117" s="1" t="s">
        <v>38</v>
      </c>
      <c r="C117" s="1" t="s">
        <v>40</v>
      </c>
      <c r="D117" s="2">
        <v>43259</v>
      </c>
      <c r="E117" s="2">
        <v>43451</v>
      </c>
      <c r="F117" s="1" t="s">
        <v>105</v>
      </c>
      <c r="G117" s="1" t="s">
        <v>101</v>
      </c>
      <c r="H117" s="1">
        <v>7</v>
      </c>
      <c r="I117" s="1">
        <v>2</v>
      </c>
      <c r="J117" s="1">
        <v>95</v>
      </c>
      <c r="K117" s="1">
        <v>2.4500000000000002</v>
      </c>
      <c r="L117" s="3">
        <v>5.68</v>
      </c>
      <c r="M117" s="3">
        <v>5.68</v>
      </c>
      <c r="N117" s="3">
        <v>7.12</v>
      </c>
      <c r="O117" s="3">
        <v>3.54</v>
      </c>
      <c r="P117" s="3">
        <v>12.96</v>
      </c>
      <c r="Q117" s="3">
        <v>12.95</v>
      </c>
      <c r="R117" s="3">
        <v>13.03</v>
      </c>
      <c r="S117" s="3">
        <v>13.45</v>
      </c>
      <c r="T117" s="3">
        <f t="shared" si="27"/>
        <v>0.48999999999999844</v>
      </c>
      <c r="U117" s="3">
        <v>13.46</v>
      </c>
      <c r="V117" s="3">
        <f t="shared" si="28"/>
        <v>0.51000000000000156</v>
      </c>
      <c r="W117" s="3" t="s">
        <v>1</v>
      </c>
      <c r="X117" s="3" t="e">
        <f t="shared" si="29"/>
        <v>#VALUE!</v>
      </c>
      <c r="Y117" s="3">
        <v>13.43</v>
      </c>
      <c r="Z117" s="3">
        <f t="shared" si="30"/>
        <v>0.46999999999999886</v>
      </c>
      <c r="AA117" s="3">
        <v>13.43</v>
      </c>
      <c r="AB117" s="3">
        <f t="shared" si="31"/>
        <v>0.48000000000000043</v>
      </c>
      <c r="AC117" s="3" t="s">
        <v>1</v>
      </c>
      <c r="AD117" s="3" t="e">
        <f t="shared" si="32"/>
        <v>#VALUE!</v>
      </c>
      <c r="AE117" s="3">
        <f t="shared" si="33"/>
        <v>4.0816326530611509</v>
      </c>
      <c r="AF117" s="3">
        <f t="shared" si="34"/>
        <v>5.8823529411766717</v>
      </c>
      <c r="AG117" s="3" t="e">
        <f t="shared" si="35"/>
        <v>#VALUE!</v>
      </c>
      <c r="AH117" s="3">
        <f>AVERAGE(AE117:AF117)</f>
        <v>4.9819927971189113</v>
      </c>
      <c r="AI117" s="1">
        <f>_xlfn.STDEV.P(AE117:AF117)</f>
        <v>0.90036014405776188</v>
      </c>
      <c r="AJ117" s="1">
        <v>1</v>
      </c>
      <c r="AK117" s="1" t="s">
        <v>35</v>
      </c>
    </row>
    <row r="118" spans="1:41" x14ac:dyDescent="0.2">
      <c r="A118" s="1">
        <v>127</v>
      </c>
      <c r="B118" s="1" t="s">
        <v>38</v>
      </c>
      <c r="C118" s="1" t="s">
        <v>40</v>
      </c>
      <c r="D118" s="2">
        <v>43259</v>
      </c>
      <c r="E118" s="2">
        <v>43450</v>
      </c>
      <c r="F118" s="1" t="s">
        <v>105</v>
      </c>
      <c r="G118" s="1" t="s">
        <v>101</v>
      </c>
      <c r="H118" s="1">
        <v>1</v>
      </c>
      <c r="I118" s="1">
        <v>3</v>
      </c>
      <c r="J118" s="1">
        <v>230</v>
      </c>
      <c r="K118" s="1">
        <v>2.46</v>
      </c>
      <c r="L118" s="3">
        <v>142.05000000000001</v>
      </c>
      <c r="M118" s="3">
        <v>137.74</v>
      </c>
      <c r="N118" s="3">
        <v>37.630000000000003</v>
      </c>
      <c r="O118" s="3">
        <v>11.53</v>
      </c>
      <c r="P118" s="3">
        <v>12.57</v>
      </c>
      <c r="Q118" s="3">
        <v>13.06</v>
      </c>
      <c r="R118" s="3">
        <v>13.05</v>
      </c>
      <c r="S118" s="3">
        <v>13.86</v>
      </c>
      <c r="T118" s="3">
        <f t="shared" si="27"/>
        <v>1.2899999999999991</v>
      </c>
      <c r="U118" s="3">
        <v>14.06</v>
      </c>
      <c r="V118" s="3">
        <f t="shared" si="28"/>
        <v>1</v>
      </c>
      <c r="W118" s="3">
        <v>14.05</v>
      </c>
      <c r="X118" s="3">
        <f t="shared" si="29"/>
        <v>1</v>
      </c>
      <c r="Y118" s="3" t="s">
        <v>1</v>
      </c>
      <c r="Z118" s="3" t="e">
        <f t="shared" si="30"/>
        <v>#VALUE!</v>
      </c>
      <c r="AA118" s="3">
        <v>13.79</v>
      </c>
      <c r="AB118" s="3">
        <f t="shared" si="31"/>
        <v>0.72999999999999865</v>
      </c>
      <c r="AC118" s="3">
        <v>13.79</v>
      </c>
      <c r="AD118" s="3">
        <f t="shared" si="32"/>
        <v>0.73999999999999844</v>
      </c>
      <c r="AE118" s="3" t="e">
        <f t="shared" si="33"/>
        <v>#VALUE!</v>
      </c>
      <c r="AF118" s="3">
        <f t="shared" si="34"/>
        <v>27.000000000000135</v>
      </c>
      <c r="AG118" s="3">
        <f t="shared" si="35"/>
        <v>26.000000000000156</v>
      </c>
      <c r="AH118" s="3">
        <f>AVERAGE(AF118:AG118)</f>
        <v>26.500000000000146</v>
      </c>
      <c r="AI118" s="1">
        <f>_xlfn.STDEV.P(AF118:AG118)</f>
        <v>0.49999999999998934</v>
      </c>
      <c r="AJ118" s="1">
        <v>2</v>
      </c>
      <c r="AK118" s="1" t="s">
        <v>35</v>
      </c>
    </row>
    <row r="119" spans="1:41" x14ac:dyDescent="0.2">
      <c r="A119" s="1">
        <v>144</v>
      </c>
      <c r="B119" s="1" t="s">
        <v>38</v>
      </c>
      <c r="C119" s="1" t="s">
        <v>40</v>
      </c>
      <c r="D119" s="2">
        <v>43259</v>
      </c>
      <c r="E119" s="2">
        <v>43451</v>
      </c>
      <c r="F119" s="1" t="s">
        <v>105</v>
      </c>
      <c r="G119" s="1" t="s">
        <v>101</v>
      </c>
      <c r="H119" s="1">
        <v>2</v>
      </c>
      <c r="I119" s="1">
        <v>3</v>
      </c>
      <c r="J119" s="1">
        <v>97</v>
      </c>
      <c r="K119" s="1">
        <v>2.4700000000000002</v>
      </c>
      <c r="L119" s="3">
        <v>8.34</v>
      </c>
      <c r="M119" s="3">
        <v>8.34</v>
      </c>
      <c r="N119" s="3">
        <v>9.76</v>
      </c>
      <c r="O119" s="3">
        <v>4.12</v>
      </c>
      <c r="P119" s="3">
        <v>12.95</v>
      </c>
      <c r="Q119" s="3">
        <v>13.15</v>
      </c>
      <c r="R119" s="3">
        <v>12.99</v>
      </c>
      <c r="S119" s="3">
        <v>13.46</v>
      </c>
      <c r="T119" s="3">
        <f t="shared" si="27"/>
        <v>0.51000000000000156</v>
      </c>
      <c r="U119" s="3">
        <v>13.64</v>
      </c>
      <c r="V119" s="3">
        <f t="shared" si="28"/>
        <v>0.49000000000000021</v>
      </c>
      <c r="W119" s="3">
        <v>13.48</v>
      </c>
      <c r="X119" s="3">
        <f t="shared" si="29"/>
        <v>0.49000000000000021</v>
      </c>
      <c r="Y119" s="3">
        <v>13.4</v>
      </c>
      <c r="Z119" s="3">
        <f t="shared" si="30"/>
        <v>0.45000000000000107</v>
      </c>
      <c r="AA119" s="3">
        <v>13.59</v>
      </c>
      <c r="AB119" s="3">
        <f t="shared" si="31"/>
        <v>0.4399999999999995</v>
      </c>
      <c r="AC119" s="3">
        <v>13.43</v>
      </c>
      <c r="AD119" s="3">
        <f t="shared" si="32"/>
        <v>0.4399999999999995</v>
      </c>
      <c r="AE119" s="3">
        <f t="shared" si="33"/>
        <v>11.764705882352999</v>
      </c>
      <c r="AF119" s="3">
        <f t="shared" si="34"/>
        <v>10.204081632653207</v>
      </c>
      <c r="AG119" s="3">
        <f t="shared" si="35"/>
        <v>10.204081632653207</v>
      </c>
      <c r="AH119" s="3">
        <f>AVERAGE(AE119:AG119)</f>
        <v>10.724289715886471</v>
      </c>
      <c r="AI119" s="1">
        <f>_xlfn.STDEV.P(AE119:AG119)</f>
        <v>0.73568532656459384</v>
      </c>
      <c r="AJ119" s="1">
        <v>1</v>
      </c>
      <c r="AK119" s="1" t="s">
        <v>35</v>
      </c>
    </row>
    <row r="120" spans="1:41" x14ac:dyDescent="0.2">
      <c r="A120" s="1">
        <v>126</v>
      </c>
      <c r="B120" s="1" t="s">
        <v>38</v>
      </c>
      <c r="C120" s="1" t="s">
        <v>40</v>
      </c>
      <c r="D120" s="2">
        <v>43259</v>
      </c>
      <c r="E120" s="2">
        <v>43450</v>
      </c>
      <c r="F120" s="1" t="s">
        <v>105</v>
      </c>
      <c r="G120" s="1" t="s">
        <v>101</v>
      </c>
      <c r="H120" s="1">
        <v>3</v>
      </c>
      <c r="I120" s="1">
        <v>4</v>
      </c>
      <c r="J120" s="1">
        <v>92</v>
      </c>
      <c r="K120" s="1">
        <v>2.4300000000000002</v>
      </c>
      <c r="L120" s="3">
        <v>5.67</v>
      </c>
      <c r="M120" s="3">
        <v>5.66</v>
      </c>
      <c r="N120" s="3">
        <v>7.27</v>
      </c>
      <c r="O120" s="3">
        <v>3.58</v>
      </c>
      <c r="P120" s="3">
        <v>12.95</v>
      </c>
      <c r="Q120" s="3">
        <v>12.93</v>
      </c>
      <c r="R120" s="3">
        <v>12.99</v>
      </c>
      <c r="S120" s="3">
        <v>13.45</v>
      </c>
      <c r="T120" s="3">
        <f t="shared" si="27"/>
        <v>0.5</v>
      </c>
      <c r="U120" s="3">
        <v>13.42</v>
      </c>
      <c r="V120" s="3">
        <f t="shared" si="28"/>
        <v>0.49000000000000021</v>
      </c>
      <c r="W120" s="3">
        <v>13.16</v>
      </c>
      <c r="X120" s="3">
        <f t="shared" si="29"/>
        <v>0.16999999999999993</v>
      </c>
      <c r="Y120" s="3">
        <v>13.39</v>
      </c>
      <c r="Z120" s="3">
        <f t="shared" si="30"/>
        <v>0.44000000000000128</v>
      </c>
      <c r="AA120" s="3">
        <v>13.36</v>
      </c>
      <c r="AB120" s="3">
        <f t="shared" si="31"/>
        <v>0.42999999999999972</v>
      </c>
      <c r="AC120" s="3">
        <v>13.15</v>
      </c>
      <c r="AD120" s="3">
        <f t="shared" si="32"/>
        <v>0.16000000000000014</v>
      </c>
      <c r="AE120" s="3">
        <f t="shared" si="33"/>
        <v>11.999999999999744</v>
      </c>
      <c r="AF120" s="3">
        <f t="shared" si="34"/>
        <v>12.244897959183765</v>
      </c>
      <c r="AG120" s="3">
        <f t="shared" si="35"/>
        <v>5.8823529411763502</v>
      </c>
      <c r="AH120" s="3">
        <f>AVERAGE(AE120:AG120)</f>
        <v>10.04241696678662</v>
      </c>
      <c r="AI120" s="1">
        <f>_xlfn.STDEV.P(AE120:AG120)</f>
        <v>2.9433080341101046</v>
      </c>
      <c r="AJ120" s="1">
        <v>1</v>
      </c>
      <c r="AK120" s="1" t="s">
        <v>35</v>
      </c>
    </row>
    <row r="121" spans="1:41" x14ac:dyDescent="0.2">
      <c r="A121" s="1">
        <v>161</v>
      </c>
      <c r="B121" s="1" t="s">
        <v>38</v>
      </c>
      <c r="C121" s="1" t="s">
        <v>40</v>
      </c>
      <c r="D121" s="2">
        <v>43259</v>
      </c>
      <c r="E121" s="2">
        <v>43451</v>
      </c>
      <c r="F121" s="1" t="s">
        <v>105</v>
      </c>
      <c r="G121" s="1" t="s">
        <v>101</v>
      </c>
      <c r="H121" s="1">
        <v>1</v>
      </c>
      <c r="I121" s="1">
        <v>5</v>
      </c>
      <c r="J121" s="1">
        <v>230</v>
      </c>
      <c r="K121" s="1">
        <v>2.42</v>
      </c>
      <c r="L121" s="3">
        <v>105.54</v>
      </c>
      <c r="M121" s="3">
        <v>105.54</v>
      </c>
      <c r="N121" s="3">
        <v>40.51</v>
      </c>
      <c r="O121" s="3">
        <v>12.01</v>
      </c>
      <c r="P121" s="3">
        <v>13.06</v>
      </c>
      <c r="Q121" s="3">
        <v>13.08</v>
      </c>
      <c r="R121" s="3">
        <v>12.85</v>
      </c>
      <c r="S121" s="3">
        <v>14.07</v>
      </c>
      <c r="T121" s="3">
        <f t="shared" si="27"/>
        <v>1.0099999999999998</v>
      </c>
      <c r="U121" s="3">
        <v>14.09</v>
      </c>
      <c r="V121" s="3">
        <f t="shared" si="28"/>
        <v>1.0099999999999998</v>
      </c>
      <c r="W121" s="3">
        <v>13.84</v>
      </c>
      <c r="X121" s="3">
        <f t="shared" si="29"/>
        <v>0.99000000000000021</v>
      </c>
      <c r="Y121" s="3">
        <v>13.84</v>
      </c>
      <c r="Z121" s="3">
        <f t="shared" si="30"/>
        <v>0.77999999999999936</v>
      </c>
      <c r="AA121" s="3">
        <v>13.85</v>
      </c>
      <c r="AB121" s="3">
        <f t="shared" si="31"/>
        <v>0.76999999999999957</v>
      </c>
      <c r="AC121" s="3">
        <v>13.62</v>
      </c>
      <c r="AD121" s="3">
        <f t="shared" si="32"/>
        <v>0.76999999999999957</v>
      </c>
      <c r="AE121" s="3">
        <f t="shared" si="33"/>
        <v>22.772277227722814</v>
      </c>
      <c r="AF121" s="3">
        <f t="shared" si="34"/>
        <v>23.762376237623783</v>
      </c>
      <c r="AG121" s="3">
        <f t="shared" si="35"/>
        <v>22.222222222222278</v>
      </c>
      <c r="AH121" s="3">
        <f>AVERAGE(AE121:AG121)</f>
        <v>22.91895856252296</v>
      </c>
      <c r="AI121" s="1">
        <f>_xlfn.STDEV.P(AE121:AG121)</f>
        <v>0.63726245680170057</v>
      </c>
      <c r="AJ121" s="1">
        <v>2</v>
      </c>
      <c r="AK121" s="1" t="s">
        <v>35</v>
      </c>
    </row>
    <row r="122" spans="1:41" x14ac:dyDescent="0.2">
      <c r="A122" s="1">
        <v>125</v>
      </c>
      <c r="B122" s="1" t="s">
        <v>38</v>
      </c>
      <c r="C122" s="1" t="s">
        <v>40</v>
      </c>
      <c r="D122" s="2">
        <v>43259</v>
      </c>
      <c r="E122" s="2">
        <v>43450</v>
      </c>
      <c r="F122" s="1" t="s">
        <v>105</v>
      </c>
      <c r="G122" s="1" t="s">
        <v>101</v>
      </c>
      <c r="H122" s="1">
        <v>6</v>
      </c>
      <c r="I122" s="1">
        <v>5</v>
      </c>
      <c r="J122" s="1">
        <v>99</v>
      </c>
      <c r="K122" s="1">
        <v>2.46</v>
      </c>
      <c r="L122" s="3">
        <v>6.64</v>
      </c>
      <c r="M122" s="3">
        <v>6.61</v>
      </c>
      <c r="N122" s="3">
        <v>8.1999999999999993</v>
      </c>
      <c r="O122" s="3">
        <v>3.77</v>
      </c>
      <c r="P122" s="3">
        <v>12.95</v>
      </c>
      <c r="Q122" s="3">
        <v>13.1</v>
      </c>
      <c r="R122" s="3">
        <v>12.99</v>
      </c>
      <c r="S122" s="3">
        <v>13.44</v>
      </c>
      <c r="T122" s="3">
        <f t="shared" si="27"/>
        <v>0.49000000000000021</v>
      </c>
      <c r="U122" s="3">
        <v>13.6</v>
      </c>
      <c r="V122" s="3">
        <f t="shared" si="28"/>
        <v>0.5</v>
      </c>
      <c r="W122" s="3">
        <v>13.33</v>
      </c>
      <c r="X122" s="3">
        <f t="shared" si="29"/>
        <v>0.33999999999999986</v>
      </c>
      <c r="Y122" s="3" t="s">
        <v>1</v>
      </c>
      <c r="Z122" s="3" t="e">
        <f t="shared" si="30"/>
        <v>#VALUE!</v>
      </c>
      <c r="AA122" s="3">
        <v>13.54</v>
      </c>
      <c r="AB122" s="3">
        <f t="shared" si="31"/>
        <v>0.4399999999999995</v>
      </c>
      <c r="AC122" s="3">
        <v>13.3</v>
      </c>
      <c r="AD122" s="3">
        <f t="shared" si="32"/>
        <v>0.3100000000000005</v>
      </c>
      <c r="AE122" s="3" t="e">
        <f t="shared" si="33"/>
        <v>#VALUE!</v>
      </c>
      <c r="AF122" s="3">
        <f t="shared" si="34"/>
        <v>12.000000000000099</v>
      </c>
      <c r="AG122" s="3">
        <f t="shared" si="35"/>
        <v>8.8235294117645182</v>
      </c>
      <c r="AH122" s="3">
        <f>AVERAGE(AF122:AG122)</f>
        <v>10.411764705882309</v>
      </c>
      <c r="AI122" s="1">
        <f>_xlfn.STDEV.P(AF122:AG122)</f>
        <v>1.5882352941177915</v>
      </c>
      <c r="AJ122" s="1">
        <v>1</v>
      </c>
      <c r="AK122" s="1" t="s">
        <v>35</v>
      </c>
      <c r="AL122" s="1" t="s">
        <v>46</v>
      </c>
    </row>
    <row r="123" spans="1:41" x14ac:dyDescent="0.2">
      <c r="A123" s="1">
        <v>128</v>
      </c>
      <c r="B123" s="1" t="s">
        <v>38</v>
      </c>
      <c r="C123" s="1" t="s">
        <v>40</v>
      </c>
      <c r="D123" s="2">
        <v>43259</v>
      </c>
      <c r="E123" s="2">
        <v>43450</v>
      </c>
      <c r="F123" s="1" t="s">
        <v>105</v>
      </c>
      <c r="G123" s="1" t="s">
        <v>101</v>
      </c>
      <c r="H123" s="1">
        <v>1</v>
      </c>
      <c r="I123" s="1">
        <v>6</v>
      </c>
      <c r="J123" s="1">
        <v>240</v>
      </c>
      <c r="K123" s="1">
        <v>2.4500000000000002</v>
      </c>
      <c r="L123" s="3">
        <v>152.25</v>
      </c>
      <c r="M123" s="3">
        <v>151.76</v>
      </c>
      <c r="N123" s="3">
        <v>38.31</v>
      </c>
      <c r="O123" s="3">
        <v>11.94</v>
      </c>
      <c r="P123" s="3">
        <v>13.01</v>
      </c>
      <c r="Q123" s="3">
        <v>13.01</v>
      </c>
      <c r="R123" s="3">
        <v>13.11</v>
      </c>
      <c r="S123" s="3">
        <v>14</v>
      </c>
      <c r="T123" s="3">
        <f t="shared" si="27"/>
        <v>0.99000000000000021</v>
      </c>
      <c r="U123" s="3">
        <v>14.02</v>
      </c>
      <c r="V123" s="3">
        <f t="shared" si="28"/>
        <v>1.0099999999999998</v>
      </c>
      <c r="W123" s="3">
        <v>14.11</v>
      </c>
      <c r="X123" s="3">
        <f t="shared" si="29"/>
        <v>1</v>
      </c>
      <c r="Y123" s="3">
        <v>13.7</v>
      </c>
      <c r="Z123" s="3">
        <f t="shared" si="30"/>
        <v>0.6899999999999995</v>
      </c>
      <c r="AA123" s="3">
        <v>13.73</v>
      </c>
      <c r="AB123" s="3">
        <f t="shared" si="31"/>
        <v>0.72000000000000064</v>
      </c>
      <c r="AC123" s="3">
        <v>13.82</v>
      </c>
      <c r="AD123" s="3">
        <f t="shared" si="32"/>
        <v>0.71000000000000085</v>
      </c>
      <c r="AE123" s="3">
        <f t="shared" si="33"/>
        <v>30.303030303030365</v>
      </c>
      <c r="AF123" s="3">
        <f t="shared" si="34"/>
        <v>28.712871287128639</v>
      </c>
      <c r="AG123" s="3">
        <f t="shared" si="35"/>
        <v>28.999999999999915</v>
      </c>
      <c r="AH123" s="3">
        <f>AVERAGE(AE123:AG123)</f>
        <v>29.338633863386306</v>
      </c>
      <c r="AI123" s="1">
        <f>_xlfn.STDEV.P(AE123:AG123)</f>
        <v>0.69193260463592421</v>
      </c>
      <c r="AJ123" s="1">
        <v>2</v>
      </c>
      <c r="AK123" s="1" t="s">
        <v>35</v>
      </c>
    </row>
    <row r="124" spans="1:41" x14ac:dyDescent="0.2">
      <c r="A124" s="1">
        <v>160</v>
      </c>
      <c r="B124" s="1" t="s">
        <v>38</v>
      </c>
      <c r="C124" s="1" t="s">
        <v>40</v>
      </c>
      <c r="D124" s="2">
        <v>43259</v>
      </c>
      <c r="E124" s="2">
        <v>43451</v>
      </c>
      <c r="F124" s="1" t="s">
        <v>105</v>
      </c>
      <c r="G124" s="1" t="s">
        <v>101</v>
      </c>
      <c r="H124" s="1">
        <v>6</v>
      </c>
      <c r="I124" s="1">
        <v>6</v>
      </c>
      <c r="J124" s="1">
        <v>96</v>
      </c>
      <c r="K124" s="1">
        <v>2.42</v>
      </c>
      <c r="L124" s="3">
        <v>8.01</v>
      </c>
      <c r="M124" s="3">
        <v>7.92</v>
      </c>
      <c r="N124" s="3">
        <v>9.92</v>
      </c>
      <c r="O124" s="3">
        <v>3.96</v>
      </c>
      <c r="P124" s="3">
        <v>13.01</v>
      </c>
      <c r="Q124" s="3">
        <v>12.94</v>
      </c>
      <c r="R124" s="3">
        <v>12.98</v>
      </c>
      <c r="S124" s="3">
        <v>13.51</v>
      </c>
      <c r="T124" s="3">
        <f t="shared" si="27"/>
        <v>0.5</v>
      </c>
      <c r="U124" s="3">
        <v>13.44</v>
      </c>
      <c r="V124" s="3">
        <f t="shared" si="28"/>
        <v>0.5</v>
      </c>
      <c r="W124" s="3">
        <v>13.49</v>
      </c>
      <c r="X124" s="3">
        <f t="shared" si="29"/>
        <v>0.50999999999999979</v>
      </c>
      <c r="Y124" s="3">
        <v>13.44</v>
      </c>
      <c r="Z124" s="3">
        <f t="shared" si="30"/>
        <v>0.42999999999999972</v>
      </c>
      <c r="AA124" s="3">
        <v>13.39</v>
      </c>
      <c r="AB124" s="3">
        <f t="shared" si="31"/>
        <v>0.45000000000000107</v>
      </c>
      <c r="AC124" s="3">
        <v>13.43</v>
      </c>
      <c r="AD124" s="3">
        <f t="shared" si="32"/>
        <v>0.44999999999999929</v>
      </c>
      <c r="AE124" s="3">
        <f t="shared" si="33"/>
        <v>14.000000000000057</v>
      </c>
      <c r="AF124" s="3">
        <f t="shared" si="34"/>
        <v>9.9999999999997868</v>
      </c>
      <c r="AG124" s="3">
        <f t="shared" si="35"/>
        <v>11.764705882353043</v>
      </c>
      <c r="AH124" s="3">
        <f>AVERAGE(AE124:AG124)</f>
        <v>11.921568627450961</v>
      </c>
      <c r="AI124" s="1">
        <f>_xlfn.STDEV.P(AE124:AG124)</f>
        <v>1.6367558238988682</v>
      </c>
      <c r="AJ124" s="1">
        <v>1</v>
      </c>
      <c r="AK124" s="1" t="s">
        <v>35</v>
      </c>
    </row>
    <row r="125" spans="1:41" x14ac:dyDescent="0.2">
      <c r="A125" s="1">
        <v>146</v>
      </c>
      <c r="B125" s="1" t="s">
        <v>38</v>
      </c>
      <c r="C125" s="1" t="s">
        <v>40</v>
      </c>
      <c r="D125" s="2">
        <v>43259</v>
      </c>
      <c r="E125" s="2">
        <v>43451</v>
      </c>
      <c r="F125" s="1" t="s">
        <v>105</v>
      </c>
      <c r="G125" s="1" t="s">
        <v>101</v>
      </c>
      <c r="H125" s="1">
        <v>1</v>
      </c>
      <c r="I125" s="1">
        <v>7</v>
      </c>
      <c r="J125" s="1">
        <v>96</v>
      </c>
      <c r="K125" s="1">
        <v>2.4500000000000002</v>
      </c>
      <c r="L125" s="3">
        <v>7.07</v>
      </c>
      <c r="M125" s="3">
        <v>7.07</v>
      </c>
      <c r="N125" s="3">
        <v>0.55000000000000004</v>
      </c>
      <c r="O125" s="3">
        <v>3.82</v>
      </c>
      <c r="P125" s="3">
        <v>12.97</v>
      </c>
      <c r="Q125" s="3">
        <v>13.16</v>
      </c>
      <c r="R125" s="3">
        <v>13.08</v>
      </c>
      <c r="S125" s="3">
        <v>13.48</v>
      </c>
      <c r="T125" s="3">
        <f t="shared" si="27"/>
        <v>0.50999999999999979</v>
      </c>
      <c r="U125" s="3">
        <v>13.67</v>
      </c>
      <c r="V125" s="3">
        <f t="shared" si="28"/>
        <v>0.50999999999999979</v>
      </c>
      <c r="W125" s="3" t="s">
        <v>1</v>
      </c>
      <c r="X125" s="3" t="e">
        <f t="shared" si="29"/>
        <v>#VALUE!</v>
      </c>
      <c r="Y125" s="3">
        <v>13.43</v>
      </c>
      <c r="Z125" s="3">
        <f t="shared" si="30"/>
        <v>0.45999999999999908</v>
      </c>
      <c r="AA125" s="3">
        <v>13.63</v>
      </c>
      <c r="AB125" s="3">
        <f t="shared" si="31"/>
        <v>0.47000000000000064</v>
      </c>
      <c r="AC125" s="3" t="s">
        <v>1</v>
      </c>
      <c r="AD125" s="3" t="e">
        <f t="shared" si="32"/>
        <v>#VALUE!</v>
      </c>
      <c r="AE125" s="3">
        <f t="shared" si="33"/>
        <v>9.8039215686275938</v>
      </c>
      <c r="AF125" s="3">
        <f t="shared" si="34"/>
        <v>7.8431372549017997</v>
      </c>
      <c r="AG125" s="3" t="e">
        <f t="shared" si="35"/>
        <v>#VALUE!</v>
      </c>
      <c r="AH125" s="3">
        <f>AVERAGE(AE125:AF125)</f>
        <v>8.8235294117646959</v>
      </c>
      <c r="AI125" s="1">
        <f>_xlfn.STDEV.P(AE125:AF125)</f>
        <v>0.98039215686290537</v>
      </c>
      <c r="AJ125" s="1">
        <v>1</v>
      </c>
      <c r="AK125" s="1" t="s">
        <v>35</v>
      </c>
      <c r="AL125" s="1" t="s">
        <v>51</v>
      </c>
    </row>
    <row r="126" spans="1:41" x14ac:dyDescent="0.2">
      <c r="A126" s="1">
        <v>142</v>
      </c>
      <c r="B126" s="1" t="s">
        <v>38</v>
      </c>
      <c r="C126" s="1" t="s">
        <v>40</v>
      </c>
      <c r="D126" s="2">
        <v>43259</v>
      </c>
      <c r="E126" s="2">
        <v>43451</v>
      </c>
      <c r="F126" s="1" t="s">
        <v>105</v>
      </c>
      <c r="G126" s="1" t="s">
        <v>101</v>
      </c>
      <c r="H126" s="1">
        <v>1</v>
      </c>
      <c r="I126" s="1">
        <v>8</v>
      </c>
      <c r="J126" s="1">
        <v>97</v>
      </c>
      <c r="K126" s="1">
        <v>2.46</v>
      </c>
      <c r="L126" s="3">
        <v>8.1999999999999993</v>
      </c>
      <c r="M126" s="3">
        <v>8.19</v>
      </c>
      <c r="N126" s="3">
        <v>9.7100000000000009</v>
      </c>
      <c r="O126" s="3">
        <v>4.1399999999999997</v>
      </c>
      <c r="P126" s="3">
        <v>12.94</v>
      </c>
      <c r="Q126" s="3">
        <v>12.88</v>
      </c>
      <c r="R126" s="3">
        <v>12.97</v>
      </c>
      <c r="S126" s="3">
        <v>13.45</v>
      </c>
      <c r="T126" s="3">
        <f t="shared" si="27"/>
        <v>0.50999999999999979</v>
      </c>
      <c r="U126" s="3">
        <v>13.39</v>
      </c>
      <c r="V126" s="3">
        <f t="shared" si="28"/>
        <v>0.50999999999999979</v>
      </c>
      <c r="W126" s="3">
        <v>13.48</v>
      </c>
      <c r="X126" s="3">
        <f t="shared" si="29"/>
        <v>0.50999999999999979</v>
      </c>
      <c r="Y126" s="3">
        <v>13.4</v>
      </c>
      <c r="Z126" s="3">
        <f t="shared" si="30"/>
        <v>0.46000000000000085</v>
      </c>
      <c r="AA126" s="3">
        <v>13.34</v>
      </c>
      <c r="AB126" s="3">
        <f t="shared" si="31"/>
        <v>0.45999999999999908</v>
      </c>
      <c r="AC126" s="3">
        <v>13.42</v>
      </c>
      <c r="AD126" s="3">
        <f t="shared" si="32"/>
        <v>0.44999999999999929</v>
      </c>
      <c r="AE126" s="3">
        <f t="shared" si="33"/>
        <v>9.8039215686272492</v>
      </c>
      <c r="AF126" s="3">
        <f t="shared" si="34"/>
        <v>9.8039215686275938</v>
      </c>
      <c r="AG126" s="3">
        <f t="shared" si="35"/>
        <v>11.764705882353043</v>
      </c>
      <c r="AH126" s="3">
        <f>AVERAGE(AE126:AG126)</f>
        <v>10.457516339869295</v>
      </c>
      <c r="AI126" s="1">
        <f t="shared" ref="AI126:AI147" si="36">_xlfn.STDEV.P(AE126:AG126)</f>
        <v>0.9243225897863987</v>
      </c>
      <c r="AJ126" s="1">
        <v>1</v>
      </c>
      <c r="AK126" s="1" t="s">
        <v>35</v>
      </c>
      <c r="AL126" s="1" t="s">
        <v>50</v>
      </c>
    </row>
    <row r="127" spans="1:41" x14ac:dyDescent="0.2">
      <c r="A127" s="1">
        <v>140</v>
      </c>
      <c r="B127" s="1" t="s">
        <v>38</v>
      </c>
      <c r="C127" s="1" t="s">
        <v>40</v>
      </c>
      <c r="D127" s="2">
        <v>43259</v>
      </c>
      <c r="E127" s="2">
        <v>43451</v>
      </c>
      <c r="F127" s="1" t="s">
        <v>105</v>
      </c>
      <c r="G127" s="1" t="s">
        <v>101</v>
      </c>
      <c r="H127" s="1">
        <v>2</v>
      </c>
      <c r="I127" s="1">
        <v>9</v>
      </c>
      <c r="J127" s="1">
        <v>81</v>
      </c>
      <c r="K127" s="1">
        <v>2.4700000000000002</v>
      </c>
      <c r="L127" s="3">
        <v>3.93</v>
      </c>
      <c r="M127" s="3">
        <v>3.92</v>
      </c>
      <c r="N127" s="3">
        <v>5.5</v>
      </c>
      <c r="O127" s="3">
        <v>3.19</v>
      </c>
      <c r="P127" s="3">
        <v>12.95</v>
      </c>
      <c r="Q127" s="3">
        <v>13.07</v>
      </c>
      <c r="R127" s="3">
        <v>12.99</v>
      </c>
      <c r="S127" s="3">
        <v>13.45</v>
      </c>
      <c r="T127" s="3">
        <f t="shared" si="27"/>
        <v>0.5</v>
      </c>
      <c r="U127" s="3" t="s">
        <v>1</v>
      </c>
      <c r="V127" s="3" t="e">
        <f t="shared" si="28"/>
        <v>#VALUE!</v>
      </c>
      <c r="W127" s="3" t="s">
        <v>1</v>
      </c>
      <c r="X127" s="3" t="e">
        <f t="shared" si="29"/>
        <v>#VALUE!</v>
      </c>
      <c r="Y127" s="3">
        <v>13.41</v>
      </c>
      <c r="Z127" s="3">
        <f t="shared" si="30"/>
        <v>0.46000000000000085</v>
      </c>
      <c r="AA127" s="3" t="s">
        <v>1</v>
      </c>
      <c r="AB127" s="3" t="e">
        <f t="shared" si="31"/>
        <v>#VALUE!</v>
      </c>
      <c r="AC127" s="3" t="s">
        <v>1</v>
      </c>
      <c r="AD127" s="3" t="e">
        <f t="shared" si="32"/>
        <v>#VALUE!</v>
      </c>
      <c r="AE127" s="3">
        <f t="shared" si="33"/>
        <v>7.9999999999998295</v>
      </c>
      <c r="AF127" s="3" t="e">
        <f t="shared" si="34"/>
        <v>#VALUE!</v>
      </c>
      <c r="AG127" s="3" t="e">
        <f t="shared" si="35"/>
        <v>#VALUE!</v>
      </c>
      <c r="AH127" s="3">
        <f>AVERAGE(AE127)</f>
        <v>7.9999999999998295</v>
      </c>
      <c r="AI127" s="1" t="e">
        <f t="shared" si="36"/>
        <v>#VALUE!</v>
      </c>
      <c r="AJ127" s="1">
        <v>1</v>
      </c>
      <c r="AK127" s="1" t="s">
        <v>35</v>
      </c>
    </row>
    <row r="128" spans="1:41" x14ac:dyDescent="0.2">
      <c r="A128" s="1">
        <v>114</v>
      </c>
      <c r="B128" s="1" t="s">
        <v>38</v>
      </c>
      <c r="C128" s="1" t="s">
        <v>40</v>
      </c>
      <c r="D128" s="2">
        <v>43276</v>
      </c>
      <c r="E128" s="2">
        <v>43431</v>
      </c>
      <c r="F128" s="1" t="s">
        <v>106</v>
      </c>
      <c r="G128" s="1" t="s">
        <v>101</v>
      </c>
      <c r="H128" s="1">
        <v>1</v>
      </c>
      <c r="I128" s="1">
        <v>8</v>
      </c>
      <c r="J128" s="1">
        <v>220</v>
      </c>
      <c r="K128" s="1">
        <v>2.44</v>
      </c>
      <c r="L128" s="3">
        <v>97.37</v>
      </c>
      <c r="M128" s="3">
        <v>97.37</v>
      </c>
      <c r="N128" s="4" t="s">
        <v>1</v>
      </c>
      <c r="O128" s="3">
        <v>9.16</v>
      </c>
      <c r="P128" s="3">
        <v>13.16</v>
      </c>
      <c r="Q128" s="3">
        <v>12.98</v>
      </c>
      <c r="R128" s="3">
        <v>12.95</v>
      </c>
      <c r="S128" s="3">
        <v>14.16</v>
      </c>
      <c r="T128" s="3">
        <f t="shared" si="27"/>
        <v>1</v>
      </c>
      <c r="U128" s="3">
        <v>13.99</v>
      </c>
      <c r="V128" s="3">
        <f t="shared" si="28"/>
        <v>1.0099999999999998</v>
      </c>
      <c r="W128" s="3">
        <v>13.95</v>
      </c>
      <c r="X128" s="3">
        <f t="shared" si="29"/>
        <v>1</v>
      </c>
      <c r="Y128" s="3">
        <v>13.98</v>
      </c>
      <c r="Z128" s="3">
        <f t="shared" si="30"/>
        <v>0.82000000000000028</v>
      </c>
      <c r="AA128" s="3">
        <v>13.77</v>
      </c>
      <c r="AB128" s="3">
        <f t="shared" si="31"/>
        <v>0.78999999999999915</v>
      </c>
      <c r="AC128" s="3">
        <v>13.73</v>
      </c>
      <c r="AD128" s="3">
        <f t="shared" si="32"/>
        <v>0.78000000000000114</v>
      </c>
      <c r="AE128" s="3">
        <f t="shared" si="33"/>
        <v>17.999999999999972</v>
      </c>
      <c r="AF128" s="3">
        <f t="shared" si="34"/>
        <v>21.782178217821844</v>
      </c>
      <c r="AG128" s="3">
        <f t="shared" si="35"/>
        <v>21.999999999999886</v>
      </c>
      <c r="AH128" s="3">
        <f t="shared" ref="AH128:AH147" si="37">AVERAGE(AE128:AG128)</f>
        <v>20.594059405940566</v>
      </c>
      <c r="AI128" s="1">
        <f t="shared" si="36"/>
        <v>1.8364312734866071</v>
      </c>
      <c r="AJ128" s="1">
        <v>2</v>
      </c>
      <c r="AK128" s="1" t="s">
        <v>35</v>
      </c>
    </row>
    <row r="129" spans="1:38" x14ac:dyDescent="0.2">
      <c r="A129" s="1">
        <v>163</v>
      </c>
      <c r="B129" s="1" t="s">
        <v>38</v>
      </c>
      <c r="C129" s="1" t="s">
        <v>40</v>
      </c>
      <c r="D129" s="2">
        <v>43276</v>
      </c>
      <c r="E129" s="2">
        <v>43452</v>
      </c>
      <c r="F129" s="1" t="s">
        <v>106</v>
      </c>
      <c r="G129" s="1" t="s">
        <v>101</v>
      </c>
      <c r="H129" s="1">
        <v>1</v>
      </c>
      <c r="I129" s="1">
        <v>10</v>
      </c>
      <c r="J129" s="1">
        <v>221</v>
      </c>
      <c r="K129" s="1">
        <v>2.48</v>
      </c>
      <c r="L129" s="3">
        <v>81.58</v>
      </c>
      <c r="M129" s="3">
        <v>81.58</v>
      </c>
      <c r="N129" s="3">
        <v>32.5</v>
      </c>
      <c r="O129" s="3">
        <v>9.6199999999999992</v>
      </c>
      <c r="P129" s="3">
        <v>13</v>
      </c>
      <c r="Q129" s="3">
        <v>12.97</v>
      </c>
      <c r="R129" s="3">
        <v>13.08</v>
      </c>
      <c r="S129" s="3">
        <v>14</v>
      </c>
      <c r="T129" s="3">
        <f t="shared" si="27"/>
        <v>1</v>
      </c>
      <c r="U129" s="3">
        <v>13.98</v>
      </c>
      <c r="V129" s="3">
        <f t="shared" si="28"/>
        <v>1.0099999999999998</v>
      </c>
      <c r="W129" s="3">
        <v>14.08</v>
      </c>
      <c r="X129" s="3">
        <f t="shared" si="29"/>
        <v>1</v>
      </c>
      <c r="Y129" s="3">
        <v>13.87</v>
      </c>
      <c r="Z129" s="3">
        <f t="shared" si="30"/>
        <v>0.86999999999999922</v>
      </c>
      <c r="AA129" s="3">
        <v>13.86</v>
      </c>
      <c r="AB129" s="3">
        <f t="shared" si="31"/>
        <v>0.88999999999999879</v>
      </c>
      <c r="AC129" s="3">
        <v>13.96</v>
      </c>
      <c r="AD129" s="3">
        <f t="shared" si="32"/>
        <v>0.88000000000000078</v>
      </c>
      <c r="AE129" s="3">
        <f t="shared" si="33"/>
        <v>13.000000000000078</v>
      </c>
      <c r="AF129" s="3">
        <f t="shared" si="34"/>
        <v>11.881188118811981</v>
      </c>
      <c r="AG129" s="3">
        <f t="shared" si="35"/>
        <v>11.999999999999922</v>
      </c>
      <c r="AH129" s="3">
        <f t="shared" si="37"/>
        <v>12.293729372937326</v>
      </c>
      <c r="AI129" s="1">
        <f t="shared" si="36"/>
        <v>0.50175871675973449</v>
      </c>
      <c r="AJ129" s="1">
        <v>2</v>
      </c>
      <c r="AK129" s="1" t="s">
        <v>35</v>
      </c>
    </row>
    <row r="130" spans="1:38" x14ac:dyDescent="0.2">
      <c r="A130" s="1">
        <v>116</v>
      </c>
      <c r="B130" s="1" t="s">
        <v>38</v>
      </c>
      <c r="C130" s="1" t="s">
        <v>40</v>
      </c>
      <c r="D130" s="2">
        <v>43276</v>
      </c>
      <c r="E130" s="2">
        <v>43450</v>
      </c>
      <c r="F130" s="1" t="s">
        <v>106</v>
      </c>
      <c r="G130" s="1" t="s">
        <v>101</v>
      </c>
      <c r="H130" s="1">
        <v>1</v>
      </c>
      <c r="I130" s="1">
        <v>25</v>
      </c>
      <c r="J130" s="1">
        <v>210</v>
      </c>
      <c r="K130" s="1">
        <v>2.4500000000000002</v>
      </c>
      <c r="L130" s="3">
        <v>77.25</v>
      </c>
      <c r="M130" s="3">
        <v>75.17</v>
      </c>
      <c r="N130" s="3">
        <v>22.27</v>
      </c>
      <c r="O130" s="3">
        <v>7.41</v>
      </c>
      <c r="P130" s="3">
        <v>13.06</v>
      </c>
      <c r="Q130" s="3">
        <v>12.87</v>
      </c>
      <c r="R130" s="3">
        <v>12.96</v>
      </c>
      <c r="S130" s="3">
        <v>14.06</v>
      </c>
      <c r="T130" s="3">
        <f t="shared" si="27"/>
        <v>1</v>
      </c>
      <c r="U130" s="3">
        <v>13.88</v>
      </c>
      <c r="V130" s="3">
        <f t="shared" si="28"/>
        <v>1.0100000000000016</v>
      </c>
      <c r="W130" s="3">
        <v>13.97</v>
      </c>
      <c r="X130" s="3">
        <f t="shared" si="29"/>
        <v>1.0099999999999998</v>
      </c>
      <c r="Y130" s="3">
        <v>13.88</v>
      </c>
      <c r="Z130" s="3">
        <f t="shared" si="30"/>
        <v>0.82000000000000028</v>
      </c>
      <c r="AA130" s="3">
        <v>13.71</v>
      </c>
      <c r="AB130" s="3">
        <f t="shared" si="31"/>
        <v>0.84000000000000163</v>
      </c>
      <c r="AC130" s="3">
        <v>13.79</v>
      </c>
      <c r="AD130" s="3">
        <f t="shared" si="32"/>
        <v>0.82999999999999829</v>
      </c>
      <c r="AE130" s="3">
        <f t="shared" si="33"/>
        <v>17.999999999999972</v>
      </c>
      <c r="AF130" s="3">
        <f t="shared" si="34"/>
        <v>16.8316831683168</v>
      </c>
      <c r="AG130" s="3">
        <f t="shared" si="35"/>
        <v>17.821782178217973</v>
      </c>
      <c r="AH130" s="3">
        <f t="shared" si="37"/>
        <v>17.55115511551158</v>
      </c>
      <c r="AI130" s="1">
        <f t="shared" si="36"/>
        <v>0.51391977979730619</v>
      </c>
      <c r="AJ130" s="1">
        <v>2</v>
      </c>
      <c r="AK130" s="1" t="s">
        <v>35</v>
      </c>
    </row>
    <row r="131" spans="1:38" x14ac:dyDescent="0.2">
      <c r="A131" s="1">
        <v>165</v>
      </c>
      <c r="B131" s="1" t="s">
        <v>38</v>
      </c>
      <c r="C131" s="1" t="s">
        <v>40</v>
      </c>
      <c r="D131" s="2">
        <v>43276</v>
      </c>
      <c r="E131" s="2">
        <v>43452</v>
      </c>
      <c r="F131" s="1" t="s">
        <v>106</v>
      </c>
      <c r="G131" s="1" t="s">
        <v>101</v>
      </c>
      <c r="H131" s="1">
        <v>1</v>
      </c>
      <c r="I131" s="1">
        <v>31</v>
      </c>
      <c r="J131" s="1">
        <v>115</v>
      </c>
      <c r="K131" s="1">
        <v>2.44</v>
      </c>
      <c r="L131" s="3">
        <v>9.02</v>
      </c>
      <c r="M131" s="3">
        <v>8.9700000000000006</v>
      </c>
      <c r="N131" s="3">
        <v>10.58</v>
      </c>
      <c r="O131" s="3">
        <v>4.22</v>
      </c>
      <c r="P131" s="3">
        <v>12.86</v>
      </c>
      <c r="Q131" s="3">
        <v>13.02</v>
      </c>
      <c r="R131" s="3">
        <v>13.05</v>
      </c>
      <c r="S131" s="3">
        <v>13.36</v>
      </c>
      <c r="T131" s="3">
        <f t="shared" si="27"/>
        <v>0.5</v>
      </c>
      <c r="U131" s="3">
        <v>13.51</v>
      </c>
      <c r="V131" s="3">
        <f t="shared" si="28"/>
        <v>0.49000000000000021</v>
      </c>
      <c r="W131" s="3">
        <v>13.55</v>
      </c>
      <c r="X131" s="3">
        <f t="shared" si="29"/>
        <v>0.5</v>
      </c>
      <c r="Y131" s="3">
        <v>13.33</v>
      </c>
      <c r="Z131" s="3">
        <f t="shared" si="30"/>
        <v>0.47000000000000064</v>
      </c>
      <c r="AA131" s="3">
        <v>13.48</v>
      </c>
      <c r="AB131" s="3">
        <f t="shared" si="31"/>
        <v>0.46000000000000085</v>
      </c>
      <c r="AC131" s="3">
        <v>13.52</v>
      </c>
      <c r="AD131" s="3">
        <f t="shared" si="32"/>
        <v>0.46999999999999886</v>
      </c>
      <c r="AE131" s="3">
        <f t="shared" si="33"/>
        <v>5.9999999999998721</v>
      </c>
      <c r="AF131" s="3">
        <f t="shared" si="34"/>
        <v>6.1224489795916988</v>
      </c>
      <c r="AG131" s="3">
        <f t="shared" si="35"/>
        <v>6.0000000000002274</v>
      </c>
      <c r="AH131" s="3">
        <f t="shared" si="37"/>
        <v>6.0408163265305994</v>
      </c>
      <c r="AI131" s="1">
        <f t="shared" si="36"/>
        <v>5.7723002545752126E-2</v>
      </c>
      <c r="AJ131" s="1">
        <v>1</v>
      </c>
      <c r="AK131" s="1" t="s">
        <v>35</v>
      </c>
    </row>
    <row r="132" spans="1:38" x14ac:dyDescent="0.2">
      <c r="A132" s="1">
        <v>156</v>
      </c>
      <c r="B132" s="1" t="s">
        <v>38</v>
      </c>
      <c r="C132" s="1" t="s">
        <v>40</v>
      </c>
      <c r="D132" s="2">
        <v>43276</v>
      </c>
      <c r="E132" s="2">
        <v>43451</v>
      </c>
      <c r="F132" s="1" t="s">
        <v>106</v>
      </c>
      <c r="G132" s="1" t="s">
        <v>101</v>
      </c>
      <c r="H132" s="1">
        <v>1</v>
      </c>
      <c r="I132" s="1">
        <v>32</v>
      </c>
      <c r="J132" s="1">
        <v>118</v>
      </c>
      <c r="K132" s="1">
        <v>2.42</v>
      </c>
      <c r="L132" s="3">
        <v>15.53</v>
      </c>
      <c r="M132" s="3">
        <v>15.04</v>
      </c>
      <c r="N132" s="3">
        <v>16.7</v>
      </c>
      <c r="O132" s="3">
        <v>5.53</v>
      </c>
      <c r="P132" s="3">
        <v>12.98</v>
      </c>
      <c r="Q132" s="3">
        <v>12.91</v>
      </c>
      <c r="R132" s="3">
        <v>13</v>
      </c>
      <c r="S132" s="3">
        <v>13.47</v>
      </c>
      <c r="T132" s="3">
        <f t="shared" si="27"/>
        <v>0.49000000000000021</v>
      </c>
      <c r="U132" s="3">
        <v>13.41</v>
      </c>
      <c r="V132" s="3">
        <f t="shared" si="28"/>
        <v>0.5</v>
      </c>
      <c r="W132" s="3">
        <v>13.5</v>
      </c>
      <c r="X132" s="3">
        <f t="shared" si="29"/>
        <v>0.5</v>
      </c>
      <c r="Y132" s="3">
        <v>13.42</v>
      </c>
      <c r="Z132" s="3">
        <f t="shared" si="30"/>
        <v>0.4399999999999995</v>
      </c>
      <c r="AA132" s="3">
        <v>13.36</v>
      </c>
      <c r="AB132" s="3">
        <f t="shared" si="31"/>
        <v>0.44999999999999929</v>
      </c>
      <c r="AC132" s="3">
        <v>13.46</v>
      </c>
      <c r="AD132" s="3">
        <f t="shared" si="32"/>
        <v>0.46000000000000085</v>
      </c>
      <c r="AE132" s="3">
        <f t="shared" si="33"/>
        <v>10.204081632653207</v>
      </c>
      <c r="AF132" s="3">
        <f t="shared" si="34"/>
        <v>10.000000000000142</v>
      </c>
      <c r="AG132" s="3">
        <f t="shared" si="35"/>
        <v>7.9999999999998295</v>
      </c>
      <c r="AH132" s="3">
        <f t="shared" si="37"/>
        <v>9.4013605442177255</v>
      </c>
      <c r="AI132" s="1">
        <f t="shared" si="36"/>
        <v>0.99440798446934908</v>
      </c>
      <c r="AJ132" s="1">
        <v>1</v>
      </c>
      <c r="AK132" s="1" t="s">
        <v>35</v>
      </c>
      <c r="AL132" s="1" t="s">
        <v>52</v>
      </c>
    </row>
    <row r="133" spans="1:38" x14ac:dyDescent="0.2">
      <c r="A133" s="1">
        <v>158</v>
      </c>
      <c r="B133" s="1" t="s">
        <v>38</v>
      </c>
      <c r="C133" s="1" t="s">
        <v>40</v>
      </c>
      <c r="D133" s="2">
        <v>43276</v>
      </c>
      <c r="E133" s="2">
        <v>43451</v>
      </c>
      <c r="F133" s="1" t="s">
        <v>106</v>
      </c>
      <c r="G133" s="1" t="s">
        <v>101</v>
      </c>
      <c r="H133" s="1">
        <v>2</v>
      </c>
      <c r="I133" s="1">
        <v>35</v>
      </c>
      <c r="J133" s="1">
        <v>237</v>
      </c>
      <c r="K133" s="1">
        <v>2.42</v>
      </c>
      <c r="L133" s="3">
        <v>112.55</v>
      </c>
      <c r="M133" s="3">
        <v>112.34</v>
      </c>
      <c r="N133" s="3">
        <v>37.07</v>
      </c>
      <c r="O133" s="3">
        <v>10.77</v>
      </c>
      <c r="P133" s="3">
        <v>13.07</v>
      </c>
      <c r="Q133" s="3">
        <v>13.01</v>
      </c>
      <c r="R133" s="3">
        <v>13.09</v>
      </c>
      <c r="S133" s="3">
        <v>14.07</v>
      </c>
      <c r="T133" s="3">
        <f t="shared" si="27"/>
        <v>1</v>
      </c>
      <c r="U133" s="3">
        <v>14.01</v>
      </c>
      <c r="V133" s="3">
        <f t="shared" si="28"/>
        <v>1</v>
      </c>
      <c r="W133" s="3">
        <v>14.04</v>
      </c>
      <c r="X133" s="3">
        <f t="shared" si="29"/>
        <v>0.94999999999999929</v>
      </c>
      <c r="Y133" s="3">
        <v>13.85</v>
      </c>
      <c r="Z133" s="3">
        <f t="shared" si="30"/>
        <v>0.77999999999999936</v>
      </c>
      <c r="AA133" s="3">
        <v>13.79</v>
      </c>
      <c r="AB133" s="3">
        <f t="shared" si="31"/>
        <v>0.77999999999999936</v>
      </c>
      <c r="AC133" s="3">
        <v>13.83</v>
      </c>
      <c r="AD133" s="3">
        <f t="shared" si="32"/>
        <v>0.74000000000000021</v>
      </c>
      <c r="AE133" s="3">
        <f t="shared" si="33"/>
        <v>22.000000000000064</v>
      </c>
      <c r="AF133" s="3">
        <f t="shared" si="34"/>
        <v>22.000000000000064</v>
      </c>
      <c r="AG133" s="3">
        <f t="shared" si="35"/>
        <v>22.105263157894662</v>
      </c>
      <c r="AH133" s="3">
        <f t="shared" si="37"/>
        <v>22.035087719298264</v>
      </c>
      <c r="AI133" s="1">
        <f t="shared" si="36"/>
        <v>4.9621528504253547E-2</v>
      </c>
      <c r="AJ133" s="1">
        <v>2</v>
      </c>
      <c r="AK133" s="1" t="s">
        <v>35</v>
      </c>
    </row>
    <row r="134" spans="1:38" x14ac:dyDescent="0.2">
      <c r="A134" s="1">
        <v>164</v>
      </c>
      <c r="B134" s="1" t="s">
        <v>38</v>
      </c>
      <c r="C134" s="1" t="s">
        <v>40</v>
      </c>
      <c r="D134" s="2">
        <v>43276</v>
      </c>
      <c r="E134" s="2">
        <v>43452</v>
      </c>
      <c r="F134" s="1" t="s">
        <v>106</v>
      </c>
      <c r="G134" s="1" t="s">
        <v>101</v>
      </c>
      <c r="H134" s="1">
        <v>2</v>
      </c>
      <c r="I134" s="1">
        <v>36</v>
      </c>
      <c r="J134" s="1">
        <v>198</v>
      </c>
      <c r="K134" s="1">
        <v>2.42</v>
      </c>
      <c r="L134" s="3">
        <v>73.540000000000006</v>
      </c>
      <c r="M134" s="3">
        <v>71.62</v>
      </c>
      <c r="N134" s="3">
        <v>24.46</v>
      </c>
      <c r="O134" s="3">
        <v>7.34</v>
      </c>
      <c r="P134" s="3">
        <v>12.96</v>
      </c>
      <c r="Q134" s="3">
        <v>12.83</v>
      </c>
      <c r="R134" s="3">
        <v>12.97</v>
      </c>
      <c r="S134" s="3">
        <v>13.95</v>
      </c>
      <c r="T134" s="3">
        <f t="shared" si="27"/>
        <v>0.98999999999999844</v>
      </c>
      <c r="U134" s="3">
        <v>13.84</v>
      </c>
      <c r="V134" s="3">
        <f t="shared" si="28"/>
        <v>1.0099999999999998</v>
      </c>
      <c r="W134" s="3">
        <v>13.97</v>
      </c>
      <c r="X134" s="3">
        <f t="shared" si="29"/>
        <v>1</v>
      </c>
      <c r="Y134" s="3">
        <v>13.83</v>
      </c>
      <c r="Z134" s="3">
        <f t="shared" si="30"/>
        <v>0.86999999999999922</v>
      </c>
      <c r="AA134" s="3">
        <v>13.75</v>
      </c>
      <c r="AB134" s="3">
        <f t="shared" si="31"/>
        <v>0.91999999999999993</v>
      </c>
      <c r="AC134" s="3">
        <v>13.83</v>
      </c>
      <c r="AD134" s="3">
        <f t="shared" si="32"/>
        <v>0.85999999999999943</v>
      </c>
      <c r="AE134" s="3">
        <f t="shared" si="33"/>
        <v>12.121212121212066</v>
      </c>
      <c r="AF134" s="3">
        <f t="shared" si="34"/>
        <v>8.9108910891088975</v>
      </c>
      <c r="AG134" s="3">
        <f t="shared" si="35"/>
        <v>14.000000000000057</v>
      </c>
      <c r="AH134" s="3">
        <f t="shared" si="37"/>
        <v>11.677367736773673</v>
      </c>
      <c r="AI134" s="1">
        <f t="shared" si="36"/>
        <v>2.1011910519077963</v>
      </c>
      <c r="AJ134" s="1">
        <v>2</v>
      </c>
      <c r="AK134" s="1" t="s">
        <v>35</v>
      </c>
      <c r="AL134" s="1" t="s">
        <v>66</v>
      </c>
    </row>
    <row r="135" spans="1:38" x14ac:dyDescent="0.2">
      <c r="A135" s="1">
        <v>150</v>
      </c>
      <c r="B135" s="1" t="s">
        <v>38</v>
      </c>
      <c r="C135" s="1" t="s">
        <v>40</v>
      </c>
      <c r="D135" s="2">
        <v>43276</v>
      </c>
      <c r="E135" s="2">
        <v>43451</v>
      </c>
      <c r="F135" s="1" t="s">
        <v>106</v>
      </c>
      <c r="G135" s="1" t="s">
        <v>101</v>
      </c>
      <c r="H135" s="1">
        <v>2</v>
      </c>
      <c r="I135" s="1">
        <v>37</v>
      </c>
      <c r="J135" s="1">
        <v>104</v>
      </c>
      <c r="K135" s="1">
        <v>2.4300000000000002</v>
      </c>
      <c r="L135" s="3">
        <v>7.43</v>
      </c>
      <c r="M135" s="3">
        <v>7.3</v>
      </c>
      <c r="N135" s="3">
        <v>9.02</v>
      </c>
      <c r="O135" s="3">
        <v>3.86</v>
      </c>
      <c r="P135" s="3">
        <v>12.94</v>
      </c>
      <c r="Q135" s="3">
        <v>12.96</v>
      </c>
      <c r="R135" s="3">
        <v>12.97</v>
      </c>
      <c r="S135" s="3">
        <v>13.43</v>
      </c>
      <c r="T135" s="3">
        <f t="shared" si="27"/>
        <v>0.49000000000000021</v>
      </c>
      <c r="U135" s="3">
        <v>13.45</v>
      </c>
      <c r="V135" s="3">
        <f t="shared" si="28"/>
        <v>0.48999999999999844</v>
      </c>
      <c r="W135" s="3">
        <v>13.37</v>
      </c>
      <c r="X135" s="3">
        <f t="shared" si="29"/>
        <v>0.39999999999999858</v>
      </c>
      <c r="Y135" s="3">
        <v>13.39</v>
      </c>
      <c r="Z135" s="3">
        <f t="shared" si="30"/>
        <v>0.45000000000000107</v>
      </c>
      <c r="AA135" s="3">
        <v>13.41</v>
      </c>
      <c r="AB135" s="3">
        <f t="shared" si="31"/>
        <v>0.44999999999999929</v>
      </c>
      <c r="AC135" s="3">
        <v>13.34</v>
      </c>
      <c r="AD135" s="3">
        <f t="shared" si="32"/>
        <v>0.36999999999999922</v>
      </c>
      <c r="AE135" s="3">
        <f t="shared" si="33"/>
        <v>8.1632653061222697</v>
      </c>
      <c r="AF135" s="3">
        <f t="shared" si="34"/>
        <v>8.1632653061223017</v>
      </c>
      <c r="AG135" s="3">
        <f t="shared" si="35"/>
        <v>7.4999999999998623</v>
      </c>
      <c r="AH135" s="3">
        <f t="shared" si="37"/>
        <v>7.9421768707481446</v>
      </c>
      <c r="AI135" s="1">
        <f t="shared" si="36"/>
        <v>0.31266626378995793</v>
      </c>
      <c r="AJ135" s="1">
        <v>1</v>
      </c>
      <c r="AK135" s="1" t="s">
        <v>35</v>
      </c>
    </row>
    <row r="136" spans="1:38" x14ac:dyDescent="0.2">
      <c r="A136" s="1">
        <v>155</v>
      </c>
      <c r="B136" s="1" t="s">
        <v>38</v>
      </c>
      <c r="C136" s="1" t="s">
        <v>40</v>
      </c>
      <c r="D136" s="2">
        <v>43276</v>
      </c>
      <c r="E136" s="2">
        <v>43451</v>
      </c>
      <c r="F136" s="1" t="s">
        <v>106</v>
      </c>
      <c r="G136" s="1" t="s">
        <v>101</v>
      </c>
      <c r="H136" s="1">
        <v>2</v>
      </c>
      <c r="I136" s="1">
        <v>38</v>
      </c>
      <c r="J136" s="1">
        <v>95</v>
      </c>
      <c r="K136" s="1">
        <v>2.4900000000000002</v>
      </c>
      <c r="L136" s="3">
        <v>7.69</v>
      </c>
      <c r="M136" s="3">
        <v>7.66</v>
      </c>
      <c r="N136" s="3">
        <v>9.99</v>
      </c>
      <c r="O136" s="3">
        <v>4.0999999999999996</v>
      </c>
      <c r="P136" s="3">
        <v>12.92</v>
      </c>
      <c r="Q136" s="3">
        <v>12.98</v>
      </c>
      <c r="R136" s="3">
        <v>12.97</v>
      </c>
      <c r="S136" s="3">
        <v>13.43</v>
      </c>
      <c r="T136" s="3">
        <f t="shared" si="27"/>
        <v>0.50999999999999979</v>
      </c>
      <c r="U136" s="3">
        <v>13.49</v>
      </c>
      <c r="V136" s="3">
        <f t="shared" si="28"/>
        <v>0.50999999999999979</v>
      </c>
      <c r="W136" s="3">
        <v>13.47</v>
      </c>
      <c r="X136" s="3">
        <f t="shared" si="29"/>
        <v>0.5</v>
      </c>
      <c r="Y136" s="3">
        <v>13.35</v>
      </c>
      <c r="Z136" s="3">
        <f t="shared" si="30"/>
        <v>0.42999999999999972</v>
      </c>
      <c r="AA136" s="3">
        <v>13.4</v>
      </c>
      <c r="AB136" s="3">
        <f t="shared" si="31"/>
        <v>0.41999999999999993</v>
      </c>
      <c r="AC136" s="3">
        <v>13.38</v>
      </c>
      <c r="AD136" s="3">
        <f t="shared" si="32"/>
        <v>0.41000000000000014</v>
      </c>
      <c r="AE136" s="3">
        <f t="shared" si="33"/>
        <v>15.686274509803944</v>
      </c>
      <c r="AF136" s="3">
        <f t="shared" si="34"/>
        <v>17.647058823529392</v>
      </c>
      <c r="AG136" s="3">
        <f t="shared" si="35"/>
        <v>17.999999999999972</v>
      </c>
      <c r="AH136" s="3">
        <f t="shared" si="37"/>
        <v>17.111111111111104</v>
      </c>
      <c r="AI136" s="1">
        <f t="shared" si="36"/>
        <v>1.0177627011671269</v>
      </c>
      <c r="AJ136" s="1">
        <v>1</v>
      </c>
      <c r="AK136" s="1" t="s">
        <v>35</v>
      </c>
    </row>
    <row r="137" spans="1:38" x14ac:dyDescent="0.2">
      <c r="A137" s="1">
        <v>151</v>
      </c>
      <c r="B137" s="1" t="s">
        <v>38</v>
      </c>
      <c r="C137" s="1" t="s">
        <v>40</v>
      </c>
      <c r="D137" s="2">
        <v>43276</v>
      </c>
      <c r="E137" s="2">
        <v>43451</v>
      </c>
      <c r="F137" s="1" t="s">
        <v>106</v>
      </c>
      <c r="G137" s="1" t="s">
        <v>101</v>
      </c>
      <c r="H137" s="1">
        <v>2</v>
      </c>
      <c r="I137" s="1">
        <v>39</v>
      </c>
      <c r="J137" s="1">
        <v>110</v>
      </c>
      <c r="K137" s="1">
        <v>2.48</v>
      </c>
      <c r="L137" s="3">
        <v>9.76</v>
      </c>
      <c r="M137" s="3">
        <v>9.7200000000000006</v>
      </c>
      <c r="N137" s="3">
        <v>11.36</v>
      </c>
      <c r="O137" s="3">
        <v>4.42</v>
      </c>
      <c r="P137" s="3">
        <v>12.96</v>
      </c>
      <c r="Q137" s="3">
        <v>12.99</v>
      </c>
      <c r="R137" s="3">
        <v>12.97</v>
      </c>
      <c r="S137" s="3">
        <v>13.47</v>
      </c>
      <c r="T137" s="3">
        <f t="shared" si="27"/>
        <v>0.50999999999999979</v>
      </c>
      <c r="U137" s="3">
        <v>13.48</v>
      </c>
      <c r="V137" s="3">
        <f t="shared" si="28"/>
        <v>0.49000000000000021</v>
      </c>
      <c r="W137" s="3">
        <v>13.48</v>
      </c>
      <c r="X137" s="3">
        <f t="shared" si="29"/>
        <v>0.50999999999999979</v>
      </c>
      <c r="Y137" s="3">
        <v>13.42</v>
      </c>
      <c r="Z137" s="3">
        <f t="shared" si="30"/>
        <v>0.45999999999999908</v>
      </c>
      <c r="AA137" s="3">
        <v>13.43</v>
      </c>
      <c r="AB137" s="3">
        <f t="shared" si="31"/>
        <v>0.4399999999999995</v>
      </c>
      <c r="AC137" s="3">
        <v>13.44</v>
      </c>
      <c r="AD137" s="3">
        <f t="shared" si="32"/>
        <v>0.46999999999999886</v>
      </c>
      <c r="AE137" s="3">
        <f t="shared" si="33"/>
        <v>9.8039215686275938</v>
      </c>
      <c r="AF137" s="3">
        <f t="shared" si="34"/>
        <v>10.204081632653207</v>
      </c>
      <c r="AG137" s="3">
        <f t="shared" si="35"/>
        <v>7.8431372549021443</v>
      </c>
      <c r="AH137" s="3">
        <f t="shared" si="37"/>
        <v>9.2837134853943155</v>
      </c>
      <c r="AI137" s="1">
        <f t="shared" si="36"/>
        <v>1.0316578651550767</v>
      </c>
      <c r="AJ137" s="1">
        <v>1</v>
      </c>
      <c r="AK137" s="1" t="s">
        <v>35</v>
      </c>
    </row>
    <row r="138" spans="1:38" x14ac:dyDescent="0.2">
      <c r="A138" s="1">
        <v>35</v>
      </c>
      <c r="B138" s="1" t="s">
        <v>38</v>
      </c>
      <c r="C138" s="1" t="s">
        <v>40</v>
      </c>
      <c r="D138" s="2">
        <v>43297</v>
      </c>
      <c r="E138" s="2">
        <v>43306</v>
      </c>
      <c r="F138" s="1" t="s">
        <v>105</v>
      </c>
      <c r="G138" s="1" t="s">
        <v>102</v>
      </c>
      <c r="I138" s="1">
        <v>1</v>
      </c>
      <c r="J138" s="1">
        <v>332</v>
      </c>
      <c r="K138" s="3">
        <v>2.2599999999999998</v>
      </c>
      <c r="L138" s="3">
        <v>341.22</v>
      </c>
      <c r="M138" s="3">
        <v>331.67</v>
      </c>
      <c r="N138" s="3">
        <v>23.28</v>
      </c>
      <c r="O138" s="3">
        <v>7.96</v>
      </c>
      <c r="P138" s="3">
        <v>12.98</v>
      </c>
      <c r="Q138" s="3">
        <v>12.97</v>
      </c>
      <c r="R138" s="3">
        <v>12.98</v>
      </c>
      <c r="S138" s="3">
        <v>13.94</v>
      </c>
      <c r="T138" s="3">
        <f t="shared" si="27"/>
        <v>0.95999999999999908</v>
      </c>
      <c r="U138" s="3">
        <v>13.95</v>
      </c>
      <c r="V138" s="3">
        <f t="shared" si="28"/>
        <v>0.97999999999999865</v>
      </c>
      <c r="W138" s="3">
        <v>13.99</v>
      </c>
      <c r="X138" s="3">
        <f t="shared" si="29"/>
        <v>1.0099999999999998</v>
      </c>
      <c r="Y138" s="3">
        <v>13.74</v>
      </c>
      <c r="Z138" s="3">
        <f t="shared" si="30"/>
        <v>0.75999999999999979</v>
      </c>
      <c r="AA138" s="3">
        <v>13.76</v>
      </c>
      <c r="AB138" s="3">
        <f t="shared" si="31"/>
        <v>0.78999999999999915</v>
      </c>
      <c r="AC138" s="3">
        <v>13.8</v>
      </c>
      <c r="AD138" s="3">
        <f t="shared" si="32"/>
        <v>0.82000000000000028</v>
      </c>
      <c r="AE138" s="3">
        <f t="shared" si="33"/>
        <v>20.833333333333282</v>
      </c>
      <c r="AF138" s="3">
        <f t="shared" si="34"/>
        <v>19.387755102040792</v>
      </c>
      <c r="AG138" s="3">
        <f t="shared" si="35"/>
        <v>18.811881188118761</v>
      </c>
      <c r="AH138" s="3">
        <f t="shared" si="37"/>
        <v>19.677656541164279</v>
      </c>
      <c r="AI138" s="1">
        <f t="shared" si="36"/>
        <v>0.85033300424108316</v>
      </c>
      <c r="AJ138" s="1">
        <v>3</v>
      </c>
      <c r="AK138" s="1" t="s">
        <v>35</v>
      </c>
    </row>
    <row r="139" spans="1:38" x14ac:dyDescent="0.2">
      <c r="A139" s="1">
        <v>38</v>
      </c>
      <c r="B139" s="1" t="s">
        <v>38</v>
      </c>
      <c r="C139" s="1" t="s">
        <v>40</v>
      </c>
      <c r="D139" s="2">
        <v>43297</v>
      </c>
      <c r="E139" s="2">
        <v>43306</v>
      </c>
      <c r="F139" s="1" t="s">
        <v>105</v>
      </c>
      <c r="G139" s="1" t="s">
        <v>102</v>
      </c>
      <c r="I139" s="1">
        <v>2</v>
      </c>
      <c r="J139" s="1">
        <v>278</v>
      </c>
      <c r="K139" s="3">
        <v>2.27</v>
      </c>
      <c r="L139" s="3">
        <v>208.93</v>
      </c>
      <c r="M139" s="3">
        <v>194.49</v>
      </c>
      <c r="N139" s="3">
        <v>22.54</v>
      </c>
      <c r="O139" s="3">
        <v>7.69</v>
      </c>
      <c r="P139" s="3">
        <v>12.92</v>
      </c>
      <c r="Q139" s="3">
        <v>13</v>
      </c>
      <c r="R139" s="3">
        <v>13.1</v>
      </c>
      <c r="S139" s="3">
        <v>13.91</v>
      </c>
      <c r="T139" s="3">
        <f t="shared" si="27"/>
        <v>0.99000000000000021</v>
      </c>
      <c r="U139" s="3">
        <v>14.02</v>
      </c>
      <c r="V139" s="3">
        <f t="shared" si="28"/>
        <v>1.0199999999999996</v>
      </c>
      <c r="W139" s="3">
        <v>14.05</v>
      </c>
      <c r="X139" s="3">
        <f t="shared" si="29"/>
        <v>0.95000000000000107</v>
      </c>
      <c r="Y139" s="3">
        <v>13.72</v>
      </c>
      <c r="Z139" s="3">
        <f t="shared" si="30"/>
        <v>0.80000000000000071</v>
      </c>
      <c r="AA139" s="3">
        <v>13.74</v>
      </c>
      <c r="AB139" s="3">
        <f t="shared" si="31"/>
        <v>0.74000000000000021</v>
      </c>
      <c r="AC139" s="3">
        <v>13.8</v>
      </c>
      <c r="AD139" s="3">
        <f t="shared" si="32"/>
        <v>0.70000000000000107</v>
      </c>
      <c r="AE139" s="3">
        <f t="shared" si="33"/>
        <v>19.191919191919137</v>
      </c>
      <c r="AF139" s="3">
        <f t="shared" si="34"/>
        <v>27.450980392156808</v>
      </c>
      <c r="AG139" s="3">
        <f t="shared" si="35"/>
        <v>26.31578947368418</v>
      </c>
      <c r="AH139" s="3">
        <f t="shared" si="37"/>
        <v>24.319563019253376</v>
      </c>
      <c r="AI139" s="1">
        <f t="shared" si="36"/>
        <v>3.6552895936660397</v>
      </c>
      <c r="AJ139" s="1">
        <v>2</v>
      </c>
      <c r="AK139" s="1" t="s">
        <v>35</v>
      </c>
    </row>
    <row r="140" spans="1:38" x14ac:dyDescent="0.2">
      <c r="A140" s="1">
        <v>42</v>
      </c>
      <c r="B140" s="1" t="s">
        <v>38</v>
      </c>
      <c r="C140" s="1" t="s">
        <v>40</v>
      </c>
      <c r="D140" s="2">
        <v>43297</v>
      </c>
      <c r="E140" s="2">
        <v>43306</v>
      </c>
      <c r="F140" s="1" t="s">
        <v>105</v>
      </c>
      <c r="G140" s="1" t="s">
        <v>102</v>
      </c>
      <c r="I140" s="1">
        <v>3</v>
      </c>
      <c r="J140" s="1">
        <v>257</v>
      </c>
      <c r="K140" s="3">
        <v>2.29</v>
      </c>
      <c r="L140" s="3">
        <v>157.27000000000001</v>
      </c>
      <c r="M140" s="3">
        <v>152.19999999999999</v>
      </c>
      <c r="N140" s="3">
        <v>16.39</v>
      </c>
      <c r="O140" s="3">
        <v>5.91</v>
      </c>
      <c r="P140" s="3">
        <v>12.98</v>
      </c>
      <c r="Q140" s="3">
        <v>13.1</v>
      </c>
      <c r="R140" s="3">
        <v>12.97</v>
      </c>
      <c r="S140" s="3">
        <v>13.95</v>
      </c>
      <c r="T140" s="3">
        <f t="shared" si="27"/>
        <v>0.96999999999999886</v>
      </c>
      <c r="U140" s="3">
        <v>14.1</v>
      </c>
      <c r="V140" s="3">
        <f t="shared" si="28"/>
        <v>1</v>
      </c>
      <c r="W140" s="3">
        <v>13.99</v>
      </c>
      <c r="X140" s="3">
        <f t="shared" si="29"/>
        <v>1.0199999999999996</v>
      </c>
      <c r="Y140" s="3">
        <v>13.73</v>
      </c>
      <c r="Z140" s="3">
        <f t="shared" si="30"/>
        <v>0.75</v>
      </c>
      <c r="AA140" s="3">
        <v>13.84</v>
      </c>
      <c r="AB140" s="3">
        <f t="shared" si="31"/>
        <v>0.74000000000000021</v>
      </c>
      <c r="AC140" s="3">
        <v>13.73</v>
      </c>
      <c r="AD140" s="3">
        <f t="shared" si="32"/>
        <v>0.75999999999999979</v>
      </c>
      <c r="AE140" s="3">
        <f t="shared" si="33"/>
        <v>22.680412371133929</v>
      </c>
      <c r="AF140" s="3">
        <f t="shared" si="34"/>
        <v>25.999999999999979</v>
      </c>
      <c r="AG140" s="3">
        <f t="shared" si="35"/>
        <v>25.49019607843136</v>
      </c>
      <c r="AH140" s="3">
        <f t="shared" si="37"/>
        <v>24.723536149855089</v>
      </c>
      <c r="AI140" s="1">
        <f t="shared" si="36"/>
        <v>1.4596212045124493</v>
      </c>
      <c r="AJ140" s="1">
        <v>2</v>
      </c>
      <c r="AK140" s="1" t="s">
        <v>35</v>
      </c>
    </row>
    <row r="141" spans="1:38" x14ac:dyDescent="0.2">
      <c r="A141" s="1">
        <v>34</v>
      </c>
      <c r="B141" s="1" t="s">
        <v>38</v>
      </c>
      <c r="C141" s="1" t="s">
        <v>40</v>
      </c>
      <c r="D141" s="2">
        <v>43297</v>
      </c>
      <c r="E141" s="2">
        <v>43306</v>
      </c>
      <c r="F141" s="1" t="s">
        <v>105</v>
      </c>
      <c r="G141" s="1" t="s">
        <v>102</v>
      </c>
      <c r="I141" s="1">
        <v>4</v>
      </c>
      <c r="J141" s="1">
        <v>238</v>
      </c>
      <c r="K141" s="3">
        <v>2.2599999999999998</v>
      </c>
      <c r="L141" s="3">
        <v>117.5</v>
      </c>
      <c r="M141" s="3">
        <v>106.92</v>
      </c>
      <c r="N141" s="3">
        <v>20.78</v>
      </c>
      <c r="O141" s="3">
        <v>7.02</v>
      </c>
      <c r="P141" s="3">
        <v>13.1</v>
      </c>
      <c r="Q141" s="3">
        <v>13.09</v>
      </c>
      <c r="R141" s="3">
        <v>13.06</v>
      </c>
      <c r="S141" s="3">
        <v>14.12</v>
      </c>
      <c r="T141" s="3">
        <f t="shared" si="27"/>
        <v>1.0199999999999996</v>
      </c>
      <c r="U141" s="3">
        <v>14.11</v>
      </c>
      <c r="V141" s="3">
        <f t="shared" si="28"/>
        <v>1.0199999999999996</v>
      </c>
      <c r="W141" s="3">
        <v>14.05</v>
      </c>
      <c r="X141" s="3">
        <f t="shared" si="29"/>
        <v>0.99000000000000021</v>
      </c>
      <c r="Y141" s="3">
        <v>13.92</v>
      </c>
      <c r="Z141" s="3">
        <f t="shared" si="30"/>
        <v>0.82000000000000028</v>
      </c>
      <c r="AA141" s="3">
        <v>13.89</v>
      </c>
      <c r="AB141" s="3">
        <f t="shared" si="31"/>
        <v>0.80000000000000071</v>
      </c>
      <c r="AC141" s="3">
        <v>13.85</v>
      </c>
      <c r="AD141" s="3">
        <f t="shared" si="32"/>
        <v>0.78999999999999915</v>
      </c>
      <c r="AE141" s="3">
        <f t="shared" si="33"/>
        <v>19.607843137254843</v>
      </c>
      <c r="AF141" s="3">
        <f t="shared" si="34"/>
        <v>21.568627450980294</v>
      </c>
      <c r="AG141" s="3">
        <f t="shared" si="35"/>
        <v>20.202020202020311</v>
      </c>
      <c r="AH141" s="3">
        <f t="shared" si="37"/>
        <v>20.459496930085148</v>
      </c>
      <c r="AI141" s="1">
        <f t="shared" si="36"/>
        <v>0.82093015551839255</v>
      </c>
      <c r="AJ141" s="1">
        <v>2</v>
      </c>
      <c r="AK141" s="1" t="s">
        <v>35</v>
      </c>
    </row>
    <row r="142" spans="1:38" x14ac:dyDescent="0.2">
      <c r="A142" s="1">
        <v>32</v>
      </c>
      <c r="B142" s="1" t="s">
        <v>38</v>
      </c>
      <c r="C142" s="1" t="s">
        <v>40</v>
      </c>
      <c r="D142" s="2">
        <v>43297</v>
      </c>
      <c r="E142" s="2">
        <v>43306</v>
      </c>
      <c r="F142" s="1" t="s">
        <v>105</v>
      </c>
      <c r="G142" s="1" t="s">
        <v>102</v>
      </c>
      <c r="I142" s="1">
        <v>5</v>
      </c>
      <c r="J142" s="1">
        <v>233</v>
      </c>
      <c r="K142" s="3">
        <v>2.27</v>
      </c>
      <c r="L142" s="3">
        <v>95.38</v>
      </c>
      <c r="M142" s="3">
        <v>95.11</v>
      </c>
      <c r="N142" s="3">
        <v>29.4</v>
      </c>
      <c r="O142" s="3">
        <v>8.9499999999999993</v>
      </c>
      <c r="P142" s="3">
        <v>13.04</v>
      </c>
      <c r="Q142" s="3">
        <v>12.95</v>
      </c>
      <c r="R142" s="3">
        <v>12.93</v>
      </c>
      <c r="S142" s="3">
        <v>14.03</v>
      </c>
      <c r="T142" s="3">
        <f t="shared" si="27"/>
        <v>0.99000000000000021</v>
      </c>
      <c r="U142" s="3">
        <v>13.94</v>
      </c>
      <c r="V142" s="3">
        <f t="shared" si="28"/>
        <v>0.99000000000000021</v>
      </c>
      <c r="W142" s="3">
        <v>13.94</v>
      </c>
      <c r="X142" s="3">
        <f t="shared" si="29"/>
        <v>1.0099999999999998</v>
      </c>
      <c r="Y142" s="3">
        <v>13.93</v>
      </c>
      <c r="Z142" s="3">
        <f t="shared" si="30"/>
        <v>0.89000000000000057</v>
      </c>
      <c r="AA142" s="3">
        <v>13.83</v>
      </c>
      <c r="AB142" s="3">
        <f t="shared" si="31"/>
        <v>0.88000000000000078</v>
      </c>
      <c r="AC142" s="3">
        <v>13.86</v>
      </c>
      <c r="AD142" s="3">
        <f t="shared" si="32"/>
        <v>0.92999999999999972</v>
      </c>
      <c r="AE142" s="3">
        <f t="shared" si="33"/>
        <v>10.101010101010067</v>
      </c>
      <c r="AF142" s="3">
        <f t="shared" si="34"/>
        <v>11.11111111111105</v>
      </c>
      <c r="AG142" s="3">
        <f t="shared" si="35"/>
        <v>7.9207920792079278</v>
      </c>
      <c r="AH142" s="3">
        <f t="shared" si="37"/>
        <v>9.7109710971096828</v>
      </c>
      <c r="AI142" s="1">
        <f t="shared" si="36"/>
        <v>1.3313230761798553</v>
      </c>
      <c r="AJ142" s="1">
        <v>2</v>
      </c>
      <c r="AK142" s="1" t="s">
        <v>35</v>
      </c>
    </row>
    <row r="143" spans="1:38" x14ac:dyDescent="0.2">
      <c r="A143" s="1">
        <v>39</v>
      </c>
      <c r="B143" s="1" t="s">
        <v>38</v>
      </c>
      <c r="C143" s="1" t="s">
        <v>40</v>
      </c>
      <c r="D143" s="2">
        <v>43297</v>
      </c>
      <c r="E143" s="2">
        <v>43306</v>
      </c>
      <c r="F143" s="1" t="s">
        <v>105</v>
      </c>
      <c r="G143" s="1" t="s">
        <v>102</v>
      </c>
      <c r="I143" s="1">
        <v>7</v>
      </c>
      <c r="J143" s="1">
        <v>208</v>
      </c>
      <c r="K143" s="3">
        <v>2.27</v>
      </c>
      <c r="L143" s="3">
        <v>76.02</v>
      </c>
      <c r="M143" s="3">
        <v>71.540000000000006</v>
      </c>
      <c r="N143" s="3">
        <v>15.91</v>
      </c>
      <c r="O143" s="3">
        <v>5.58</v>
      </c>
      <c r="P143" s="3">
        <v>13.01</v>
      </c>
      <c r="Q143" s="3">
        <v>13.06</v>
      </c>
      <c r="R143" s="3">
        <v>13.05</v>
      </c>
      <c r="S143" s="3">
        <v>14.01</v>
      </c>
      <c r="T143" s="3">
        <f t="shared" si="27"/>
        <v>1</v>
      </c>
      <c r="U143" s="3">
        <v>14.01</v>
      </c>
      <c r="V143" s="3">
        <f t="shared" si="28"/>
        <v>0.94999999999999929</v>
      </c>
      <c r="W143" s="3">
        <v>14.08</v>
      </c>
      <c r="X143" s="3">
        <f t="shared" si="29"/>
        <v>1.0299999999999994</v>
      </c>
      <c r="Y143" s="3">
        <v>13.79</v>
      </c>
      <c r="Z143" s="3">
        <f t="shared" si="30"/>
        <v>0.77999999999999936</v>
      </c>
      <c r="AA143" s="3">
        <v>13.84</v>
      </c>
      <c r="AB143" s="3">
        <f t="shared" si="31"/>
        <v>0.77999999999999936</v>
      </c>
      <c r="AC143" s="3">
        <v>13.85</v>
      </c>
      <c r="AD143" s="3">
        <f t="shared" si="32"/>
        <v>0.79999999999999893</v>
      </c>
      <c r="AE143" s="3">
        <f t="shared" si="33"/>
        <v>22.000000000000064</v>
      </c>
      <c r="AF143" s="3">
        <f t="shared" si="34"/>
        <v>17.894736842105274</v>
      </c>
      <c r="AG143" s="3">
        <f t="shared" si="35"/>
        <v>22.330097087378697</v>
      </c>
      <c r="AH143" s="3">
        <f t="shared" si="37"/>
        <v>20.741611309828013</v>
      </c>
      <c r="AI143" s="1">
        <f t="shared" si="36"/>
        <v>2.0175499494853781</v>
      </c>
      <c r="AJ143" s="1">
        <v>2</v>
      </c>
      <c r="AK143" s="1" t="s">
        <v>35</v>
      </c>
    </row>
    <row r="144" spans="1:38" x14ac:dyDescent="0.2">
      <c r="A144" s="1">
        <v>33</v>
      </c>
      <c r="B144" s="1" t="s">
        <v>38</v>
      </c>
      <c r="C144" s="1" t="s">
        <v>40</v>
      </c>
      <c r="D144" s="2">
        <v>43297</v>
      </c>
      <c r="E144" s="2">
        <v>43306</v>
      </c>
      <c r="F144" s="1" t="s">
        <v>105</v>
      </c>
      <c r="G144" s="1" t="s">
        <v>102</v>
      </c>
      <c r="I144" s="1">
        <v>8</v>
      </c>
      <c r="J144" s="1">
        <v>219</v>
      </c>
      <c r="K144" s="3">
        <v>2.2599999999999998</v>
      </c>
      <c r="L144" s="3">
        <v>83.47</v>
      </c>
      <c r="M144" s="3">
        <v>79.31</v>
      </c>
      <c r="N144" s="3">
        <v>19.78</v>
      </c>
      <c r="O144" s="3">
        <v>6.55</v>
      </c>
      <c r="P144" s="3">
        <v>12.96</v>
      </c>
      <c r="Q144" s="3">
        <v>13.1</v>
      </c>
      <c r="R144" s="3">
        <v>13.11</v>
      </c>
      <c r="S144" s="3">
        <v>13.95</v>
      </c>
      <c r="T144" s="3">
        <f t="shared" si="27"/>
        <v>0.98999999999999844</v>
      </c>
      <c r="U144" s="3">
        <v>14.09</v>
      </c>
      <c r="V144" s="3">
        <f t="shared" si="28"/>
        <v>0.99000000000000021</v>
      </c>
      <c r="W144" s="3">
        <v>14.15</v>
      </c>
      <c r="X144" s="3">
        <f t="shared" si="29"/>
        <v>1.0400000000000009</v>
      </c>
      <c r="Y144" s="3">
        <v>13.87</v>
      </c>
      <c r="Z144" s="3">
        <f t="shared" si="30"/>
        <v>0.90999999999999837</v>
      </c>
      <c r="AA144" s="3">
        <v>13.98</v>
      </c>
      <c r="AB144" s="3">
        <f t="shared" si="31"/>
        <v>0.88000000000000078</v>
      </c>
      <c r="AC144" s="3">
        <v>14.06</v>
      </c>
      <c r="AD144" s="3">
        <f t="shared" si="32"/>
        <v>0.95000000000000107</v>
      </c>
      <c r="AE144" s="3">
        <f t="shared" si="33"/>
        <v>8.0808080808080991</v>
      </c>
      <c r="AF144" s="3">
        <f t="shared" si="34"/>
        <v>11.11111111111105</v>
      </c>
      <c r="AG144" s="3">
        <f t="shared" si="35"/>
        <v>8.6538461538461338</v>
      </c>
      <c r="AH144" s="3">
        <f t="shared" si="37"/>
        <v>9.2819217819217599</v>
      </c>
      <c r="AI144" s="1">
        <f t="shared" si="36"/>
        <v>1.3144183402561997</v>
      </c>
      <c r="AJ144" s="1">
        <v>2</v>
      </c>
      <c r="AK144" s="1" t="s">
        <v>35</v>
      </c>
    </row>
    <row r="145" spans="1:38" x14ac:dyDescent="0.2">
      <c r="A145" s="1">
        <v>36</v>
      </c>
      <c r="B145" s="1" t="s">
        <v>38</v>
      </c>
      <c r="C145" s="1" t="s">
        <v>40</v>
      </c>
      <c r="D145" s="2">
        <v>43297</v>
      </c>
      <c r="E145" s="2">
        <v>43306</v>
      </c>
      <c r="F145" s="1" t="s">
        <v>105</v>
      </c>
      <c r="G145" s="1" t="s">
        <v>102</v>
      </c>
      <c r="I145" s="1">
        <v>9</v>
      </c>
      <c r="J145" s="1">
        <v>229</v>
      </c>
      <c r="K145" s="3">
        <v>2.27</v>
      </c>
      <c r="L145" s="3">
        <v>88.75</v>
      </c>
      <c r="M145" s="3">
        <v>88</v>
      </c>
      <c r="N145" s="3">
        <v>19.989999999999998</v>
      </c>
      <c r="O145" s="3">
        <v>6.51</v>
      </c>
      <c r="P145" s="3">
        <v>13.08</v>
      </c>
      <c r="Q145" s="3">
        <v>13.07</v>
      </c>
      <c r="R145" s="3">
        <v>12.97</v>
      </c>
      <c r="S145" s="3">
        <v>14.09</v>
      </c>
      <c r="T145" s="3">
        <f t="shared" si="27"/>
        <v>1.0099999999999998</v>
      </c>
      <c r="U145" s="3">
        <v>14.06</v>
      </c>
      <c r="V145" s="3">
        <f t="shared" si="28"/>
        <v>0.99000000000000021</v>
      </c>
      <c r="W145" s="3">
        <v>13.99</v>
      </c>
      <c r="X145" s="3">
        <f t="shared" si="29"/>
        <v>1.0199999999999996</v>
      </c>
      <c r="Y145" s="3">
        <v>14</v>
      </c>
      <c r="Z145" s="3">
        <f t="shared" si="30"/>
        <v>0.91999999999999993</v>
      </c>
      <c r="AA145" s="3">
        <v>13.95</v>
      </c>
      <c r="AB145" s="3">
        <f t="shared" si="31"/>
        <v>0.87999999999999901</v>
      </c>
      <c r="AC145" s="3">
        <v>13.94</v>
      </c>
      <c r="AD145" s="3">
        <f t="shared" si="32"/>
        <v>0.96999999999999886</v>
      </c>
      <c r="AE145" s="3">
        <f t="shared" si="33"/>
        <v>8.9108910891088975</v>
      </c>
      <c r="AF145" s="3">
        <f t="shared" si="34"/>
        <v>11.111111111111228</v>
      </c>
      <c r="AG145" s="3">
        <f t="shared" si="35"/>
        <v>4.9019607843137969</v>
      </c>
      <c r="AH145" s="3">
        <f t="shared" si="37"/>
        <v>8.3079876615113069</v>
      </c>
      <c r="AI145" s="1">
        <f t="shared" si="36"/>
        <v>2.5704741913310927</v>
      </c>
      <c r="AJ145" s="1">
        <v>2</v>
      </c>
      <c r="AK145" s="1" t="s">
        <v>35</v>
      </c>
    </row>
    <row r="146" spans="1:38" x14ac:dyDescent="0.2">
      <c r="A146" s="1">
        <v>31</v>
      </c>
      <c r="B146" s="1" t="s">
        <v>38</v>
      </c>
      <c r="C146" s="1" t="s">
        <v>40</v>
      </c>
      <c r="D146" s="2">
        <v>43297</v>
      </c>
      <c r="E146" s="2">
        <v>43306</v>
      </c>
      <c r="F146" s="1" t="s">
        <v>105</v>
      </c>
      <c r="G146" s="1" t="s">
        <v>102</v>
      </c>
      <c r="I146" s="1">
        <v>10</v>
      </c>
      <c r="J146" s="1">
        <v>194</v>
      </c>
      <c r="K146" s="3">
        <v>2.29</v>
      </c>
      <c r="L146" s="3">
        <v>50.25</v>
      </c>
      <c r="M146" s="3">
        <v>50.25</v>
      </c>
      <c r="N146" s="3">
        <v>38.6</v>
      </c>
      <c r="O146" s="3">
        <v>10.87</v>
      </c>
      <c r="P146" s="3">
        <v>12.95</v>
      </c>
      <c r="Q146" s="3">
        <v>13.01</v>
      </c>
      <c r="R146" s="3">
        <v>13.03</v>
      </c>
      <c r="S146" s="3">
        <v>13.93</v>
      </c>
      <c r="T146" s="3">
        <f t="shared" si="27"/>
        <v>0.98000000000000043</v>
      </c>
      <c r="U146" s="3">
        <v>14.05</v>
      </c>
      <c r="V146" s="3">
        <f t="shared" si="28"/>
        <v>1.0400000000000009</v>
      </c>
      <c r="W146" s="3">
        <v>14.05</v>
      </c>
      <c r="X146" s="3">
        <f t="shared" si="29"/>
        <v>1.0200000000000014</v>
      </c>
      <c r="Y146" s="3">
        <v>13.86</v>
      </c>
      <c r="Z146" s="3">
        <f t="shared" si="30"/>
        <v>0.91000000000000014</v>
      </c>
      <c r="AA146" s="3">
        <v>13.95</v>
      </c>
      <c r="AB146" s="3">
        <f t="shared" si="31"/>
        <v>0.9399999999999995</v>
      </c>
      <c r="AC146" s="3">
        <v>13.92</v>
      </c>
      <c r="AD146" s="3">
        <f t="shared" si="32"/>
        <v>0.89000000000000057</v>
      </c>
      <c r="AE146" s="3">
        <f t="shared" si="33"/>
        <v>7.1428571428571725</v>
      </c>
      <c r="AF146" s="3">
        <f t="shared" si="34"/>
        <v>9.6153846153847482</v>
      </c>
      <c r="AG146" s="3">
        <f t="shared" si="35"/>
        <v>12.74509803921574</v>
      </c>
      <c r="AH146" s="3">
        <f t="shared" si="37"/>
        <v>9.8344465991525549</v>
      </c>
      <c r="AI146" s="1">
        <f t="shared" si="36"/>
        <v>2.2923447791518807</v>
      </c>
      <c r="AJ146" s="1">
        <v>2</v>
      </c>
      <c r="AK146" s="1" t="s">
        <v>35</v>
      </c>
    </row>
    <row r="147" spans="1:38" x14ac:dyDescent="0.2">
      <c r="A147" s="1">
        <v>37</v>
      </c>
      <c r="B147" s="1" t="s">
        <v>38</v>
      </c>
      <c r="C147" s="1" t="s">
        <v>40</v>
      </c>
      <c r="D147" s="2">
        <v>43297</v>
      </c>
      <c r="E147" s="2">
        <v>43306</v>
      </c>
      <c r="F147" s="1" t="s">
        <v>105</v>
      </c>
      <c r="G147" s="1" t="s">
        <v>102</v>
      </c>
      <c r="I147" s="1">
        <v>14</v>
      </c>
      <c r="J147" s="1">
        <v>250</v>
      </c>
      <c r="K147" s="3">
        <v>2.2599999999999998</v>
      </c>
      <c r="L147" s="3">
        <v>134.68</v>
      </c>
      <c r="M147" s="3">
        <v>133.22</v>
      </c>
      <c r="N147" s="3">
        <v>19.829999999999998</v>
      </c>
      <c r="O147" s="3">
        <v>6.45</v>
      </c>
      <c r="P147" s="3">
        <v>12.98</v>
      </c>
      <c r="Q147" s="3">
        <v>13.06</v>
      </c>
      <c r="R147" s="3">
        <v>13.1</v>
      </c>
      <c r="S147" s="3">
        <v>13.93</v>
      </c>
      <c r="T147" s="3">
        <f t="shared" si="27"/>
        <v>0.94999999999999929</v>
      </c>
      <c r="U147" s="3">
        <v>14.06</v>
      </c>
      <c r="V147" s="3">
        <f t="shared" si="28"/>
        <v>1</v>
      </c>
      <c r="W147" s="3">
        <v>14.12</v>
      </c>
      <c r="X147" s="3">
        <f t="shared" si="29"/>
        <v>1.0199999999999996</v>
      </c>
      <c r="Y147" s="3">
        <v>13.78</v>
      </c>
      <c r="Z147" s="3">
        <f t="shared" si="30"/>
        <v>0.79999999999999893</v>
      </c>
      <c r="AA147" s="3">
        <v>13.92</v>
      </c>
      <c r="AB147" s="3">
        <f t="shared" si="31"/>
        <v>0.85999999999999943</v>
      </c>
      <c r="AC147" s="3">
        <v>13.96</v>
      </c>
      <c r="AD147" s="3">
        <f t="shared" si="32"/>
        <v>0.86000000000000121</v>
      </c>
      <c r="AE147" s="3">
        <f t="shared" si="33"/>
        <v>15.789473684210575</v>
      </c>
      <c r="AF147" s="3">
        <f t="shared" si="34"/>
        <v>14.000000000000057</v>
      </c>
      <c r="AG147" s="3">
        <f t="shared" si="35"/>
        <v>15.686274509803766</v>
      </c>
      <c r="AH147" s="3">
        <f t="shared" si="37"/>
        <v>15.158582731338134</v>
      </c>
      <c r="AI147" s="1">
        <f t="shared" si="36"/>
        <v>0.82032431652189008</v>
      </c>
      <c r="AJ147" s="1">
        <v>2</v>
      </c>
      <c r="AK147" s="1" t="s">
        <v>35</v>
      </c>
    </row>
    <row r="148" spans="1:38" x14ac:dyDescent="0.2">
      <c r="A148" s="1">
        <v>44</v>
      </c>
      <c r="B148" s="1" t="s">
        <v>38</v>
      </c>
      <c r="C148" s="1" t="s">
        <v>40</v>
      </c>
      <c r="D148" s="2">
        <v>43297</v>
      </c>
      <c r="E148" s="2">
        <v>43308</v>
      </c>
      <c r="F148" s="1" t="s">
        <v>105</v>
      </c>
      <c r="G148" s="1" t="s">
        <v>102</v>
      </c>
      <c r="I148" s="1">
        <v>20</v>
      </c>
      <c r="J148" s="1">
        <v>178</v>
      </c>
      <c r="K148" s="3">
        <v>2.2799999999999998</v>
      </c>
      <c r="L148" s="3">
        <v>39.99</v>
      </c>
      <c r="M148" s="3">
        <v>37.72</v>
      </c>
      <c r="N148" s="3">
        <v>12.72</v>
      </c>
      <c r="O148" s="3">
        <v>4.38</v>
      </c>
      <c r="P148" s="3">
        <v>13.07</v>
      </c>
      <c r="Q148" s="3">
        <v>13.05</v>
      </c>
      <c r="R148" s="3" t="s">
        <v>1</v>
      </c>
      <c r="S148" s="3">
        <v>14.08</v>
      </c>
      <c r="T148" s="3">
        <f t="shared" si="27"/>
        <v>1.0099999999999998</v>
      </c>
      <c r="U148" s="3">
        <v>14.09</v>
      </c>
      <c r="V148" s="3">
        <f t="shared" si="28"/>
        <v>1.0399999999999991</v>
      </c>
      <c r="W148" s="3" t="s">
        <v>1</v>
      </c>
      <c r="X148" s="3" t="e">
        <f t="shared" si="29"/>
        <v>#VALUE!</v>
      </c>
      <c r="Y148" s="3">
        <v>13.98</v>
      </c>
      <c r="Z148" s="3">
        <f t="shared" si="30"/>
        <v>0.91000000000000014</v>
      </c>
      <c r="AA148" s="3">
        <v>14.01</v>
      </c>
      <c r="AB148" s="3">
        <f t="shared" si="31"/>
        <v>0.95999999999999908</v>
      </c>
      <c r="AC148" s="3" t="s">
        <v>1</v>
      </c>
      <c r="AD148" s="3" t="e">
        <f t="shared" si="32"/>
        <v>#VALUE!</v>
      </c>
      <c r="AE148" s="3">
        <f t="shared" si="33"/>
        <v>9.9009900990098654</v>
      </c>
      <c r="AF148" s="3">
        <f t="shared" si="34"/>
        <v>7.6923076923077094</v>
      </c>
      <c r="AG148" s="3" t="e">
        <f t="shared" si="35"/>
        <v>#VALUE!</v>
      </c>
      <c r="AH148" s="3">
        <f>AVERAGE(AE148:AF148)</f>
        <v>8.7966488956587874</v>
      </c>
      <c r="AI148" s="1">
        <f>_xlfn.STDEV.P(AE148:AF148)</f>
        <v>1.1043412033510758</v>
      </c>
      <c r="AJ148" s="1">
        <v>2</v>
      </c>
      <c r="AK148" s="1" t="s">
        <v>35</v>
      </c>
    </row>
    <row r="149" spans="1:38" x14ac:dyDescent="0.2">
      <c r="A149" s="1">
        <v>81</v>
      </c>
      <c r="B149" s="1" t="s">
        <v>38</v>
      </c>
      <c r="C149" s="1" t="s">
        <v>40</v>
      </c>
      <c r="D149" s="2">
        <v>43315</v>
      </c>
      <c r="E149" s="2">
        <v>43389</v>
      </c>
      <c r="F149" s="1" t="s">
        <v>105</v>
      </c>
      <c r="G149" s="1" t="s">
        <v>102</v>
      </c>
      <c r="H149" s="1">
        <v>4</v>
      </c>
      <c r="I149" s="1">
        <v>9</v>
      </c>
      <c r="J149" s="1">
        <v>265</v>
      </c>
      <c r="K149" s="1">
        <v>2.4500000000000002</v>
      </c>
      <c r="L149" s="3">
        <v>187.41</v>
      </c>
      <c r="M149" s="3">
        <v>180.99</v>
      </c>
      <c r="N149" s="3">
        <v>33.99</v>
      </c>
      <c r="O149" s="3">
        <v>10.49</v>
      </c>
      <c r="P149" s="3">
        <v>12.96</v>
      </c>
      <c r="Q149" s="3">
        <v>12.99</v>
      </c>
      <c r="R149" s="3">
        <v>13.06</v>
      </c>
      <c r="S149" s="3">
        <v>13.96</v>
      </c>
      <c r="T149" s="3">
        <f t="shared" si="27"/>
        <v>1</v>
      </c>
      <c r="U149" s="3">
        <v>14</v>
      </c>
      <c r="V149" s="3">
        <f t="shared" si="28"/>
        <v>1.0099999999999998</v>
      </c>
      <c r="W149" s="3">
        <v>14.07</v>
      </c>
      <c r="X149" s="3">
        <f t="shared" si="29"/>
        <v>1.0099999999999998</v>
      </c>
      <c r="Y149" s="3">
        <v>13.76</v>
      </c>
      <c r="Z149" s="3">
        <f t="shared" si="30"/>
        <v>0.79999999999999893</v>
      </c>
      <c r="AA149" s="3">
        <v>13.78</v>
      </c>
      <c r="AB149" s="3">
        <f t="shared" si="31"/>
        <v>0.78999999999999915</v>
      </c>
      <c r="AC149" s="3">
        <v>13.86</v>
      </c>
      <c r="AD149" s="3">
        <f t="shared" si="32"/>
        <v>0.79999999999999893</v>
      </c>
      <c r="AE149" s="3">
        <f t="shared" si="33"/>
        <v>20.000000000000107</v>
      </c>
      <c r="AF149" s="3">
        <f t="shared" si="34"/>
        <v>21.782178217821844</v>
      </c>
      <c r="AG149" s="3">
        <f t="shared" si="35"/>
        <v>20.792079207920878</v>
      </c>
      <c r="AH149" s="3">
        <f t="shared" ref="AH149:AH162" si="38">AVERAGE(AE149:AG149)</f>
        <v>20.858085808580942</v>
      </c>
      <c r="AI149" s="1">
        <f t="shared" ref="AI149:AI162" si="39">_xlfn.STDEV.P(AE149:AG149)</f>
        <v>0.72906673380772169</v>
      </c>
      <c r="AJ149" s="1">
        <v>2</v>
      </c>
      <c r="AK149" s="1" t="s">
        <v>35</v>
      </c>
      <c r="AL149" s="1" t="s">
        <v>56</v>
      </c>
    </row>
    <row r="150" spans="1:38" x14ac:dyDescent="0.2">
      <c r="A150" s="1">
        <v>50</v>
      </c>
      <c r="B150" s="1" t="s">
        <v>38</v>
      </c>
      <c r="C150" s="1" t="s">
        <v>40</v>
      </c>
      <c r="D150" s="2">
        <v>43315</v>
      </c>
      <c r="E150" s="2">
        <v>43319</v>
      </c>
      <c r="F150" s="1" t="s">
        <v>107</v>
      </c>
      <c r="G150" s="1" t="s">
        <v>102</v>
      </c>
      <c r="H150" s="1">
        <v>3</v>
      </c>
      <c r="I150" s="1">
        <v>16</v>
      </c>
      <c r="J150" s="1">
        <v>236</v>
      </c>
      <c r="K150" s="3">
        <v>2.29</v>
      </c>
      <c r="L150" s="3">
        <v>105.34</v>
      </c>
      <c r="M150" s="3">
        <v>103.06</v>
      </c>
      <c r="N150" s="3">
        <v>30.7</v>
      </c>
      <c r="O150" s="3">
        <v>9.2799999999999994</v>
      </c>
      <c r="P150" s="3">
        <v>13.05</v>
      </c>
      <c r="Q150" s="3">
        <v>13.12</v>
      </c>
      <c r="R150" s="3">
        <v>12.99</v>
      </c>
      <c r="S150" s="3">
        <v>14.05</v>
      </c>
      <c r="T150" s="3">
        <f t="shared" si="27"/>
        <v>1</v>
      </c>
      <c r="U150" s="3">
        <v>14.11</v>
      </c>
      <c r="V150" s="3">
        <f t="shared" si="28"/>
        <v>0.99000000000000021</v>
      </c>
      <c r="W150" s="3">
        <v>13.97</v>
      </c>
      <c r="X150" s="3">
        <f t="shared" si="29"/>
        <v>0.98000000000000043</v>
      </c>
      <c r="Y150" s="3">
        <v>13.87</v>
      </c>
      <c r="Z150" s="3">
        <f t="shared" si="30"/>
        <v>0.81999999999999851</v>
      </c>
      <c r="AA150" s="3">
        <v>13.89</v>
      </c>
      <c r="AB150" s="3">
        <f t="shared" si="31"/>
        <v>0.77000000000000135</v>
      </c>
      <c r="AC150" s="3">
        <v>13.76</v>
      </c>
      <c r="AD150" s="3">
        <f t="shared" si="32"/>
        <v>0.76999999999999957</v>
      </c>
      <c r="AE150" s="3">
        <f t="shared" si="33"/>
        <v>18.000000000000149</v>
      </c>
      <c r="AF150" s="3">
        <f t="shared" si="34"/>
        <v>22.222222222222101</v>
      </c>
      <c r="AG150" s="3">
        <f t="shared" si="35"/>
        <v>21.428571428571509</v>
      </c>
      <c r="AH150" s="3">
        <f t="shared" si="38"/>
        <v>20.550264550264586</v>
      </c>
      <c r="AI150" s="1">
        <f t="shared" si="39"/>
        <v>1.832185826240915</v>
      </c>
      <c r="AJ150" s="1">
        <v>2</v>
      </c>
      <c r="AK150" s="1" t="s">
        <v>35</v>
      </c>
    </row>
    <row r="151" spans="1:38" x14ac:dyDescent="0.2">
      <c r="A151" s="1">
        <v>55</v>
      </c>
      <c r="B151" s="1" t="s">
        <v>38</v>
      </c>
      <c r="C151" s="1" t="s">
        <v>40</v>
      </c>
      <c r="D151" s="2">
        <v>43315</v>
      </c>
      <c r="E151" s="2">
        <v>43319</v>
      </c>
      <c r="F151" s="1" t="s">
        <v>107</v>
      </c>
      <c r="G151" s="1" t="s">
        <v>102</v>
      </c>
      <c r="H151" s="1">
        <v>4</v>
      </c>
      <c r="I151" s="1">
        <v>17</v>
      </c>
      <c r="J151" s="1">
        <v>280</v>
      </c>
      <c r="K151" s="3">
        <v>2.25</v>
      </c>
      <c r="L151" s="3">
        <v>190.34</v>
      </c>
      <c r="M151" s="3">
        <v>187.12</v>
      </c>
      <c r="N151" s="3">
        <v>42.04</v>
      </c>
      <c r="O151" s="3">
        <v>12.75</v>
      </c>
      <c r="P151" s="3">
        <v>13.04</v>
      </c>
      <c r="Q151" s="3">
        <v>13.01</v>
      </c>
      <c r="R151" s="3">
        <v>13.13</v>
      </c>
      <c r="S151" s="3">
        <v>14.05</v>
      </c>
      <c r="T151" s="3">
        <f t="shared" si="27"/>
        <v>1.0100000000000016</v>
      </c>
      <c r="U151" s="3">
        <v>13.99</v>
      </c>
      <c r="V151" s="3">
        <f t="shared" si="28"/>
        <v>0.98000000000000043</v>
      </c>
      <c r="W151" s="3">
        <v>14.13</v>
      </c>
      <c r="X151" s="3">
        <f t="shared" si="29"/>
        <v>1</v>
      </c>
      <c r="Y151" s="3">
        <v>13.84</v>
      </c>
      <c r="Z151" s="3">
        <f t="shared" si="30"/>
        <v>0.80000000000000071</v>
      </c>
      <c r="AA151" s="3">
        <v>13.75</v>
      </c>
      <c r="AB151" s="3">
        <f t="shared" si="31"/>
        <v>0.74000000000000021</v>
      </c>
      <c r="AC151" s="3">
        <v>13.93</v>
      </c>
      <c r="AD151" s="3">
        <f t="shared" si="32"/>
        <v>0.79999999999999893</v>
      </c>
      <c r="AE151" s="3">
        <f t="shared" si="33"/>
        <v>20.792079207920843</v>
      </c>
      <c r="AF151" s="3">
        <f t="shared" si="34"/>
        <v>24.489795918367363</v>
      </c>
      <c r="AG151" s="3">
        <f t="shared" si="35"/>
        <v>20.000000000000107</v>
      </c>
      <c r="AH151" s="3">
        <f t="shared" si="38"/>
        <v>21.760625042096105</v>
      </c>
      <c r="AI151" s="1">
        <f t="shared" si="39"/>
        <v>1.956719639570355</v>
      </c>
      <c r="AJ151" s="1">
        <v>2</v>
      </c>
      <c r="AK151" s="1" t="s">
        <v>35</v>
      </c>
    </row>
    <row r="152" spans="1:38" x14ac:dyDescent="0.2">
      <c r="A152" s="1">
        <v>58</v>
      </c>
      <c r="B152" s="1" t="s">
        <v>38</v>
      </c>
      <c r="C152" s="1" t="s">
        <v>40</v>
      </c>
      <c r="D152" s="2">
        <v>43315</v>
      </c>
      <c r="E152" s="2">
        <v>43319</v>
      </c>
      <c r="F152" s="1" t="s">
        <v>107</v>
      </c>
      <c r="G152" s="1" t="s">
        <v>102</v>
      </c>
      <c r="H152" s="1">
        <v>4</v>
      </c>
      <c r="I152" s="1">
        <v>18</v>
      </c>
      <c r="J152" s="1">
        <v>250</v>
      </c>
      <c r="K152" s="3">
        <v>2.29</v>
      </c>
      <c r="L152" s="3">
        <v>137.66999999999999</v>
      </c>
      <c r="M152" s="3">
        <v>133.44</v>
      </c>
      <c r="N152" s="3">
        <v>36.96</v>
      </c>
      <c r="O152" s="3">
        <v>11.04</v>
      </c>
      <c r="P152" s="3">
        <v>13.03</v>
      </c>
      <c r="Q152" s="3">
        <v>12.96</v>
      </c>
      <c r="R152" s="3">
        <v>12.96</v>
      </c>
      <c r="S152" s="3">
        <v>14.02</v>
      </c>
      <c r="T152" s="3">
        <f t="shared" si="27"/>
        <v>0.99000000000000021</v>
      </c>
      <c r="U152" s="3">
        <v>13.94</v>
      </c>
      <c r="V152" s="3">
        <f t="shared" si="28"/>
        <v>0.97999999999999865</v>
      </c>
      <c r="W152" s="3">
        <v>13.95</v>
      </c>
      <c r="X152" s="3">
        <f t="shared" si="29"/>
        <v>0.98999999999999844</v>
      </c>
      <c r="Y152" s="3">
        <v>13.72</v>
      </c>
      <c r="Z152" s="3">
        <f t="shared" si="30"/>
        <v>0.69000000000000128</v>
      </c>
      <c r="AA152" s="3">
        <v>13.64</v>
      </c>
      <c r="AB152" s="3">
        <f t="shared" si="31"/>
        <v>0.67999999999999972</v>
      </c>
      <c r="AC152" s="3">
        <v>13.65</v>
      </c>
      <c r="AD152" s="3">
        <f t="shared" si="32"/>
        <v>0.6899999999999995</v>
      </c>
      <c r="AE152" s="3">
        <f t="shared" si="33"/>
        <v>30.303030303030187</v>
      </c>
      <c r="AF152" s="3">
        <f t="shared" si="34"/>
        <v>30.612244897959119</v>
      </c>
      <c r="AG152" s="3">
        <f t="shared" si="35"/>
        <v>30.303030303030244</v>
      </c>
      <c r="AH152" s="3">
        <f t="shared" si="38"/>
        <v>30.406101834673184</v>
      </c>
      <c r="AI152" s="1">
        <f t="shared" si="39"/>
        <v>0.14576515794405268</v>
      </c>
      <c r="AJ152" s="1">
        <v>2</v>
      </c>
      <c r="AK152" s="1" t="s">
        <v>35</v>
      </c>
    </row>
    <row r="153" spans="1:38" x14ac:dyDescent="0.2">
      <c r="A153" s="1">
        <v>93</v>
      </c>
      <c r="B153" s="1" t="s">
        <v>38</v>
      </c>
      <c r="C153" s="1" t="s">
        <v>40</v>
      </c>
      <c r="D153" s="2">
        <v>43320</v>
      </c>
      <c r="E153" s="2">
        <v>43409</v>
      </c>
      <c r="F153" s="1" t="s">
        <v>105</v>
      </c>
      <c r="G153" s="1" t="s">
        <v>102</v>
      </c>
      <c r="H153" s="1">
        <v>1</v>
      </c>
      <c r="I153" s="1">
        <v>1</v>
      </c>
      <c r="J153" s="1">
        <v>228</v>
      </c>
      <c r="K153" s="1">
        <v>2.44</v>
      </c>
      <c r="L153" s="3">
        <v>112.47</v>
      </c>
      <c r="M153" s="3">
        <v>112.47</v>
      </c>
      <c r="N153" s="3">
        <v>32.11</v>
      </c>
      <c r="O153" s="3">
        <v>9.61</v>
      </c>
      <c r="P153" s="3">
        <v>13.03</v>
      </c>
      <c r="Q153" s="3">
        <v>13.09</v>
      </c>
      <c r="R153" s="3">
        <v>13.12</v>
      </c>
      <c r="S153" s="3">
        <v>14.04</v>
      </c>
      <c r="T153" s="3">
        <f t="shared" si="27"/>
        <v>1.0099999999999998</v>
      </c>
      <c r="U153" s="3">
        <v>14.1</v>
      </c>
      <c r="V153" s="3">
        <f t="shared" si="28"/>
        <v>1.0099999999999998</v>
      </c>
      <c r="W153" s="3">
        <v>14.11</v>
      </c>
      <c r="X153" s="3">
        <f t="shared" si="29"/>
        <v>0.99000000000000021</v>
      </c>
      <c r="Y153" s="3">
        <v>13.83</v>
      </c>
      <c r="Z153" s="3">
        <f t="shared" si="30"/>
        <v>0.80000000000000071</v>
      </c>
      <c r="AA153" s="3">
        <v>13.86</v>
      </c>
      <c r="AB153" s="3">
        <f t="shared" si="31"/>
        <v>0.76999999999999957</v>
      </c>
      <c r="AC153" s="3">
        <v>13.88</v>
      </c>
      <c r="AD153" s="3">
        <f t="shared" si="32"/>
        <v>0.76000000000000156</v>
      </c>
      <c r="AE153" s="3">
        <f t="shared" si="33"/>
        <v>20.7920792079207</v>
      </c>
      <c r="AF153" s="3">
        <f t="shared" si="34"/>
        <v>23.762376237623783</v>
      </c>
      <c r="AG153" s="3">
        <f t="shared" si="35"/>
        <v>23.232323232323093</v>
      </c>
      <c r="AH153" s="3">
        <f t="shared" si="38"/>
        <v>22.595592892622523</v>
      </c>
      <c r="AI153" s="1">
        <f t="shared" si="39"/>
        <v>1.2935056385103596</v>
      </c>
      <c r="AJ153" s="1">
        <v>2</v>
      </c>
      <c r="AK153" s="1" t="s">
        <v>35</v>
      </c>
    </row>
    <row r="154" spans="1:38" x14ac:dyDescent="0.2">
      <c r="A154" s="1">
        <v>173</v>
      </c>
      <c r="B154" s="1" t="s">
        <v>38</v>
      </c>
      <c r="C154" s="1" t="s">
        <v>40</v>
      </c>
      <c r="D154" s="2">
        <v>43320</v>
      </c>
      <c r="E154" s="2">
        <v>43452</v>
      </c>
      <c r="F154" s="1" t="s">
        <v>105</v>
      </c>
      <c r="G154" s="1" t="s">
        <v>102</v>
      </c>
      <c r="H154" s="1">
        <v>1</v>
      </c>
      <c r="I154" s="1">
        <v>2</v>
      </c>
      <c r="J154" s="1">
        <v>115</v>
      </c>
      <c r="K154" s="1">
        <v>2.4500000000000002</v>
      </c>
      <c r="L154" s="3">
        <v>15.61</v>
      </c>
      <c r="M154" s="3">
        <v>15.29</v>
      </c>
      <c r="N154" s="3">
        <v>17.25</v>
      </c>
      <c r="O154" s="3">
        <v>5.66</v>
      </c>
      <c r="P154" s="3">
        <v>13.09</v>
      </c>
      <c r="Q154" s="3">
        <v>12.94</v>
      </c>
      <c r="R154" s="3">
        <v>12.94</v>
      </c>
      <c r="S154" s="3">
        <v>13.59</v>
      </c>
      <c r="T154" s="3">
        <f t="shared" si="27"/>
        <v>0.5</v>
      </c>
      <c r="U154" s="3">
        <v>13.44</v>
      </c>
      <c r="V154" s="3">
        <f t="shared" si="28"/>
        <v>0.5</v>
      </c>
      <c r="W154" s="3">
        <v>13.44</v>
      </c>
      <c r="X154" s="3">
        <f t="shared" si="29"/>
        <v>0.5</v>
      </c>
      <c r="Y154" s="3">
        <v>13.53</v>
      </c>
      <c r="Z154" s="3">
        <f t="shared" si="30"/>
        <v>0.4399999999999995</v>
      </c>
      <c r="AA154" s="3">
        <v>13.38</v>
      </c>
      <c r="AB154" s="3">
        <f t="shared" si="31"/>
        <v>0.44000000000000128</v>
      </c>
      <c r="AC154" s="3">
        <v>13.37</v>
      </c>
      <c r="AD154" s="3">
        <f t="shared" si="32"/>
        <v>0.42999999999999972</v>
      </c>
      <c r="AE154" s="3">
        <f t="shared" si="33"/>
        <v>12.000000000000099</v>
      </c>
      <c r="AF154" s="3">
        <f t="shared" si="34"/>
        <v>11.999999999999744</v>
      </c>
      <c r="AG154" s="3">
        <f t="shared" si="35"/>
        <v>14.000000000000057</v>
      </c>
      <c r="AH154" s="3">
        <f t="shared" si="38"/>
        <v>12.666666666666634</v>
      </c>
      <c r="AI154" s="1">
        <f t="shared" si="39"/>
        <v>0.94280904158212697</v>
      </c>
      <c r="AJ154" s="1">
        <v>1</v>
      </c>
      <c r="AK154" s="1" t="s">
        <v>35</v>
      </c>
      <c r="AL154" s="1" t="s">
        <v>49</v>
      </c>
    </row>
    <row r="155" spans="1:38" x14ac:dyDescent="0.2">
      <c r="A155" s="1">
        <v>170</v>
      </c>
      <c r="B155" s="1" t="s">
        <v>38</v>
      </c>
      <c r="C155" s="1" t="s">
        <v>40</v>
      </c>
      <c r="D155" s="2">
        <v>43320</v>
      </c>
      <c r="E155" s="2">
        <v>43452</v>
      </c>
      <c r="F155" s="1" t="s">
        <v>105</v>
      </c>
      <c r="G155" s="1" t="s">
        <v>102</v>
      </c>
      <c r="H155" s="1">
        <v>1</v>
      </c>
      <c r="I155" s="1">
        <v>3</v>
      </c>
      <c r="J155" s="1">
        <v>110</v>
      </c>
      <c r="K155" s="1">
        <v>2.4700000000000002</v>
      </c>
      <c r="L155" s="3">
        <v>13.11</v>
      </c>
      <c r="M155" s="3">
        <v>13.1</v>
      </c>
      <c r="N155" s="3">
        <v>14.81</v>
      </c>
      <c r="O155" s="3">
        <v>5.17</v>
      </c>
      <c r="P155" s="3">
        <v>12.99</v>
      </c>
      <c r="Q155" s="3">
        <v>13.06</v>
      </c>
      <c r="R155" s="3">
        <v>12.94</v>
      </c>
      <c r="S155" s="3">
        <v>13.48</v>
      </c>
      <c r="T155" s="3">
        <f t="shared" si="27"/>
        <v>0.49000000000000021</v>
      </c>
      <c r="U155" s="3">
        <v>13.56</v>
      </c>
      <c r="V155" s="3">
        <f t="shared" si="28"/>
        <v>0.5</v>
      </c>
      <c r="W155" s="3">
        <v>13.44</v>
      </c>
      <c r="X155" s="3">
        <f t="shared" si="29"/>
        <v>0.5</v>
      </c>
      <c r="Y155" s="3">
        <v>13.43</v>
      </c>
      <c r="Z155" s="3">
        <f t="shared" si="30"/>
        <v>0.4399999999999995</v>
      </c>
      <c r="AA155" s="3">
        <v>13.51</v>
      </c>
      <c r="AB155" s="3">
        <f t="shared" si="31"/>
        <v>0.44999999999999929</v>
      </c>
      <c r="AC155" s="3">
        <v>13.37</v>
      </c>
      <c r="AD155" s="3">
        <f t="shared" si="32"/>
        <v>0.42999999999999972</v>
      </c>
      <c r="AE155" s="3">
        <f t="shared" si="33"/>
        <v>10.204081632653207</v>
      </c>
      <c r="AF155" s="3">
        <f t="shared" si="34"/>
        <v>10.000000000000142</v>
      </c>
      <c r="AG155" s="3">
        <f t="shared" si="35"/>
        <v>14.000000000000057</v>
      </c>
      <c r="AH155" s="3">
        <f t="shared" si="38"/>
        <v>11.401360544217802</v>
      </c>
      <c r="AI155" s="1">
        <f t="shared" si="39"/>
        <v>1.8394034529447929</v>
      </c>
      <c r="AJ155" s="1">
        <v>1</v>
      </c>
      <c r="AK155" s="1" t="s">
        <v>35</v>
      </c>
    </row>
    <row r="156" spans="1:38" x14ac:dyDescent="0.2">
      <c r="A156" s="1">
        <v>172</v>
      </c>
      <c r="B156" s="1" t="s">
        <v>38</v>
      </c>
      <c r="C156" s="1" t="s">
        <v>40</v>
      </c>
      <c r="D156" s="2">
        <v>43320</v>
      </c>
      <c r="E156" s="2">
        <v>43452</v>
      </c>
      <c r="F156" s="1" t="s">
        <v>105</v>
      </c>
      <c r="G156" s="1" t="s">
        <v>102</v>
      </c>
      <c r="H156" s="1">
        <v>1</v>
      </c>
      <c r="I156" s="1">
        <v>4</v>
      </c>
      <c r="J156" s="1">
        <v>120</v>
      </c>
      <c r="K156" s="1">
        <v>2.44</v>
      </c>
      <c r="L156" s="3">
        <v>20.65</v>
      </c>
      <c r="M156" s="3">
        <v>20.14</v>
      </c>
      <c r="N156" s="3">
        <v>21.62</v>
      </c>
      <c r="O156" s="3">
        <v>6.64</v>
      </c>
      <c r="P156" s="3">
        <v>13.1</v>
      </c>
      <c r="Q156" s="3">
        <v>13.01</v>
      </c>
      <c r="R156" s="3">
        <v>12.86</v>
      </c>
      <c r="S156" s="3">
        <v>13.6</v>
      </c>
      <c r="T156" s="3">
        <f t="shared" si="27"/>
        <v>0.5</v>
      </c>
      <c r="U156" s="3">
        <v>13.5</v>
      </c>
      <c r="V156" s="3">
        <f t="shared" si="28"/>
        <v>0.49000000000000021</v>
      </c>
      <c r="W156" s="3">
        <v>13.36</v>
      </c>
      <c r="X156" s="3">
        <f t="shared" si="29"/>
        <v>0.5</v>
      </c>
      <c r="Y156" s="3">
        <v>13.53</v>
      </c>
      <c r="Z156" s="3">
        <f t="shared" si="30"/>
        <v>0.42999999999999972</v>
      </c>
      <c r="AA156" s="3">
        <v>13.43</v>
      </c>
      <c r="AB156" s="3">
        <f t="shared" si="31"/>
        <v>0.41999999999999993</v>
      </c>
      <c r="AC156" s="3">
        <v>13.28</v>
      </c>
      <c r="AD156" s="3">
        <f t="shared" si="32"/>
        <v>0.41999999999999993</v>
      </c>
      <c r="AE156" s="3">
        <f t="shared" si="33"/>
        <v>14.000000000000057</v>
      </c>
      <c r="AF156" s="3">
        <f t="shared" si="34"/>
        <v>14.285714285714334</v>
      </c>
      <c r="AG156" s="3">
        <f t="shared" si="35"/>
        <v>16.000000000000014</v>
      </c>
      <c r="AH156" s="3">
        <f t="shared" si="38"/>
        <v>14.761904761904802</v>
      </c>
      <c r="AI156" s="1">
        <f t="shared" si="39"/>
        <v>0.8832017614757629</v>
      </c>
      <c r="AJ156" s="1">
        <v>1</v>
      </c>
      <c r="AK156" s="1" t="s">
        <v>35</v>
      </c>
    </row>
    <row r="157" spans="1:38" x14ac:dyDescent="0.2">
      <c r="A157" s="1">
        <v>171</v>
      </c>
      <c r="B157" s="1" t="s">
        <v>38</v>
      </c>
      <c r="C157" s="1" t="s">
        <v>40</v>
      </c>
      <c r="D157" s="2">
        <v>43320</v>
      </c>
      <c r="E157" s="2">
        <v>43452</v>
      </c>
      <c r="F157" s="1" t="s">
        <v>105</v>
      </c>
      <c r="G157" s="1" t="s">
        <v>102</v>
      </c>
      <c r="H157" s="1">
        <v>1</v>
      </c>
      <c r="I157" s="1">
        <v>5</v>
      </c>
      <c r="J157" s="1">
        <v>106</v>
      </c>
      <c r="K157" s="1">
        <v>2.46</v>
      </c>
      <c r="L157" s="3">
        <v>11.4</v>
      </c>
      <c r="M157" s="3">
        <v>11.35</v>
      </c>
      <c r="N157" s="3">
        <v>13.2</v>
      </c>
      <c r="O157" s="3">
        <v>4.99</v>
      </c>
      <c r="P157" s="3">
        <v>12.98</v>
      </c>
      <c r="Q157" s="3">
        <v>12.96</v>
      </c>
      <c r="R157" s="3">
        <v>12.96</v>
      </c>
      <c r="S157" s="3">
        <v>13.47</v>
      </c>
      <c r="T157" s="3">
        <f t="shared" si="27"/>
        <v>0.49000000000000021</v>
      </c>
      <c r="U157" s="3">
        <v>13.45</v>
      </c>
      <c r="V157" s="3">
        <f t="shared" si="28"/>
        <v>0.48999999999999844</v>
      </c>
      <c r="W157" s="3">
        <v>13.45</v>
      </c>
      <c r="X157" s="3">
        <f t="shared" si="29"/>
        <v>0.48999999999999844</v>
      </c>
      <c r="Y157" s="3">
        <v>13.38</v>
      </c>
      <c r="Z157" s="3">
        <f t="shared" si="30"/>
        <v>0.40000000000000036</v>
      </c>
      <c r="AA157" s="3">
        <v>13.36</v>
      </c>
      <c r="AB157" s="3">
        <f t="shared" si="31"/>
        <v>0.39999999999999858</v>
      </c>
      <c r="AC157" s="3">
        <v>13.37</v>
      </c>
      <c r="AD157" s="3">
        <f t="shared" si="32"/>
        <v>0.40999999999999837</v>
      </c>
      <c r="AE157" s="3">
        <f t="shared" si="33"/>
        <v>18.367346938775476</v>
      </c>
      <c r="AF157" s="3">
        <f t="shared" si="34"/>
        <v>18.36734693877554</v>
      </c>
      <c r="AG157" s="3">
        <f t="shared" si="35"/>
        <v>16.326530612244959</v>
      </c>
      <c r="AH157" s="3">
        <f t="shared" si="38"/>
        <v>17.687074829931991</v>
      </c>
      <c r="AI157" s="1">
        <f t="shared" si="39"/>
        <v>0.96205004243064751</v>
      </c>
      <c r="AJ157" s="1">
        <v>1</v>
      </c>
      <c r="AK157" s="1" t="s">
        <v>35</v>
      </c>
      <c r="AL157" s="1" t="s">
        <v>48</v>
      </c>
    </row>
    <row r="158" spans="1:38" x14ac:dyDescent="0.2">
      <c r="A158" s="1">
        <v>174</v>
      </c>
      <c r="B158" s="1" t="s">
        <v>38</v>
      </c>
      <c r="C158" s="1" t="s">
        <v>40</v>
      </c>
      <c r="D158" s="2">
        <v>43320</v>
      </c>
      <c r="E158" s="2">
        <v>43452</v>
      </c>
      <c r="F158" s="1" t="s">
        <v>105</v>
      </c>
      <c r="G158" s="1" t="s">
        <v>102</v>
      </c>
      <c r="H158" s="1">
        <v>1</v>
      </c>
      <c r="I158" s="1">
        <v>6</v>
      </c>
      <c r="J158" s="1">
        <v>120</v>
      </c>
      <c r="K158" s="1">
        <v>2.4300000000000002</v>
      </c>
      <c r="L158" s="3">
        <v>15.69</v>
      </c>
      <c r="M158" s="3">
        <v>15.6</v>
      </c>
      <c r="N158" s="3">
        <v>17.170000000000002</v>
      </c>
      <c r="O158" s="3">
        <v>5.81</v>
      </c>
      <c r="P158" s="3">
        <v>12.97</v>
      </c>
      <c r="Q158" s="3">
        <v>13.12</v>
      </c>
      <c r="R158" s="3">
        <v>12.94</v>
      </c>
      <c r="S158" s="3">
        <v>13.48</v>
      </c>
      <c r="T158" s="3">
        <f t="shared" si="27"/>
        <v>0.50999999999999979</v>
      </c>
      <c r="U158" s="3">
        <v>13.63</v>
      </c>
      <c r="V158" s="3">
        <f t="shared" si="28"/>
        <v>0.51000000000000156</v>
      </c>
      <c r="W158" s="3">
        <v>13.43</v>
      </c>
      <c r="X158" s="3">
        <f t="shared" si="29"/>
        <v>0.49000000000000021</v>
      </c>
      <c r="Y158" s="3">
        <v>13.39</v>
      </c>
      <c r="Z158" s="3">
        <f t="shared" si="30"/>
        <v>0.41999999999999993</v>
      </c>
      <c r="AA158" s="3">
        <v>13.54</v>
      </c>
      <c r="AB158" s="3">
        <f t="shared" si="31"/>
        <v>0.41999999999999993</v>
      </c>
      <c r="AC158" s="3">
        <v>13.34</v>
      </c>
      <c r="AD158" s="3">
        <f t="shared" si="32"/>
        <v>0.40000000000000036</v>
      </c>
      <c r="AE158" s="3">
        <f t="shared" si="33"/>
        <v>17.647058823529392</v>
      </c>
      <c r="AF158" s="3">
        <f t="shared" si="34"/>
        <v>17.647058823529683</v>
      </c>
      <c r="AG158" s="3">
        <f t="shared" si="35"/>
        <v>18.367346938775476</v>
      </c>
      <c r="AH158" s="3">
        <f t="shared" si="38"/>
        <v>17.88715486194485</v>
      </c>
      <c r="AI158" s="1">
        <f t="shared" si="39"/>
        <v>0.3395470737989873</v>
      </c>
      <c r="AJ158" s="1">
        <v>1</v>
      </c>
      <c r="AK158" s="1" t="s">
        <v>35</v>
      </c>
    </row>
    <row r="159" spans="1:38" x14ac:dyDescent="0.2">
      <c r="A159" s="1">
        <v>99</v>
      </c>
      <c r="B159" s="1" t="s">
        <v>38</v>
      </c>
      <c r="C159" s="1" t="s">
        <v>40</v>
      </c>
      <c r="D159" s="2">
        <v>43320</v>
      </c>
      <c r="E159" s="2">
        <v>43410</v>
      </c>
      <c r="F159" s="1" t="s">
        <v>105</v>
      </c>
      <c r="G159" s="1" t="s">
        <v>102</v>
      </c>
      <c r="H159" s="1">
        <v>3</v>
      </c>
      <c r="I159" s="1">
        <v>7</v>
      </c>
      <c r="J159" s="1">
        <v>204</v>
      </c>
      <c r="K159" s="1">
        <v>2.44</v>
      </c>
      <c r="L159" s="3">
        <v>83.36</v>
      </c>
      <c r="M159" s="3">
        <v>75.44</v>
      </c>
      <c r="N159" s="3">
        <v>35.9</v>
      </c>
      <c r="O159" s="3">
        <v>8.75</v>
      </c>
      <c r="P159" s="3">
        <v>13</v>
      </c>
      <c r="Q159" s="3">
        <v>12.97</v>
      </c>
      <c r="R159" s="3">
        <v>12.95</v>
      </c>
      <c r="S159" s="3">
        <v>13.99</v>
      </c>
      <c r="T159" s="3">
        <f t="shared" si="27"/>
        <v>0.99000000000000021</v>
      </c>
      <c r="U159" s="3">
        <v>13.98</v>
      </c>
      <c r="V159" s="3">
        <f t="shared" si="28"/>
        <v>1.0099999999999998</v>
      </c>
      <c r="W159" s="3">
        <v>13.96</v>
      </c>
      <c r="X159" s="3">
        <f t="shared" si="29"/>
        <v>1.0100000000000016</v>
      </c>
      <c r="Y159" s="3">
        <v>13.81</v>
      </c>
      <c r="Z159" s="3">
        <f t="shared" si="30"/>
        <v>0.8100000000000005</v>
      </c>
      <c r="AA159" s="3">
        <v>13.81</v>
      </c>
      <c r="AB159" s="3">
        <f t="shared" si="31"/>
        <v>0.83999999999999986</v>
      </c>
      <c r="AC159" s="3">
        <v>13.82</v>
      </c>
      <c r="AD159" s="3">
        <f t="shared" si="32"/>
        <v>0.87000000000000099</v>
      </c>
      <c r="AE159" s="3">
        <f t="shared" si="33"/>
        <v>18.181818181818155</v>
      </c>
      <c r="AF159" s="3">
        <f t="shared" si="34"/>
        <v>16.831683168316825</v>
      </c>
      <c r="AG159" s="3">
        <f t="shared" si="35"/>
        <v>13.861386138613895</v>
      </c>
      <c r="AH159" s="3">
        <f t="shared" si="38"/>
        <v>16.291629162916291</v>
      </c>
      <c r="AI159" s="1">
        <f t="shared" si="39"/>
        <v>1.8046748565043276</v>
      </c>
      <c r="AJ159" s="1">
        <v>2</v>
      </c>
      <c r="AK159" s="1" t="s">
        <v>35</v>
      </c>
    </row>
    <row r="160" spans="1:38" x14ac:dyDescent="0.2">
      <c r="A160" s="1">
        <v>94</v>
      </c>
      <c r="B160" s="1" t="s">
        <v>38</v>
      </c>
      <c r="C160" s="1" t="s">
        <v>40</v>
      </c>
      <c r="D160" s="2">
        <v>43320</v>
      </c>
      <c r="E160" s="2">
        <v>43409</v>
      </c>
      <c r="F160" s="1" t="s">
        <v>105</v>
      </c>
      <c r="G160" s="1" t="s">
        <v>102</v>
      </c>
      <c r="H160" s="1">
        <v>3</v>
      </c>
      <c r="I160" s="1">
        <v>8</v>
      </c>
      <c r="J160" s="1">
        <v>196</v>
      </c>
      <c r="K160" s="1">
        <v>2.4300000000000002</v>
      </c>
      <c r="L160" s="3">
        <v>75.05</v>
      </c>
      <c r="M160" s="3">
        <v>71.34</v>
      </c>
      <c r="N160" s="3">
        <v>32.72</v>
      </c>
      <c r="O160" s="3">
        <v>8.73</v>
      </c>
      <c r="P160" s="3">
        <v>13.01</v>
      </c>
      <c r="Q160" s="3">
        <v>1.96</v>
      </c>
      <c r="R160" s="3">
        <v>13.01</v>
      </c>
      <c r="S160" s="3">
        <v>14.01</v>
      </c>
      <c r="T160" s="3">
        <f t="shared" si="27"/>
        <v>1</v>
      </c>
      <c r="U160" s="3">
        <v>13.97</v>
      </c>
      <c r="V160" s="3">
        <f t="shared" si="28"/>
        <v>12.010000000000002</v>
      </c>
      <c r="W160" s="3">
        <v>14.02</v>
      </c>
      <c r="X160" s="3">
        <f t="shared" si="29"/>
        <v>1.0099999999999998</v>
      </c>
      <c r="Y160" s="3">
        <v>13.85</v>
      </c>
      <c r="Z160" s="3">
        <f t="shared" si="30"/>
        <v>0.83999999999999986</v>
      </c>
      <c r="AA160" s="3">
        <v>13.82</v>
      </c>
      <c r="AB160" s="3">
        <f t="shared" si="31"/>
        <v>11.86</v>
      </c>
      <c r="AC160" s="3">
        <v>13.87</v>
      </c>
      <c r="AD160" s="3">
        <f t="shared" si="32"/>
        <v>0.85999999999999943</v>
      </c>
      <c r="AE160" s="3">
        <f t="shared" si="33"/>
        <v>16.000000000000014</v>
      </c>
      <c r="AF160" s="3">
        <f t="shared" si="34"/>
        <v>1.2489592006661332</v>
      </c>
      <c r="AG160" s="3">
        <f t="shared" si="35"/>
        <v>14.851485148514886</v>
      </c>
      <c r="AH160" s="3">
        <f t="shared" si="38"/>
        <v>10.700148116393677</v>
      </c>
      <c r="AI160" s="1">
        <f t="shared" si="39"/>
        <v>6.6994278627157842</v>
      </c>
      <c r="AJ160" s="1">
        <v>2</v>
      </c>
      <c r="AK160" s="1" t="s">
        <v>35</v>
      </c>
    </row>
    <row r="161" spans="1:38" x14ac:dyDescent="0.2">
      <c r="A161" s="1">
        <v>84</v>
      </c>
      <c r="B161" s="1" t="s">
        <v>38</v>
      </c>
      <c r="C161" s="1" t="s">
        <v>40</v>
      </c>
      <c r="D161" s="2">
        <v>43320</v>
      </c>
      <c r="E161" s="2">
        <v>43391</v>
      </c>
      <c r="F161" s="1" t="s">
        <v>105</v>
      </c>
      <c r="G161" s="1" t="s">
        <v>102</v>
      </c>
      <c r="H161" s="1">
        <v>4</v>
      </c>
      <c r="I161" s="1">
        <v>10</v>
      </c>
      <c r="J161" s="1">
        <v>280</v>
      </c>
      <c r="K161" s="1">
        <v>2.44</v>
      </c>
      <c r="L161" s="3">
        <v>274.39999999999998</v>
      </c>
      <c r="M161" s="3">
        <v>271.63</v>
      </c>
      <c r="N161" s="3">
        <v>44.71</v>
      </c>
      <c r="O161" s="3">
        <v>13.86</v>
      </c>
      <c r="P161" s="3">
        <v>12.99</v>
      </c>
      <c r="Q161" s="3">
        <v>13.06</v>
      </c>
      <c r="R161" s="3">
        <v>13.07</v>
      </c>
      <c r="S161" s="3">
        <v>13.98</v>
      </c>
      <c r="T161" s="3">
        <f t="shared" si="27"/>
        <v>0.99000000000000021</v>
      </c>
      <c r="U161" s="3">
        <v>14.05</v>
      </c>
      <c r="V161" s="3">
        <f t="shared" si="28"/>
        <v>0.99000000000000021</v>
      </c>
      <c r="W161" s="3">
        <v>14.08</v>
      </c>
      <c r="X161" s="3">
        <f t="shared" si="29"/>
        <v>1.0099999999999998</v>
      </c>
      <c r="Y161" s="3">
        <v>13.66</v>
      </c>
      <c r="Z161" s="3">
        <f t="shared" si="30"/>
        <v>0.66999999999999993</v>
      </c>
      <c r="AA161" s="3">
        <v>13.73</v>
      </c>
      <c r="AB161" s="3">
        <f t="shared" si="31"/>
        <v>0.66999999999999993</v>
      </c>
      <c r="AC161" s="3">
        <v>13.76</v>
      </c>
      <c r="AD161" s="3">
        <f t="shared" si="32"/>
        <v>0.6899999999999995</v>
      </c>
      <c r="AE161" s="3">
        <f t="shared" si="33"/>
        <v>32.32323232323234</v>
      </c>
      <c r="AF161" s="3">
        <f t="shared" si="34"/>
        <v>32.32323232323234</v>
      </c>
      <c r="AG161" s="3">
        <f t="shared" si="35"/>
        <v>31.683168316831722</v>
      </c>
      <c r="AH161" s="3">
        <f t="shared" si="38"/>
        <v>32.109877654432132</v>
      </c>
      <c r="AI161" s="1">
        <f t="shared" si="39"/>
        <v>0.30172906621287093</v>
      </c>
      <c r="AJ161" s="1">
        <v>2</v>
      </c>
      <c r="AK161" s="1" t="s">
        <v>35</v>
      </c>
      <c r="AL161" s="1" t="s">
        <v>59</v>
      </c>
    </row>
    <row r="162" spans="1:38" x14ac:dyDescent="0.2">
      <c r="A162" s="1">
        <v>100</v>
      </c>
      <c r="B162" s="1" t="s">
        <v>38</v>
      </c>
      <c r="C162" s="1" t="s">
        <v>40</v>
      </c>
      <c r="D162" s="2">
        <v>43320</v>
      </c>
      <c r="E162" s="2">
        <v>43410</v>
      </c>
      <c r="F162" s="1" t="s">
        <v>105</v>
      </c>
      <c r="G162" s="1" t="s">
        <v>102</v>
      </c>
      <c r="H162" s="1">
        <v>4</v>
      </c>
      <c r="I162" s="1">
        <v>11</v>
      </c>
      <c r="J162" s="1">
        <v>257</v>
      </c>
      <c r="K162" s="1">
        <v>2.4500000000000002</v>
      </c>
      <c r="L162" s="3">
        <v>183.86</v>
      </c>
      <c r="M162" s="3">
        <v>181.41</v>
      </c>
      <c r="N162" s="3">
        <v>38.590000000000003</v>
      </c>
      <c r="O162" s="3">
        <v>11.55</v>
      </c>
      <c r="P162" s="3">
        <v>13.03</v>
      </c>
      <c r="Q162" s="3">
        <v>13</v>
      </c>
      <c r="R162" s="3">
        <v>12.94</v>
      </c>
      <c r="S162" s="3">
        <v>14.04</v>
      </c>
      <c r="T162" s="3">
        <f t="shared" si="27"/>
        <v>1.0099999999999998</v>
      </c>
      <c r="U162" s="3">
        <v>13.99</v>
      </c>
      <c r="V162" s="3">
        <f t="shared" si="28"/>
        <v>0.99000000000000021</v>
      </c>
      <c r="W162" s="3">
        <v>13.94</v>
      </c>
      <c r="X162" s="3">
        <f t="shared" si="29"/>
        <v>1</v>
      </c>
      <c r="Y162" s="3">
        <v>13.71</v>
      </c>
      <c r="Z162" s="3">
        <f t="shared" si="30"/>
        <v>0.68000000000000149</v>
      </c>
      <c r="AA162" s="3">
        <v>13.66</v>
      </c>
      <c r="AB162" s="3">
        <f t="shared" si="31"/>
        <v>0.66000000000000014</v>
      </c>
      <c r="AC162" s="3">
        <v>13.62</v>
      </c>
      <c r="AD162" s="3">
        <f t="shared" si="32"/>
        <v>0.67999999999999972</v>
      </c>
      <c r="AE162" s="3">
        <f t="shared" si="33"/>
        <v>32.673267326732514</v>
      </c>
      <c r="AF162" s="3">
        <f t="shared" si="34"/>
        <v>33.333333333333336</v>
      </c>
      <c r="AG162" s="3">
        <f t="shared" si="35"/>
        <v>32.000000000000028</v>
      </c>
      <c r="AH162" s="3">
        <f t="shared" si="38"/>
        <v>32.668866886688626</v>
      </c>
      <c r="AI162" s="1">
        <f t="shared" si="39"/>
        <v>0.54433994730551849</v>
      </c>
      <c r="AJ162" s="1">
        <v>2</v>
      </c>
      <c r="AK162" s="1" t="s">
        <v>35</v>
      </c>
    </row>
    <row r="163" spans="1:38" x14ac:dyDescent="0.2">
      <c r="A163" s="1">
        <v>87</v>
      </c>
      <c r="B163" s="1" t="s">
        <v>38</v>
      </c>
      <c r="C163" s="1" t="s">
        <v>40</v>
      </c>
      <c r="D163" s="2">
        <v>43320</v>
      </c>
      <c r="E163" s="2">
        <v>43400</v>
      </c>
      <c r="F163" s="1" t="s">
        <v>105</v>
      </c>
      <c r="G163" s="1" t="s">
        <v>102</v>
      </c>
      <c r="H163" s="1">
        <v>4</v>
      </c>
      <c r="I163" s="1">
        <v>12</v>
      </c>
      <c r="J163" s="1">
        <v>226</v>
      </c>
      <c r="K163" s="1">
        <v>2.46</v>
      </c>
      <c r="L163" s="3">
        <v>107.65</v>
      </c>
      <c r="M163" s="3">
        <v>102.73</v>
      </c>
      <c r="N163" s="3">
        <v>26.29</v>
      </c>
      <c r="O163" s="3">
        <v>8.35</v>
      </c>
      <c r="P163" s="3">
        <v>13.04</v>
      </c>
      <c r="Q163" s="3">
        <v>13</v>
      </c>
      <c r="R163" s="3">
        <v>12.98</v>
      </c>
      <c r="S163" s="3">
        <v>14.04</v>
      </c>
      <c r="T163" s="3">
        <f t="shared" si="27"/>
        <v>1</v>
      </c>
      <c r="U163" s="3">
        <v>13.99</v>
      </c>
      <c r="V163" s="3">
        <f t="shared" si="28"/>
        <v>0.99000000000000021</v>
      </c>
      <c r="W163" s="3">
        <v>13.97</v>
      </c>
      <c r="X163" s="3">
        <f t="shared" si="29"/>
        <v>0.99000000000000021</v>
      </c>
      <c r="Y163" s="3">
        <v>13.89</v>
      </c>
      <c r="Z163" s="3">
        <f t="shared" si="30"/>
        <v>0.85000000000000142</v>
      </c>
      <c r="AA163" s="3">
        <v>13.79</v>
      </c>
      <c r="AB163" s="3">
        <f t="shared" si="31"/>
        <v>0.78999999999999915</v>
      </c>
      <c r="AC163" s="3" t="s">
        <v>1</v>
      </c>
      <c r="AD163" s="3" t="e">
        <f t="shared" si="32"/>
        <v>#VALUE!</v>
      </c>
      <c r="AE163" s="3">
        <f t="shared" si="33"/>
        <v>14.999999999999858</v>
      </c>
      <c r="AF163" s="3">
        <f t="shared" si="34"/>
        <v>20.202020202020311</v>
      </c>
      <c r="AG163" s="3" t="e">
        <f t="shared" si="35"/>
        <v>#VALUE!</v>
      </c>
      <c r="AH163" s="3">
        <f>AVERAGE(AE163:AF163)</f>
        <v>17.601010101010083</v>
      </c>
      <c r="AI163" s="1">
        <f>_xlfn.STDEV.P(AE163:AF163)</f>
        <v>2.6010101010102402</v>
      </c>
      <c r="AJ163" s="1">
        <v>2</v>
      </c>
      <c r="AK163" s="1" t="s">
        <v>35</v>
      </c>
      <c r="AL163" s="1" t="s">
        <v>61</v>
      </c>
    </row>
    <row r="164" spans="1:38" x14ac:dyDescent="0.2">
      <c r="A164" s="1">
        <v>98</v>
      </c>
      <c r="B164" s="1" t="s">
        <v>38</v>
      </c>
      <c r="C164" s="1" t="s">
        <v>40</v>
      </c>
      <c r="D164" s="2">
        <v>43320</v>
      </c>
      <c r="E164" s="2">
        <v>43410</v>
      </c>
      <c r="F164" s="1" t="s">
        <v>105</v>
      </c>
      <c r="G164" s="1" t="s">
        <v>102</v>
      </c>
      <c r="H164" s="1">
        <v>4</v>
      </c>
      <c r="I164" s="1">
        <v>13</v>
      </c>
      <c r="J164" s="1">
        <v>241</v>
      </c>
      <c r="K164" s="1">
        <v>2.4900000000000002</v>
      </c>
      <c r="L164" s="3">
        <v>146.24</v>
      </c>
      <c r="M164" s="3">
        <v>142.74</v>
      </c>
      <c r="N164" s="3">
        <v>46.65</v>
      </c>
      <c r="O164" s="3">
        <v>13.18</v>
      </c>
      <c r="P164" s="3">
        <v>12.94</v>
      </c>
      <c r="Q164" s="3">
        <v>13.05</v>
      </c>
      <c r="R164" s="3">
        <v>13</v>
      </c>
      <c r="S164" s="3">
        <v>13.94</v>
      </c>
      <c r="T164" s="3">
        <f t="shared" ref="T164:T198" si="40">S164-P164</f>
        <v>1</v>
      </c>
      <c r="U164" s="3">
        <v>14.04</v>
      </c>
      <c r="V164" s="3">
        <f t="shared" ref="V164:V198" si="41">U164-Q164</f>
        <v>0.98999999999999844</v>
      </c>
      <c r="W164" s="3">
        <v>14</v>
      </c>
      <c r="X164" s="3">
        <f t="shared" ref="X164:X198" si="42">W164-R164</f>
        <v>1</v>
      </c>
      <c r="Y164" s="3">
        <v>13.64</v>
      </c>
      <c r="Z164" s="3">
        <f t="shared" ref="Z164:Z198" si="43">Y164-P164</f>
        <v>0.70000000000000107</v>
      </c>
      <c r="AA164" s="3">
        <v>13.74</v>
      </c>
      <c r="AB164" s="3">
        <f t="shared" ref="AB164:AB198" si="44">AA164-Q164</f>
        <v>0.6899999999999995</v>
      </c>
      <c r="AC164" s="3">
        <v>13.72</v>
      </c>
      <c r="AD164" s="3">
        <f t="shared" ref="AD164:AD198" si="45">AC164-R164</f>
        <v>0.72000000000000064</v>
      </c>
      <c r="AE164" s="3">
        <f t="shared" ref="AE164:AE198" si="46">(1-(Z164/T164))*100</f>
        <v>29.999999999999893</v>
      </c>
      <c r="AF164" s="3">
        <f t="shared" ref="AF164:AF198" si="47">(1-(AB164/V164))*100</f>
        <v>30.303030303030244</v>
      </c>
      <c r="AG164" s="3">
        <f t="shared" ref="AG164:AG198" si="48">(1-(AD164/X164))*100</f>
        <v>27.999999999999936</v>
      </c>
      <c r="AH164" s="3">
        <f t="shared" ref="AH164:AH198" si="49">AVERAGE(AE164:AG164)</f>
        <v>29.434343434343361</v>
      </c>
      <c r="AI164" s="1">
        <f t="shared" ref="AI164:AI198" si="50">_xlfn.STDEV.P(AE164:AG164)</f>
        <v>1.0217509993051888</v>
      </c>
      <c r="AJ164" s="1">
        <v>2</v>
      </c>
      <c r="AK164" s="1" t="s">
        <v>35</v>
      </c>
    </row>
    <row r="165" spans="1:38" x14ac:dyDescent="0.2">
      <c r="A165" s="1">
        <v>76</v>
      </c>
      <c r="B165" s="1" t="s">
        <v>38</v>
      </c>
      <c r="C165" s="1" t="s">
        <v>40</v>
      </c>
      <c r="D165" s="2">
        <v>43320</v>
      </c>
      <c r="E165" s="2">
        <v>43375</v>
      </c>
      <c r="F165" s="1" t="s">
        <v>105</v>
      </c>
      <c r="G165" s="1" t="s">
        <v>102</v>
      </c>
      <c r="H165" s="1">
        <v>5</v>
      </c>
      <c r="I165" s="1">
        <v>14</v>
      </c>
      <c r="J165" s="1">
        <v>257</v>
      </c>
      <c r="K165" s="1">
        <v>2.46</v>
      </c>
      <c r="L165" s="3">
        <v>156.6</v>
      </c>
      <c r="M165" s="3">
        <v>154.91</v>
      </c>
      <c r="N165" s="3">
        <v>36.81</v>
      </c>
      <c r="O165" s="3">
        <v>11.71</v>
      </c>
      <c r="P165" s="3">
        <v>12.97</v>
      </c>
      <c r="Q165" s="3">
        <v>12.96</v>
      </c>
      <c r="R165" s="3">
        <v>13.02</v>
      </c>
      <c r="S165" s="3">
        <v>13.98</v>
      </c>
      <c r="T165" s="3">
        <f t="shared" si="40"/>
        <v>1.0099999999999998</v>
      </c>
      <c r="U165" s="3">
        <v>13.97</v>
      </c>
      <c r="V165" s="3">
        <f t="shared" si="41"/>
        <v>1.0099999999999998</v>
      </c>
      <c r="W165" s="3">
        <v>14.01</v>
      </c>
      <c r="X165" s="3">
        <f t="shared" si="42"/>
        <v>0.99000000000000021</v>
      </c>
      <c r="Y165" s="3">
        <v>13.69</v>
      </c>
      <c r="Z165" s="3">
        <f t="shared" si="43"/>
        <v>0.71999999999999886</v>
      </c>
      <c r="AA165" s="3">
        <v>13.7</v>
      </c>
      <c r="AB165" s="3">
        <f t="shared" si="44"/>
        <v>0.73999999999999844</v>
      </c>
      <c r="AC165" s="3">
        <v>13.73</v>
      </c>
      <c r="AD165" s="3">
        <f t="shared" si="45"/>
        <v>0.71000000000000085</v>
      </c>
      <c r="AE165" s="3">
        <f t="shared" si="46"/>
        <v>28.712871287128806</v>
      </c>
      <c r="AF165" s="3">
        <f t="shared" si="47"/>
        <v>26.732673267326867</v>
      </c>
      <c r="AG165" s="3">
        <f t="shared" si="48"/>
        <v>28.282828282828209</v>
      </c>
      <c r="AH165" s="3">
        <f t="shared" si="49"/>
        <v>27.909457612427961</v>
      </c>
      <c r="AI165" s="1">
        <f t="shared" si="50"/>
        <v>0.85043137780902267</v>
      </c>
      <c r="AJ165" s="1">
        <v>2</v>
      </c>
      <c r="AK165" s="1" t="s">
        <v>35</v>
      </c>
    </row>
    <row r="166" spans="1:38" x14ac:dyDescent="0.2">
      <c r="A166" s="1">
        <v>86</v>
      </c>
      <c r="B166" s="1" t="s">
        <v>38</v>
      </c>
      <c r="C166" s="1" t="s">
        <v>40</v>
      </c>
      <c r="D166" s="2">
        <v>43320</v>
      </c>
      <c r="E166" s="2">
        <v>43391</v>
      </c>
      <c r="F166" s="1" t="s">
        <v>105</v>
      </c>
      <c r="G166" s="1" t="s">
        <v>102</v>
      </c>
      <c r="H166" s="1">
        <v>5</v>
      </c>
      <c r="I166" s="1">
        <v>15</v>
      </c>
      <c r="J166" s="1">
        <v>250</v>
      </c>
      <c r="K166" s="1">
        <v>2.44</v>
      </c>
      <c r="L166" s="3">
        <v>152.28</v>
      </c>
      <c r="M166" s="3">
        <v>179.66</v>
      </c>
      <c r="N166" s="3">
        <v>37.99</v>
      </c>
      <c r="O166" s="3">
        <v>10.73</v>
      </c>
      <c r="P166" s="3">
        <v>12.96</v>
      </c>
      <c r="Q166" s="3">
        <v>12.96</v>
      </c>
      <c r="R166" s="3">
        <v>13.05</v>
      </c>
      <c r="S166" s="3">
        <v>13.97</v>
      </c>
      <c r="T166" s="3">
        <f t="shared" si="40"/>
        <v>1.0099999999999998</v>
      </c>
      <c r="U166" s="3">
        <v>13.96</v>
      </c>
      <c r="V166" s="3">
        <f t="shared" si="41"/>
        <v>1</v>
      </c>
      <c r="W166" s="3">
        <v>14.05</v>
      </c>
      <c r="X166" s="3">
        <f t="shared" si="42"/>
        <v>1</v>
      </c>
      <c r="Y166" s="3">
        <v>13.76</v>
      </c>
      <c r="Z166" s="3">
        <f t="shared" si="43"/>
        <v>0.79999999999999893</v>
      </c>
      <c r="AA166" s="3">
        <v>13.77</v>
      </c>
      <c r="AB166" s="3">
        <f t="shared" si="44"/>
        <v>0.80999999999999872</v>
      </c>
      <c r="AC166" s="3">
        <v>13.85</v>
      </c>
      <c r="AD166" s="3">
        <f t="shared" si="45"/>
        <v>0.79999999999999893</v>
      </c>
      <c r="AE166" s="3">
        <f t="shared" si="46"/>
        <v>20.792079207920878</v>
      </c>
      <c r="AF166" s="3">
        <f t="shared" si="47"/>
        <v>19.000000000000128</v>
      </c>
      <c r="AG166" s="3">
        <f t="shared" si="48"/>
        <v>20.000000000000107</v>
      </c>
      <c r="AH166" s="3">
        <f t="shared" si="49"/>
        <v>19.930693069307036</v>
      </c>
      <c r="AI166" s="1">
        <f t="shared" si="50"/>
        <v>0.73325282581432361</v>
      </c>
      <c r="AJ166" s="1">
        <v>2</v>
      </c>
      <c r="AK166" s="1" t="s">
        <v>35</v>
      </c>
      <c r="AL166" s="1" t="s">
        <v>42</v>
      </c>
    </row>
    <row r="167" spans="1:38" x14ac:dyDescent="0.2">
      <c r="A167" s="1">
        <v>91</v>
      </c>
      <c r="B167" s="1" t="s">
        <v>38</v>
      </c>
      <c r="C167" s="1" t="s">
        <v>40</v>
      </c>
      <c r="D167" s="2">
        <v>43320</v>
      </c>
      <c r="E167" s="2">
        <v>43409</v>
      </c>
      <c r="F167" s="1" t="s">
        <v>105</v>
      </c>
      <c r="G167" s="1" t="s">
        <v>102</v>
      </c>
      <c r="H167" s="1">
        <v>5</v>
      </c>
      <c r="I167" s="1">
        <v>16</v>
      </c>
      <c r="J167" s="1">
        <v>181</v>
      </c>
      <c r="K167" s="1">
        <v>2.4500000000000002</v>
      </c>
      <c r="L167" s="3">
        <v>67.900000000000006</v>
      </c>
      <c r="M167" s="3">
        <v>63.84</v>
      </c>
      <c r="N167" s="3">
        <v>27.76</v>
      </c>
      <c r="O167" s="3">
        <v>8.07</v>
      </c>
      <c r="P167" s="3">
        <v>13.03</v>
      </c>
      <c r="Q167" s="3">
        <v>12.95</v>
      </c>
      <c r="R167" s="3">
        <v>12.98</v>
      </c>
      <c r="S167" s="3">
        <v>14.02</v>
      </c>
      <c r="T167" s="3">
        <f t="shared" si="40"/>
        <v>0.99000000000000021</v>
      </c>
      <c r="U167" s="3">
        <v>13.94</v>
      </c>
      <c r="V167" s="3">
        <f t="shared" si="41"/>
        <v>0.99000000000000021</v>
      </c>
      <c r="W167" s="3">
        <v>13.97</v>
      </c>
      <c r="X167" s="3">
        <f t="shared" si="42"/>
        <v>0.99000000000000021</v>
      </c>
      <c r="Y167" s="3">
        <v>13.89</v>
      </c>
      <c r="Z167" s="3">
        <f t="shared" si="43"/>
        <v>0.86000000000000121</v>
      </c>
      <c r="AA167" s="3">
        <v>13.8</v>
      </c>
      <c r="AB167" s="3">
        <f t="shared" si="44"/>
        <v>0.85000000000000142</v>
      </c>
      <c r="AC167" s="3">
        <v>13.83</v>
      </c>
      <c r="AD167" s="3">
        <f t="shared" si="45"/>
        <v>0.84999999999999964</v>
      </c>
      <c r="AE167" s="3">
        <f t="shared" si="46"/>
        <v>13.131313131313027</v>
      </c>
      <c r="AF167" s="3">
        <f t="shared" si="47"/>
        <v>14.141414141414021</v>
      </c>
      <c r="AG167" s="3">
        <f t="shared" si="48"/>
        <v>14.141414141414199</v>
      </c>
      <c r="AH167" s="3">
        <f t="shared" si="49"/>
        <v>13.804713804713748</v>
      </c>
      <c r="AI167" s="1">
        <f t="shared" si="50"/>
        <v>0.4761661826172382</v>
      </c>
      <c r="AJ167" s="1">
        <v>2</v>
      </c>
      <c r="AK167" s="1" t="s">
        <v>35</v>
      </c>
    </row>
    <row r="168" spans="1:38" x14ac:dyDescent="0.2">
      <c r="A168" s="1">
        <v>73</v>
      </c>
      <c r="B168" s="1" t="s">
        <v>38</v>
      </c>
      <c r="C168" s="1" t="s">
        <v>40</v>
      </c>
      <c r="D168" s="2">
        <v>43325</v>
      </c>
      <c r="E168" s="2">
        <v>43334</v>
      </c>
      <c r="F168" s="1" t="s">
        <v>106</v>
      </c>
      <c r="G168" s="1" t="s">
        <v>102</v>
      </c>
      <c r="H168" s="1">
        <v>1</v>
      </c>
      <c r="I168" s="1">
        <v>1</v>
      </c>
      <c r="J168" s="1">
        <v>276</v>
      </c>
      <c r="K168" s="1">
        <v>2.2999999999999998</v>
      </c>
      <c r="L168" s="3">
        <v>186.09</v>
      </c>
      <c r="M168" s="3">
        <v>185.65</v>
      </c>
      <c r="N168" s="3">
        <v>39.44</v>
      </c>
      <c r="O168" s="3">
        <v>11.9</v>
      </c>
      <c r="P168" s="3">
        <v>12.98</v>
      </c>
      <c r="Q168" s="3">
        <v>12.9</v>
      </c>
      <c r="R168" s="3">
        <v>12.98</v>
      </c>
      <c r="S168" s="3">
        <v>13.97</v>
      </c>
      <c r="T168" s="3">
        <f t="shared" si="40"/>
        <v>0.99000000000000021</v>
      </c>
      <c r="U168" s="3">
        <v>13.89</v>
      </c>
      <c r="V168" s="3">
        <f t="shared" si="41"/>
        <v>0.99000000000000021</v>
      </c>
      <c r="W168" s="3">
        <v>13.98</v>
      </c>
      <c r="X168" s="3">
        <f t="shared" si="42"/>
        <v>1</v>
      </c>
      <c r="Y168" s="3">
        <v>13.67</v>
      </c>
      <c r="Z168" s="3">
        <f t="shared" si="43"/>
        <v>0.6899999999999995</v>
      </c>
      <c r="AA168" s="3">
        <v>13.57</v>
      </c>
      <c r="AB168" s="3">
        <f t="shared" si="44"/>
        <v>0.66999999999999993</v>
      </c>
      <c r="AC168" s="3">
        <v>13.67</v>
      </c>
      <c r="AD168" s="3">
        <f t="shared" si="45"/>
        <v>0.6899999999999995</v>
      </c>
      <c r="AE168" s="3">
        <f t="shared" si="46"/>
        <v>30.303030303030365</v>
      </c>
      <c r="AF168" s="3">
        <f t="shared" si="47"/>
        <v>32.32323232323234</v>
      </c>
      <c r="AG168" s="3">
        <f t="shared" si="48"/>
        <v>31.00000000000005</v>
      </c>
      <c r="AH168" s="3">
        <f t="shared" si="49"/>
        <v>31.208754208754254</v>
      </c>
      <c r="AI168" s="1">
        <f t="shared" si="50"/>
        <v>0.83784954510997167</v>
      </c>
      <c r="AJ168" s="1">
        <v>2</v>
      </c>
      <c r="AK168" s="1" t="s">
        <v>35</v>
      </c>
    </row>
    <row r="169" spans="1:38" x14ac:dyDescent="0.2">
      <c r="A169" s="1">
        <v>68</v>
      </c>
      <c r="B169" s="1" t="s">
        <v>38</v>
      </c>
      <c r="C169" s="1" t="s">
        <v>40</v>
      </c>
      <c r="D169" s="2">
        <v>43325</v>
      </c>
      <c r="E169" s="2">
        <v>43334</v>
      </c>
      <c r="F169" s="1" t="s">
        <v>106</v>
      </c>
      <c r="G169" s="1" t="s">
        <v>102</v>
      </c>
      <c r="H169" s="1">
        <v>1</v>
      </c>
      <c r="I169" s="1">
        <v>3</v>
      </c>
      <c r="J169" s="1">
        <v>212</v>
      </c>
      <c r="K169" s="1">
        <v>2.2799999999999998</v>
      </c>
      <c r="L169" s="3">
        <v>76.12</v>
      </c>
      <c r="M169" s="3">
        <v>75.52</v>
      </c>
      <c r="N169" s="3">
        <v>23.49</v>
      </c>
      <c r="O169" s="3">
        <v>7.17</v>
      </c>
      <c r="P169" s="3">
        <v>13</v>
      </c>
      <c r="Q169" s="3">
        <v>12.94</v>
      </c>
      <c r="R169" s="3">
        <v>12.95</v>
      </c>
      <c r="S169" s="3">
        <v>14</v>
      </c>
      <c r="T169" s="3">
        <f t="shared" si="40"/>
        <v>1</v>
      </c>
      <c r="U169" s="3">
        <v>13.94</v>
      </c>
      <c r="V169" s="3">
        <f t="shared" si="41"/>
        <v>1</v>
      </c>
      <c r="W169" s="3">
        <v>13.95</v>
      </c>
      <c r="X169" s="3">
        <f t="shared" si="42"/>
        <v>1</v>
      </c>
      <c r="Y169" s="3">
        <v>13.86</v>
      </c>
      <c r="Z169" s="3">
        <f t="shared" si="43"/>
        <v>0.85999999999999943</v>
      </c>
      <c r="AA169" s="3">
        <v>13.8</v>
      </c>
      <c r="AB169" s="3">
        <f t="shared" si="44"/>
        <v>0.86000000000000121</v>
      </c>
      <c r="AC169" s="3">
        <v>13.82</v>
      </c>
      <c r="AD169" s="3">
        <f t="shared" si="45"/>
        <v>0.87000000000000099</v>
      </c>
      <c r="AE169" s="3">
        <f t="shared" si="46"/>
        <v>14.000000000000057</v>
      </c>
      <c r="AF169" s="3">
        <f t="shared" si="47"/>
        <v>13.999999999999879</v>
      </c>
      <c r="AG169" s="3">
        <f t="shared" si="48"/>
        <v>12.999999999999901</v>
      </c>
      <c r="AH169" s="3">
        <f t="shared" si="49"/>
        <v>13.666666666666613</v>
      </c>
      <c r="AI169" s="1">
        <f t="shared" si="50"/>
        <v>0.47140452079106349</v>
      </c>
      <c r="AJ169" s="1">
        <v>2</v>
      </c>
      <c r="AK169" s="1" t="s">
        <v>35</v>
      </c>
    </row>
    <row r="170" spans="1:38" x14ac:dyDescent="0.2">
      <c r="A170" s="1">
        <v>179</v>
      </c>
      <c r="B170" s="1" t="s">
        <v>38</v>
      </c>
      <c r="C170" s="1" t="s">
        <v>40</v>
      </c>
      <c r="D170" s="2">
        <v>43325</v>
      </c>
      <c r="E170" s="2">
        <v>43452</v>
      </c>
      <c r="F170" s="1" t="s">
        <v>106</v>
      </c>
      <c r="G170" s="1" t="s">
        <v>102</v>
      </c>
      <c r="H170" s="1">
        <v>1</v>
      </c>
      <c r="I170" s="1">
        <v>4</v>
      </c>
      <c r="J170" s="1">
        <v>140</v>
      </c>
      <c r="K170" s="1">
        <v>2.4</v>
      </c>
      <c r="L170" s="3">
        <v>25.2</v>
      </c>
      <c r="M170" s="3">
        <v>25.17</v>
      </c>
      <c r="N170" s="3">
        <v>26.93</v>
      </c>
      <c r="O170" s="3">
        <v>8.0500000000000007</v>
      </c>
      <c r="P170" s="3">
        <v>12.94</v>
      </c>
      <c r="Q170" s="3">
        <v>13.07</v>
      </c>
      <c r="R170" s="3">
        <v>12.98</v>
      </c>
      <c r="S170" s="3">
        <v>13.45</v>
      </c>
      <c r="T170" s="3">
        <f t="shared" si="40"/>
        <v>0.50999999999999979</v>
      </c>
      <c r="U170" s="3">
        <v>13.56</v>
      </c>
      <c r="V170" s="3">
        <f t="shared" si="41"/>
        <v>0.49000000000000021</v>
      </c>
      <c r="W170" s="3">
        <v>13.48</v>
      </c>
      <c r="X170" s="3">
        <f t="shared" si="42"/>
        <v>0.5</v>
      </c>
      <c r="Y170" s="3">
        <v>13.37</v>
      </c>
      <c r="Z170" s="3">
        <f t="shared" si="43"/>
        <v>0.42999999999999972</v>
      </c>
      <c r="AA170" s="3">
        <v>13.5</v>
      </c>
      <c r="AB170" s="3">
        <f t="shared" si="44"/>
        <v>0.42999999999999972</v>
      </c>
      <c r="AC170" s="3">
        <v>13.4</v>
      </c>
      <c r="AD170" s="3">
        <f t="shared" si="45"/>
        <v>0.41999999999999993</v>
      </c>
      <c r="AE170" s="3">
        <f t="shared" si="46"/>
        <v>15.686274509803944</v>
      </c>
      <c r="AF170" s="3">
        <f t="shared" si="47"/>
        <v>12.244897959183765</v>
      </c>
      <c r="AG170" s="3">
        <f t="shared" si="48"/>
        <v>16.000000000000014</v>
      </c>
      <c r="AH170" s="3">
        <f t="shared" si="49"/>
        <v>14.643724156329242</v>
      </c>
      <c r="AI170" s="1">
        <f t="shared" si="50"/>
        <v>1.7010548225308659</v>
      </c>
      <c r="AJ170" s="1">
        <v>1</v>
      </c>
      <c r="AK170" s="1" t="s">
        <v>35</v>
      </c>
    </row>
    <row r="171" spans="1:38" x14ac:dyDescent="0.2">
      <c r="A171" s="1">
        <v>177</v>
      </c>
      <c r="B171" s="1" t="s">
        <v>38</v>
      </c>
      <c r="C171" s="1" t="s">
        <v>40</v>
      </c>
      <c r="D171" s="2">
        <v>43325</v>
      </c>
      <c r="E171" s="2">
        <v>43452</v>
      </c>
      <c r="F171" s="1" t="s">
        <v>106</v>
      </c>
      <c r="G171" s="1" t="s">
        <v>102</v>
      </c>
      <c r="H171" s="1">
        <v>1</v>
      </c>
      <c r="I171" s="1">
        <v>5</v>
      </c>
      <c r="J171" s="1">
        <v>117</v>
      </c>
      <c r="K171" s="1">
        <v>2.2999999999999998</v>
      </c>
      <c r="L171" s="3">
        <v>12.43</v>
      </c>
      <c r="M171" s="3">
        <v>1.18</v>
      </c>
      <c r="N171" s="3">
        <v>13.89</v>
      </c>
      <c r="O171" s="3">
        <v>4.84</v>
      </c>
      <c r="P171" s="3">
        <v>13.08</v>
      </c>
      <c r="Q171" s="3">
        <v>13.16</v>
      </c>
      <c r="R171" s="3">
        <v>12.97</v>
      </c>
      <c r="S171" s="3">
        <v>13.57</v>
      </c>
      <c r="T171" s="3">
        <f t="shared" si="40"/>
        <v>0.49000000000000021</v>
      </c>
      <c r="U171" s="3">
        <v>13.66</v>
      </c>
      <c r="V171" s="3">
        <f t="shared" si="41"/>
        <v>0.5</v>
      </c>
      <c r="W171" s="3">
        <v>13.47</v>
      </c>
      <c r="X171" s="3">
        <f t="shared" si="42"/>
        <v>0.5</v>
      </c>
      <c r="Y171" s="3">
        <v>13.49</v>
      </c>
      <c r="Z171" s="3">
        <f t="shared" si="43"/>
        <v>0.41000000000000014</v>
      </c>
      <c r="AA171" s="3">
        <v>13.59</v>
      </c>
      <c r="AB171" s="3">
        <f t="shared" si="44"/>
        <v>0.42999999999999972</v>
      </c>
      <c r="AC171" s="3">
        <v>13.38</v>
      </c>
      <c r="AD171" s="3">
        <f t="shared" si="45"/>
        <v>0.41000000000000014</v>
      </c>
      <c r="AE171" s="3">
        <f t="shared" si="46"/>
        <v>16.326530612244905</v>
      </c>
      <c r="AF171" s="3">
        <f t="shared" si="47"/>
        <v>14.000000000000057</v>
      </c>
      <c r="AG171" s="3">
        <f t="shared" si="48"/>
        <v>17.999999999999972</v>
      </c>
      <c r="AH171" s="3">
        <f t="shared" si="49"/>
        <v>16.10884353741498</v>
      </c>
      <c r="AI171" s="1">
        <f t="shared" si="50"/>
        <v>1.6402318427406908</v>
      </c>
      <c r="AJ171" s="1">
        <v>1</v>
      </c>
      <c r="AK171" s="1" t="s">
        <v>35</v>
      </c>
    </row>
    <row r="172" spans="1:38" x14ac:dyDescent="0.2">
      <c r="A172" s="1">
        <v>176</v>
      </c>
      <c r="B172" s="1" t="s">
        <v>38</v>
      </c>
      <c r="C172" s="1" t="s">
        <v>40</v>
      </c>
      <c r="D172" s="2">
        <v>43325</v>
      </c>
      <c r="E172" s="2">
        <v>43452</v>
      </c>
      <c r="F172" s="1" t="s">
        <v>106</v>
      </c>
      <c r="G172" s="1" t="s">
        <v>102</v>
      </c>
      <c r="H172" s="1">
        <v>1</v>
      </c>
      <c r="I172" s="1">
        <v>6</v>
      </c>
      <c r="J172" s="1">
        <v>119</v>
      </c>
      <c r="K172" s="1">
        <v>2.2599999999999998</v>
      </c>
      <c r="L172" s="3">
        <v>15.31</v>
      </c>
      <c r="M172" s="3">
        <v>15.29</v>
      </c>
      <c r="N172" s="3">
        <v>17.05</v>
      </c>
      <c r="O172" s="3">
        <v>5.82</v>
      </c>
      <c r="P172" s="3">
        <v>12.99</v>
      </c>
      <c r="Q172" s="3">
        <v>13.07</v>
      </c>
      <c r="R172" s="3">
        <v>12.99</v>
      </c>
      <c r="S172" s="3">
        <v>13.5</v>
      </c>
      <c r="T172" s="3">
        <f t="shared" si="40"/>
        <v>0.50999999999999979</v>
      </c>
      <c r="U172" s="3">
        <v>13.56</v>
      </c>
      <c r="V172" s="3">
        <f t="shared" si="41"/>
        <v>0.49000000000000021</v>
      </c>
      <c r="W172" s="3">
        <v>13.5</v>
      </c>
      <c r="X172" s="3">
        <f t="shared" si="42"/>
        <v>0.50999999999999979</v>
      </c>
      <c r="Y172" s="3">
        <v>13.4</v>
      </c>
      <c r="Z172" s="3">
        <f t="shared" si="43"/>
        <v>0.41000000000000014</v>
      </c>
      <c r="AA172" s="3">
        <v>13.47</v>
      </c>
      <c r="AB172" s="3">
        <f t="shared" si="44"/>
        <v>0.40000000000000036</v>
      </c>
      <c r="AC172" s="3">
        <v>13.4</v>
      </c>
      <c r="AD172" s="3">
        <f t="shared" si="45"/>
        <v>0.41000000000000014</v>
      </c>
      <c r="AE172" s="3">
        <f t="shared" si="46"/>
        <v>19.607843137254843</v>
      </c>
      <c r="AF172" s="3">
        <f t="shared" si="47"/>
        <v>18.367346938775476</v>
      </c>
      <c r="AG172" s="3">
        <f t="shared" si="48"/>
        <v>19.607843137254843</v>
      </c>
      <c r="AH172" s="3">
        <f t="shared" si="49"/>
        <v>19.194344404428389</v>
      </c>
      <c r="AI172" s="1">
        <f t="shared" si="50"/>
        <v>0.5847755159872623</v>
      </c>
      <c r="AJ172" s="1">
        <v>1</v>
      </c>
      <c r="AK172" s="1" t="s">
        <v>35</v>
      </c>
    </row>
    <row r="173" spans="1:38" x14ac:dyDescent="0.2">
      <c r="A173" s="1">
        <v>225</v>
      </c>
      <c r="B173" s="1" t="s">
        <v>38</v>
      </c>
      <c r="C173" s="1" t="s">
        <v>40</v>
      </c>
      <c r="D173" s="2">
        <v>43325</v>
      </c>
      <c r="E173" s="2">
        <v>43466</v>
      </c>
      <c r="F173" s="1" t="s">
        <v>106</v>
      </c>
      <c r="G173" s="1" t="s">
        <v>102</v>
      </c>
      <c r="H173" s="1">
        <v>1</v>
      </c>
      <c r="I173" s="1">
        <v>7</v>
      </c>
      <c r="J173" s="1">
        <v>104</v>
      </c>
      <c r="K173" s="1">
        <v>2.42</v>
      </c>
      <c r="L173" s="3">
        <v>8.5299999999999994</v>
      </c>
      <c r="M173" s="1">
        <v>8.39</v>
      </c>
      <c r="N173" s="3">
        <v>10.5</v>
      </c>
      <c r="O173" s="3">
        <v>10.5</v>
      </c>
      <c r="P173" s="3">
        <v>12.87</v>
      </c>
      <c r="Q173" s="3">
        <v>12.93</v>
      </c>
      <c r="R173" s="3">
        <v>12.93</v>
      </c>
      <c r="S173" s="3">
        <v>13.37</v>
      </c>
      <c r="T173" s="3">
        <f t="shared" si="40"/>
        <v>0.5</v>
      </c>
      <c r="U173" s="3">
        <v>13.43</v>
      </c>
      <c r="V173" s="3">
        <f t="shared" si="41"/>
        <v>0.5</v>
      </c>
      <c r="W173" s="3">
        <v>13.43</v>
      </c>
      <c r="X173" s="3">
        <f t="shared" si="42"/>
        <v>0.5</v>
      </c>
      <c r="Y173" s="3">
        <v>13.31</v>
      </c>
      <c r="Z173" s="3">
        <f t="shared" si="43"/>
        <v>0.44000000000000128</v>
      </c>
      <c r="AA173" s="3">
        <v>13.35</v>
      </c>
      <c r="AB173" s="3">
        <f t="shared" si="44"/>
        <v>0.41999999999999993</v>
      </c>
      <c r="AC173" s="3">
        <v>13.36</v>
      </c>
      <c r="AD173" s="3">
        <f t="shared" si="45"/>
        <v>0.42999999999999972</v>
      </c>
      <c r="AE173" s="3">
        <f t="shared" si="46"/>
        <v>11.999999999999744</v>
      </c>
      <c r="AF173" s="3">
        <f t="shared" si="47"/>
        <v>16.000000000000014</v>
      </c>
      <c r="AG173" s="3">
        <f t="shared" si="48"/>
        <v>14.000000000000057</v>
      </c>
      <c r="AH173" s="3">
        <f t="shared" si="49"/>
        <v>13.999999999999938</v>
      </c>
      <c r="AI173" s="1">
        <f t="shared" si="50"/>
        <v>1.6329931618555604</v>
      </c>
      <c r="AJ173" s="1">
        <v>1</v>
      </c>
      <c r="AK173" s="1" t="s">
        <v>35</v>
      </c>
    </row>
    <row r="174" spans="1:38" x14ac:dyDescent="0.2">
      <c r="A174" s="1">
        <v>226</v>
      </c>
      <c r="B174" s="1" t="s">
        <v>38</v>
      </c>
      <c r="C174" s="1" t="s">
        <v>40</v>
      </c>
      <c r="D174" s="2">
        <v>43325</v>
      </c>
      <c r="E174" s="2">
        <v>43466</v>
      </c>
      <c r="F174" s="1" t="s">
        <v>106</v>
      </c>
      <c r="G174" s="1" t="s">
        <v>102</v>
      </c>
      <c r="H174" s="1">
        <v>2</v>
      </c>
      <c r="I174" s="1">
        <v>8</v>
      </c>
      <c r="J174" s="1">
        <v>120</v>
      </c>
      <c r="K174" s="1">
        <v>2.4300000000000002</v>
      </c>
      <c r="L174" s="3">
        <v>17.920000000000002</v>
      </c>
      <c r="M174" s="1">
        <v>17.670000000000002</v>
      </c>
      <c r="N174" s="3">
        <v>19.88</v>
      </c>
      <c r="O174" s="3">
        <v>19.88</v>
      </c>
      <c r="P174" s="3">
        <v>12.97</v>
      </c>
      <c r="Q174" s="3">
        <v>12.93</v>
      </c>
      <c r="R174" s="3">
        <v>12.89</v>
      </c>
      <c r="S174" s="3">
        <v>13.46</v>
      </c>
      <c r="T174" s="3">
        <f t="shared" si="40"/>
        <v>0.49000000000000021</v>
      </c>
      <c r="U174" s="3">
        <v>13.43</v>
      </c>
      <c r="V174" s="3">
        <f t="shared" si="41"/>
        <v>0.5</v>
      </c>
      <c r="W174" s="3">
        <v>13.4</v>
      </c>
      <c r="X174" s="3">
        <f t="shared" si="42"/>
        <v>0.50999999999999979</v>
      </c>
      <c r="Y174" s="3">
        <v>13.39</v>
      </c>
      <c r="Z174" s="3">
        <f t="shared" si="43"/>
        <v>0.41999999999999993</v>
      </c>
      <c r="AA174" s="3">
        <v>13.38</v>
      </c>
      <c r="AB174" s="3">
        <f t="shared" si="44"/>
        <v>0.45000000000000107</v>
      </c>
      <c r="AC174" s="3">
        <v>13.32</v>
      </c>
      <c r="AD174" s="3">
        <f t="shared" si="45"/>
        <v>0.42999999999999972</v>
      </c>
      <c r="AE174" s="3">
        <f t="shared" si="46"/>
        <v>14.285714285714334</v>
      </c>
      <c r="AF174" s="3">
        <f t="shared" si="47"/>
        <v>9.9999999999997868</v>
      </c>
      <c r="AG174" s="3">
        <f t="shared" si="48"/>
        <v>15.686274509803944</v>
      </c>
      <c r="AH174" s="3">
        <f t="shared" si="49"/>
        <v>13.323996265172688</v>
      </c>
      <c r="AI174" s="1">
        <f t="shared" si="50"/>
        <v>2.4189674950948334</v>
      </c>
      <c r="AJ174" s="1">
        <v>1</v>
      </c>
      <c r="AK174" s="1" t="s">
        <v>35</v>
      </c>
    </row>
    <row r="175" spans="1:38" x14ac:dyDescent="0.2">
      <c r="A175" s="1">
        <v>178</v>
      </c>
      <c r="B175" s="1" t="s">
        <v>38</v>
      </c>
      <c r="C175" s="1" t="s">
        <v>40</v>
      </c>
      <c r="D175" s="2">
        <v>43325</v>
      </c>
      <c r="E175" s="2">
        <v>43452</v>
      </c>
      <c r="F175" s="1" t="s">
        <v>106</v>
      </c>
      <c r="G175" s="1" t="s">
        <v>102</v>
      </c>
      <c r="H175" s="1">
        <v>2</v>
      </c>
      <c r="I175" s="1">
        <v>9</v>
      </c>
      <c r="J175" s="1">
        <v>131</v>
      </c>
      <c r="K175" s="1">
        <v>2.44</v>
      </c>
      <c r="L175" s="3">
        <v>18.36</v>
      </c>
      <c r="M175" s="3">
        <v>18.18</v>
      </c>
      <c r="N175" s="3">
        <v>19.84</v>
      </c>
      <c r="O175" s="3">
        <v>6.49</v>
      </c>
      <c r="P175" s="3">
        <v>12.93</v>
      </c>
      <c r="Q175" s="3">
        <v>13.06</v>
      </c>
      <c r="R175" s="3">
        <v>12.96</v>
      </c>
      <c r="S175" s="3">
        <v>13.43</v>
      </c>
      <c r="T175" s="3">
        <f t="shared" si="40"/>
        <v>0.5</v>
      </c>
      <c r="U175" s="3">
        <v>13.57</v>
      </c>
      <c r="V175" s="3">
        <f t="shared" si="41"/>
        <v>0.50999999999999979</v>
      </c>
      <c r="W175" s="3">
        <v>13.46</v>
      </c>
      <c r="X175" s="3">
        <f t="shared" si="42"/>
        <v>0.5</v>
      </c>
      <c r="Y175" s="3">
        <v>13.34</v>
      </c>
      <c r="Z175" s="3">
        <f t="shared" si="43"/>
        <v>0.41000000000000014</v>
      </c>
      <c r="AA175" s="3">
        <v>13.48</v>
      </c>
      <c r="AB175" s="3">
        <f t="shared" si="44"/>
        <v>0.41999999999999993</v>
      </c>
      <c r="AC175" s="3">
        <v>13.37</v>
      </c>
      <c r="AD175" s="3">
        <f t="shared" si="45"/>
        <v>0.40999999999999837</v>
      </c>
      <c r="AE175" s="3">
        <f t="shared" si="46"/>
        <v>17.999999999999972</v>
      </c>
      <c r="AF175" s="3">
        <f t="shared" si="47"/>
        <v>17.647058823529392</v>
      </c>
      <c r="AG175" s="3">
        <f t="shared" si="48"/>
        <v>18.000000000000327</v>
      </c>
      <c r="AH175" s="3">
        <f t="shared" si="49"/>
        <v>17.882352941176563</v>
      </c>
      <c r="AI175" s="1">
        <f t="shared" si="50"/>
        <v>0.1663780661616204</v>
      </c>
      <c r="AJ175" s="1">
        <v>1</v>
      </c>
      <c r="AK175" s="1" t="s">
        <v>35</v>
      </c>
    </row>
    <row r="176" spans="1:38" x14ac:dyDescent="0.2">
      <c r="A176" s="1">
        <v>224</v>
      </c>
      <c r="B176" s="1" t="s">
        <v>38</v>
      </c>
      <c r="C176" s="1" t="s">
        <v>40</v>
      </c>
      <c r="D176" s="2">
        <v>43325</v>
      </c>
      <c r="E176" s="2">
        <v>43466</v>
      </c>
      <c r="F176" s="1" t="s">
        <v>106</v>
      </c>
      <c r="G176" s="1" t="s">
        <v>102</v>
      </c>
      <c r="H176" s="1">
        <v>2</v>
      </c>
      <c r="I176" s="1">
        <v>10</v>
      </c>
      <c r="J176" s="1">
        <v>115</v>
      </c>
      <c r="K176" s="1">
        <v>2.39</v>
      </c>
      <c r="L176" s="3">
        <v>14.45</v>
      </c>
      <c r="M176" s="1">
        <v>14.24</v>
      </c>
      <c r="N176" s="3">
        <v>17.23</v>
      </c>
      <c r="O176" s="3">
        <v>17.23</v>
      </c>
      <c r="P176" s="3">
        <v>13.03</v>
      </c>
      <c r="Q176" s="3">
        <v>12.88</v>
      </c>
      <c r="R176" s="3">
        <v>12.91</v>
      </c>
      <c r="S176" s="3">
        <v>13.54</v>
      </c>
      <c r="T176" s="3">
        <f t="shared" si="40"/>
        <v>0.50999999999999979</v>
      </c>
      <c r="U176" s="3">
        <v>13.37</v>
      </c>
      <c r="V176" s="3">
        <f t="shared" si="41"/>
        <v>0.48999999999999844</v>
      </c>
      <c r="W176" s="3">
        <v>13.41</v>
      </c>
      <c r="X176" s="3">
        <f t="shared" si="42"/>
        <v>0.5</v>
      </c>
      <c r="Y176" s="3">
        <v>13.43</v>
      </c>
      <c r="Z176" s="3">
        <f t="shared" si="43"/>
        <v>0.40000000000000036</v>
      </c>
      <c r="AA176" s="3">
        <v>13.29</v>
      </c>
      <c r="AB176" s="3">
        <f t="shared" si="44"/>
        <v>0.40999999999999837</v>
      </c>
      <c r="AC176" s="3">
        <v>13.33</v>
      </c>
      <c r="AD176" s="3">
        <f t="shared" si="45"/>
        <v>0.41999999999999993</v>
      </c>
      <c r="AE176" s="3">
        <f t="shared" si="46"/>
        <v>21.568627450980294</v>
      </c>
      <c r="AF176" s="3">
        <f t="shared" si="47"/>
        <v>16.326530612244959</v>
      </c>
      <c r="AG176" s="3">
        <f t="shared" si="48"/>
        <v>16.000000000000014</v>
      </c>
      <c r="AH176" s="3">
        <f t="shared" si="49"/>
        <v>17.965052687741757</v>
      </c>
      <c r="AI176" s="1">
        <f t="shared" si="50"/>
        <v>2.5515967374529183</v>
      </c>
      <c r="AJ176" s="1">
        <v>1</v>
      </c>
      <c r="AK176" s="1" t="s">
        <v>35</v>
      </c>
    </row>
    <row r="177" spans="1:38" x14ac:dyDescent="0.2">
      <c r="A177" s="1">
        <v>175</v>
      </c>
      <c r="B177" s="1" t="s">
        <v>38</v>
      </c>
      <c r="C177" s="1" t="s">
        <v>40</v>
      </c>
      <c r="D177" s="2">
        <v>43325</v>
      </c>
      <c r="E177" s="2">
        <v>43452</v>
      </c>
      <c r="F177" s="1" t="s">
        <v>106</v>
      </c>
      <c r="G177" s="1" t="s">
        <v>102</v>
      </c>
      <c r="H177" s="1">
        <v>2</v>
      </c>
      <c r="I177" s="1">
        <v>11</v>
      </c>
      <c r="J177" s="1">
        <v>129</v>
      </c>
      <c r="K177" s="1">
        <v>2.42</v>
      </c>
      <c r="L177" s="3">
        <v>17.079999999999998</v>
      </c>
      <c r="M177" s="3">
        <v>16.96</v>
      </c>
      <c r="N177" s="3">
        <v>18.73</v>
      </c>
      <c r="O177" s="3">
        <v>6.35</v>
      </c>
      <c r="P177" s="3">
        <v>12.96</v>
      </c>
      <c r="Q177" s="3">
        <v>12.99</v>
      </c>
      <c r="R177" s="3">
        <v>13.02</v>
      </c>
      <c r="S177" s="3">
        <v>13.46</v>
      </c>
      <c r="T177" s="3">
        <f t="shared" si="40"/>
        <v>0.5</v>
      </c>
      <c r="U177" s="3">
        <v>13.49</v>
      </c>
      <c r="V177" s="3">
        <f t="shared" si="41"/>
        <v>0.5</v>
      </c>
      <c r="W177" s="3">
        <v>13.53</v>
      </c>
      <c r="X177" s="3">
        <f t="shared" si="42"/>
        <v>0.50999999999999979</v>
      </c>
      <c r="Y177" s="3">
        <v>13.39</v>
      </c>
      <c r="Z177" s="3">
        <f t="shared" si="43"/>
        <v>0.42999999999999972</v>
      </c>
      <c r="AA177" s="3">
        <v>13.4</v>
      </c>
      <c r="AB177" s="3">
        <f t="shared" si="44"/>
        <v>0.41000000000000014</v>
      </c>
      <c r="AC177" s="3">
        <v>13.45</v>
      </c>
      <c r="AD177" s="3">
        <f t="shared" si="45"/>
        <v>0.42999999999999972</v>
      </c>
      <c r="AE177" s="3">
        <f t="shared" si="46"/>
        <v>14.000000000000057</v>
      </c>
      <c r="AF177" s="3">
        <f t="shared" si="47"/>
        <v>17.999999999999972</v>
      </c>
      <c r="AG177" s="3">
        <f t="shared" si="48"/>
        <v>15.686274509803944</v>
      </c>
      <c r="AH177" s="3">
        <f t="shared" si="49"/>
        <v>15.895424836601324</v>
      </c>
      <c r="AI177" s="1">
        <f t="shared" si="50"/>
        <v>1.6396763693687466</v>
      </c>
      <c r="AJ177" s="1">
        <v>1</v>
      </c>
      <c r="AK177" s="1" t="s">
        <v>35</v>
      </c>
    </row>
    <row r="178" spans="1:38" x14ac:dyDescent="0.2">
      <c r="A178" s="1">
        <v>67</v>
      </c>
      <c r="B178" s="1" t="s">
        <v>38</v>
      </c>
      <c r="C178" s="1" t="s">
        <v>40</v>
      </c>
      <c r="D178" s="2">
        <v>43325</v>
      </c>
      <c r="E178" s="2">
        <v>43333</v>
      </c>
      <c r="F178" s="1" t="s">
        <v>106</v>
      </c>
      <c r="G178" s="1" t="s">
        <v>102</v>
      </c>
      <c r="H178" s="1">
        <v>3</v>
      </c>
      <c r="I178" s="1">
        <v>12</v>
      </c>
      <c r="J178" s="1">
        <v>287</v>
      </c>
      <c r="K178" s="1">
        <v>2.2799999999999998</v>
      </c>
      <c r="L178" s="3">
        <v>249.78</v>
      </c>
      <c r="M178" s="3">
        <v>244.34</v>
      </c>
      <c r="N178" s="3">
        <v>40.369999999999997</v>
      </c>
      <c r="O178" s="3">
        <v>12.36</v>
      </c>
      <c r="P178" s="3">
        <v>12.95</v>
      </c>
      <c r="Q178" s="3">
        <v>12.97</v>
      </c>
      <c r="R178" s="3">
        <v>13.06</v>
      </c>
      <c r="S178" s="3">
        <v>13.94</v>
      </c>
      <c r="T178" s="3">
        <f t="shared" si="40"/>
        <v>0.99000000000000021</v>
      </c>
      <c r="U178" s="3">
        <v>13.98</v>
      </c>
      <c r="V178" s="3">
        <f t="shared" si="41"/>
        <v>1.0099999999999998</v>
      </c>
      <c r="W178" s="3">
        <v>14.07</v>
      </c>
      <c r="X178" s="3">
        <f t="shared" si="42"/>
        <v>1.0099999999999998</v>
      </c>
      <c r="Y178" s="3">
        <v>13.71</v>
      </c>
      <c r="Z178" s="3">
        <f t="shared" si="43"/>
        <v>0.76000000000000156</v>
      </c>
      <c r="AA178" s="3">
        <v>13.74</v>
      </c>
      <c r="AB178" s="3">
        <f t="shared" si="44"/>
        <v>0.76999999999999957</v>
      </c>
      <c r="AC178" s="3">
        <v>13.63</v>
      </c>
      <c r="AD178" s="3">
        <f t="shared" si="45"/>
        <v>0.57000000000000028</v>
      </c>
      <c r="AE178" s="3">
        <f t="shared" si="46"/>
        <v>23.232323232323093</v>
      </c>
      <c r="AF178" s="3">
        <f t="shared" si="47"/>
        <v>23.762376237623783</v>
      </c>
      <c r="AG178" s="3">
        <f t="shared" si="48"/>
        <v>43.564356435643525</v>
      </c>
      <c r="AH178" s="3">
        <f t="shared" si="49"/>
        <v>30.186351968530136</v>
      </c>
      <c r="AI178" s="1">
        <f t="shared" si="50"/>
        <v>9.4621523868756885</v>
      </c>
      <c r="AJ178" s="1">
        <v>2</v>
      </c>
      <c r="AK178" s="1" t="s">
        <v>35</v>
      </c>
    </row>
    <row r="179" spans="1:38" x14ac:dyDescent="0.2">
      <c r="A179" s="1">
        <v>65</v>
      </c>
      <c r="B179" s="1" t="s">
        <v>38</v>
      </c>
      <c r="C179" s="1" t="s">
        <v>40</v>
      </c>
      <c r="D179" s="2">
        <v>43325</v>
      </c>
      <c r="E179" s="2">
        <v>43333</v>
      </c>
      <c r="F179" s="1" t="s">
        <v>106</v>
      </c>
      <c r="G179" s="1" t="s">
        <v>102</v>
      </c>
      <c r="H179" s="1">
        <v>3</v>
      </c>
      <c r="I179" s="1">
        <v>17</v>
      </c>
      <c r="J179" s="1">
        <v>246</v>
      </c>
      <c r="K179" s="3">
        <v>2.2599999999999998</v>
      </c>
      <c r="L179" s="3">
        <v>136.07</v>
      </c>
      <c r="M179" s="3">
        <v>128.69</v>
      </c>
      <c r="N179" s="3">
        <v>40.479999999999997</v>
      </c>
      <c r="O179" s="3">
        <v>11.12</v>
      </c>
      <c r="P179" s="3">
        <v>12.97</v>
      </c>
      <c r="Q179" s="3">
        <v>12.9</v>
      </c>
      <c r="R179" s="3">
        <v>13.11</v>
      </c>
      <c r="S179" s="3">
        <v>13.98</v>
      </c>
      <c r="T179" s="3">
        <f t="shared" si="40"/>
        <v>1.0099999999999998</v>
      </c>
      <c r="U179" s="3">
        <v>13.9</v>
      </c>
      <c r="V179" s="3">
        <f t="shared" si="41"/>
        <v>1</v>
      </c>
      <c r="W179" s="3">
        <v>14.12</v>
      </c>
      <c r="X179" s="3">
        <f t="shared" si="42"/>
        <v>1.0099999999999998</v>
      </c>
      <c r="Y179" s="3">
        <v>13.8</v>
      </c>
      <c r="Z179" s="3">
        <f t="shared" si="43"/>
        <v>0.83000000000000007</v>
      </c>
      <c r="AA179" s="3">
        <v>13.72</v>
      </c>
      <c r="AB179" s="3">
        <f t="shared" si="44"/>
        <v>0.82000000000000028</v>
      </c>
      <c r="AC179" s="3">
        <v>13.81</v>
      </c>
      <c r="AD179" s="3">
        <f t="shared" si="45"/>
        <v>0.70000000000000107</v>
      </c>
      <c r="AE179" s="3">
        <f t="shared" si="46"/>
        <v>17.821782178217795</v>
      </c>
      <c r="AF179" s="3">
        <f t="shared" si="47"/>
        <v>17.999999999999972</v>
      </c>
      <c r="AG179" s="3">
        <f t="shared" si="48"/>
        <v>30.693069306930575</v>
      </c>
      <c r="AH179" s="3">
        <f t="shared" si="49"/>
        <v>22.171617161716114</v>
      </c>
      <c r="AI179" s="1">
        <f t="shared" si="50"/>
        <v>6.0260158421843668</v>
      </c>
      <c r="AJ179" s="1">
        <v>2</v>
      </c>
      <c r="AK179" s="1" t="s">
        <v>35</v>
      </c>
    </row>
    <row r="180" spans="1:38" x14ac:dyDescent="0.2">
      <c r="A180" s="1">
        <v>75</v>
      </c>
      <c r="B180" s="1" t="s">
        <v>38</v>
      </c>
      <c r="C180" s="1" t="s">
        <v>40</v>
      </c>
      <c r="D180" s="2">
        <v>43325</v>
      </c>
      <c r="E180" s="2">
        <v>43334</v>
      </c>
      <c r="F180" s="1" t="s">
        <v>106</v>
      </c>
      <c r="G180" s="1" t="s">
        <v>102</v>
      </c>
      <c r="H180" s="1">
        <v>3</v>
      </c>
      <c r="I180" s="1">
        <v>19</v>
      </c>
      <c r="J180" s="1">
        <v>220</v>
      </c>
      <c r="K180" s="1">
        <v>2.2999999999999998</v>
      </c>
      <c r="L180" s="3">
        <v>86.19</v>
      </c>
      <c r="M180" s="3">
        <v>84.38</v>
      </c>
      <c r="N180" s="3">
        <v>32.07</v>
      </c>
      <c r="O180" s="3">
        <v>9.08</v>
      </c>
      <c r="P180" s="3">
        <v>12.96</v>
      </c>
      <c r="Q180" s="3">
        <v>13.1</v>
      </c>
      <c r="R180" s="3">
        <v>13.02</v>
      </c>
      <c r="S180" s="3">
        <v>13.97</v>
      </c>
      <c r="T180" s="3">
        <f t="shared" si="40"/>
        <v>1.0099999999999998</v>
      </c>
      <c r="U180" s="3">
        <v>14.09</v>
      </c>
      <c r="V180" s="3">
        <f t="shared" si="41"/>
        <v>0.99000000000000021</v>
      </c>
      <c r="W180" s="3">
        <v>14.02</v>
      </c>
      <c r="X180" s="3">
        <f t="shared" si="42"/>
        <v>1</v>
      </c>
      <c r="Y180" s="3">
        <v>13.73</v>
      </c>
      <c r="Z180" s="3">
        <f t="shared" si="43"/>
        <v>0.76999999999999957</v>
      </c>
      <c r="AA180" s="3">
        <v>13.86</v>
      </c>
      <c r="AB180" s="3">
        <f t="shared" si="44"/>
        <v>0.75999999999999979</v>
      </c>
      <c r="AC180" s="3">
        <v>13.8</v>
      </c>
      <c r="AD180" s="3">
        <f t="shared" si="45"/>
        <v>0.78000000000000114</v>
      </c>
      <c r="AE180" s="3">
        <f t="shared" si="46"/>
        <v>23.762376237623783</v>
      </c>
      <c r="AF180" s="3">
        <f t="shared" si="47"/>
        <v>23.232323232323271</v>
      </c>
      <c r="AG180" s="3">
        <f t="shared" si="48"/>
        <v>21.999999999999886</v>
      </c>
      <c r="AH180" s="3">
        <f t="shared" si="49"/>
        <v>22.998233156648979</v>
      </c>
      <c r="AI180" s="1">
        <f t="shared" si="50"/>
        <v>0.73828229622651209</v>
      </c>
      <c r="AJ180" s="1">
        <v>2</v>
      </c>
      <c r="AK180" s="1" t="s">
        <v>35</v>
      </c>
    </row>
    <row r="181" spans="1:38" x14ac:dyDescent="0.2">
      <c r="A181" s="1">
        <v>66</v>
      </c>
      <c r="B181" s="1" t="s">
        <v>38</v>
      </c>
      <c r="C181" s="1" t="s">
        <v>40</v>
      </c>
      <c r="D181" s="2">
        <v>43325</v>
      </c>
      <c r="E181" s="2">
        <v>43333</v>
      </c>
      <c r="F181" s="1" t="s">
        <v>106</v>
      </c>
      <c r="G181" s="1" t="s">
        <v>102</v>
      </c>
      <c r="H181" s="1">
        <v>4</v>
      </c>
      <c r="I181" s="1">
        <v>20</v>
      </c>
      <c r="J181" s="1">
        <v>273</v>
      </c>
      <c r="K181" s="1">
        <v>2.2799999999999998</v>
      </c>
      <c r="L181" s="3">
        <v>192.44</v>
      </c>
      <c r="M181" s="3">
        <v>191.67</v>
      </c>
      <c r="N181" s="3">
        <v>35.119999999999997</v>
      </c>
      <c r="O181" s="3">
        <v>10.69</v>
      </c>
      <c r="P181" s="3">
        <v>13.08</v>
      </c>
      <c r="Q181" s="3">
        <v>13.04</v>
      </c>
      <c r="R181" s="3">
        <v>12.87</v>
      </c>
      <c r="S181" s="3">
        <v>14.09</v>
      </c>
      <c r="T181" s="3">
        <f t="shared" si="40"/>
        <v>1.0099999999999998</v>
      </c>
      <c r="U181" s="3">
        <v>14.04</v>
      </c>
      <c r="V181" s="3">
        <f t="shared" si="41"/>
        <v>1</v>
      </c>
      <c r="W181" s="3">
        <v>13.88</v>
      </c>
      <c r="X181" s="3">
        <f t="shared" si="42"/>
        <v>1.0100000000000016</v>
      </c>
      <c r="Y181" s="3">
        <v>13.83</v>
      </c>
      <c r="Z181" s="3">
        <f t="shared" si="43"/>
        <v>0.75</v>
      </c>
      <c r="AA181" s="3">
        <v>13.81</v>
      </c>
      <c r="AB181" s="3">
        <f t="shared" si="44"/>
        <v>0.77000000000000135</v>
      </c>
      <c r="AC181" s="3">
        <v>13.95</v>
      </c>
      <c r="AD181" s="3">
        <f t="shared" si="45"/>
        <v>1.08</v>
      </c>
      <c r="AE181" s="3">
        <f t="shared" si="46"/>
        <v>25.742574257425733</v>
      </c>
      <c r="AF181" s="3">
        <f t="shared" si="47"/>
        <v>22.999999999999865</v>
      </c>
      <c r="AG181" s="3">
        <f t="shared" si="48"/>
        <v>-6.9306930693067814</v>
      </c>
      <c r="AH181" s="3">
        <f t="shared" si="49"/>
        <v>13.937293729372939</v>
      </c>
      <c r="AI181" s="1">
        <f t="shared" si="50"/>
        <v>14.798312587629196</v>
      </c>
      <c r="AJ181" s="1">
        <v>2</v>
      </c>
      <c r="AK181" s="1" t="s">
        <v>35</v>
      </c>
      <c r="AL181" s="1" t="s">
        <v>36</v>
      </c>
    </row>
    <row r="182" spans="1:38" x14ac:dyDescent="0.2">
      <c r="A182" s="1">
        <v>71</v>
      </c>
      <c r="B182" s="1" t="s">
        <v>38</v>
      </c>
      <c r="C182" s="1" t="s">
        <v>40</v>
      </c>
      <c r="D182" s="2">
        <v>43325</v>
      </c>
      <c r="E182" s="2">
        <v>43334</v>
      </c>
      <c r="F182" s="1" t="s">
        <v>106</v>
      </c>
      <c r="G182" s="1" t="s">
        <v>102</v>
      </c>
      <c r="H182" s="1">
        <v>4</v>
      </c>
      <c r="I182" s="1">
        <v>21</v>
      </c>
      <c r="J182" s="1">
        <v>245</v>
      </c>
      <c r="K182" s="1">
        <v>2.2799999999999998</v>
      </c>
      <c r="L182" s="3">
        <v>131.91999999999999</v>
      </c>
      <c r="M182" s="3">
        <v>131.30000000000001</v>
      </c>
      <c r="N182" s="3">
        <v>35.979999999999997</v>
      </c>
      <c r="O182" s="3">
        <v>10.210000000000001</v>
      </c>
      <c r="P182" s="3">
        <v>12.94</v>
      </c>
      <c r="Q182" s="3">
        <v>13.01</v>
      </c>
      <c r="R182" s="3">
        <v>13.11</v>
      </c>
      <c r="S182" s="3">
        <v>13.93</v>
      </c>
      <c r="T182" s="3">
        <f t="shared" si="40"/>
        <v>0.99000000000000021</v>
      </c>
      <c r="U182" s="3">
        <v>14</v>
      </c>
      <c r="V182" s="3">
        <f t="shared" si="41"/>
        <v>0.99000000000000021</v>
      </c>
      <c r="W182" s="3">
        <v>14.12</v>
      </c>
      <c r="X182" s="3">
        <f t="shared" si="42"/>
        <v>1.0099999999999998</v>
      </c>
      <c r="Y182" s="3">
        <v>13.75</v>
      </c>
      <c r="Z182" s="3">
        <f t="shared" si="43"/>
        <v>0.8100000000000005</v>
      </c>
      <c r="AA182" s="3">
        <v>13.8</v>
      </c>
      <c r="AB182" s="3">
        <f t="shared" si="44"/>
        <v>0.79000000000000092</v>
      </c>
      <c r="AC182" s="3">
        <v>13.73</v>
      </c>
      <c r="AD182" s="3">
        <f t="shared" si="45"/>
        <v>0.62000000000000099</v>
      </c>
      <c r="AE182" s="3">
        <f t="shared" si="46"/>
        <v>18.181818181818155</v>
      </c>
      <c r="AF182" s="3">
        <f t="shared" si="47"/>
        <v>20.202020202020122</v>
      </c>
      <c r="AG182" s="3">
        <f t="shared" si="48"/>
        <v>38.613861386138502</v>
      </c>
      <c r="AH182" s="3">
        <f t="shared" si="49"/>
        <v>25.665899923325593</v>
      </c>
      <c r="AI182" s="1">
        <f t="shared" si="50"/>
        <v>9.1926631463166757</v>
      </c>
      <c r="AJ182" s="1">
        <v>2</v>
      </c>
      <c r="AK182" s="1" t="s">
        <v>35</v>
      </c>
    </row>
    <row r="183" spans="1:38" x14ac:dyDescent="0.2">
      <c r="A183" s="1">
        <v>70</v>
      </c>
      <c r="B183" s="1" t="s">
        <v>38</v>
      </c>
      <c r="C183" s="1" t="s">
        <v>40</v>
      </c>
      <c r="D183" s="2">
        <v>43325</v>
      </c>
      <c r="E183" s="2">
        <v>43334</v>
      </c>
      <c r="F183" s="1" t="s">
        <v>106</v>
      </c>
      <c r="G183" s="1" t="s">
        <v>102</v>
      </c>
      <c r="H183" s="1">
        <v>4</v>
      </c>
      <c r="I183" s="1">
        <v>22</v>
      </c>
      <c r="J183" s="1">
        <v>244</v>
      </c>
      <c r="K183" s="1">
        <v>2.2799999999999998</v>
      </c>
      <c r="L183" s="3">
        <v>112.57</v>
      </c>
      <c r="M183" s="3">
        <v>108.36</v>
      </c>
      <c r="N183" s="3">
        <v>33.35</v>
      </c>
      <c r="O183" s="3">
        <v>9.4</v>
      </c>
      <c r="P183" s="3">
        <v>13.08</v>
      </c>
      <c r="Q183" s="3">
        <v>13.1</v>
      </c>
      <c r="R183" s="3">
        <v>12.91</v>
      </c>
      <c r="S183" s="3">
        <v>14.07</v>
      </c>
      <c r="T183" s="3">
        <f t="shared" si="40"/>
        <v>0.99000000000000021</v>
      </c>
      <c r="U183" s="3">
        <v>14.1</v>
      </c>
      <c r="V183" s="3">
        <f t="shared" si="41"/>
        <v>1</v>
      </c>
      <c r="W183" s="3">
        <v>13.91</v>
      </c>
      <c r="X183" s="3">
        <f t="shared" si="42"/>
        <v>1</v>
      </c>
      <c r="Y183" s="3">
        <v>13.89</v>
      </c>
      <c r="Z183" s="3">
        <f t="shared" si="43"/>
        <v>0.8100000000000005</v>
      </c>
      <c r="AA183" s="3">
        <v>13.92</v>
      </c>
      <c r="AB183" s="3">
        <f t="shared" si="44"/>
        <v>0.82000000000000028</v>
      </c>
      <c r="AC183" s="3">
        <v>13.92</v>
      </c>
      <c r="AD183" s="3">
        <f t="shared" si="45"/>
        <v>1.0099999999999998</v>
      </c>
      <c r="AE183" s="3">
        <f t="shared" si="46"/>
        <v>18.181818181818155</v>
      </c>
      <c r="AF183" s="3">
        <f t="shared" si="47"/>
        <v>17.999999999999972</v>
      </c>
      <c r="AG183" s="3">
        <f t="shared" si="48"/>
        <v>-0.99999999999997868</v>
      </c>
      <c r="AH183" s="3">
        <f t="shared" si="49"/>
        <v>11.727272727272718</v>
      </c>
      <c r="AI183" s="1">
        <f t="shared" si="50"/>
        <v>8.9998469530910867</v>
      </c>
      <c r="AJ183" s="1">
        <v>2</v>
      </c>
      <c r="AK183" s="1" t="s">
        <v>35</v>
      </c>
      <c r="AL183" s="1" t="s">
        <v>36</v>
      </c>
    </row>
    <row r="184" spans="1:38" x14ac:dyDescent="0.2">
      <c r="A184" s="1">
        <v>206</v>
      </c>
      <c r="B184" s="1" t="s">
        <v>38</v>
      </c>
      <c r="C184" s="1" t="s">
        <v>40</v>
      </c>
      <c r="D184" s="2">
        <v>43371</v>
      </c>
      <c r="E184" s="2">
        <v>43465</v>
      </c>
      <c r="F184" s="1" t="s">
        <v>105</v>
      </c>
      <c r="G184" s="1" t="s">
        <v>103</v>
      </c>
      <c r="H184" s="1">
        <v>1</v>
      </c>
      <c r="I184" s="1">
        <v>1</v>
      </c>
      <c r="J184" s="1">
        <v>275</v>
      </c>
      <c r="K184" s="1">
        <v>2.41</v>
      </c>
      <c r="L184" s="3">
        <v>197.22</v>
      </c>
      <c r="M184" s="3">
        <v>193.68</v>
      </c>
      <c r="N184" s="3">
        <v>35.64</v>
      </c>
      <c r="O184" s="3">
        <v>11.67</v>
      </c>
      <c r="P184" s="3">
        <v>12.88</v>
      </c>
      <c r="Q184" s="3">
        <v>13.05</v>
      </c>
      <c r="R184" s="3">
        <v>12.84</v>
      </c>
      <c r="S184" s="3">
        <v>13.88</v>
      </c>
      <c r="T184" s="3">
        <f t="shared" si="40"/>
        <v>1</v>
      </c>
      <c r="U184" s="3">
        <v>14.06</v>
      </c>
      <c r="V184" s="3">
        <f t="shared" si="41"/>
        <v>1.0099999999999998</v>
      </c>
      <c r="W184" s="3">
        <v>13.85</v>
      </c>
      <c r="X184" s="3">
        <f t="shared" si="42"/>
        <v>1.0099999999999998</v>
      </c>
      <c r="Y184" s="3">
        <v>13.69</v>
      </c>
      <c r="Z184" s="3">
        <f t="shared" si="43"/>
        <v>0.80999999999999872</v>
      </c>
      <c r="AA184" s="3">
        <v>13.84</v>
      </c>
      <c r="AB184" s="3">
        <f t="shared" si="44"/>
        <v>0.78999999999999915</v>
      </c>
      <c r="AC184" s="3">
        <v>13.63</v>
      </c>
      <c r="AD184" s="3">
        <f t="shared" si="45"/>
        <v>0.79000000000000092</v>
      </c>
      <c r="AE184" s="3">
        <f t="shared" si="46"/>
        <v>19.000000000000128</v>
      </c>
      <c r="AF184" s="3">
        <f t="shared" si="47"/>
        <v>21.782178217821844</v>
      </c>
      <c r="AG184" s="3">
        <f t="shared" si="48"/>
        <v>21.782178217821681</v>
      </c>
      <c r="AH184" s="3">
        <f t="shared" si="49"/>
        <v>20.854785478547885</v>
      </c>
      <c r="AI184" s="1">
        <f t="shared" si="50"/>
        <v>1.3115313895274543</v>
      </c>
      <c r="AJ184" s="1">
        <v>2</v>
      </c>
      <c r="AK184" s="1" t="s">
        <v>35</v>
      </c>
    </row>
    <row r="185" spans="1:38" x14ac:dyDescent="0.2">
      <c r="A185" s="1">
        <v>203</v>
      </c>
      <c r="B185" s="1" t="s">
        <v>38</v>
      </c>
      <c r="C185" s="1" t="s">
        <v>40</v>
      </c>
      <c r="D185" s="2">
        <v>43371</v>
      </c>
      <c r="E185" s="2">
        <v>43464</v>
      </c>
      <c r="F185" s="1" t="s">
        <v>105</v>
      </c>
      <c r="G185" s="1" t="s">
        <v>103</v>
      </c>
      <c r="H185" s="1">
        <v>1</v>
      </c>
      <c r="I185" s="1">
        <v>2</v>
      </c>
      <c r="J185" s="1">
        <v>244</v>
      </c>
      <c r="K185" s="1">
        <v>2.4</v>
      </c>
      <c r="L185" s="3">
        <v>138.54</v>
      </c>
      <c r="M185" s="3">
        <v>133.08000000000001</v>
      </c>
      <c r="N185" s="3">
        <v>35.659999999999997</v>
      </c>
      <c r="O185" s="3">
        <v>10.46</v>
      </c>
      <c r="P185" s="3">
        <v>12.97</v>
      </c>
      <c r="Q185" s="3">
        <v>13.1</v>
      </c>
      <c r="R185" s="3">
        <v>13</v>
      </c>
      <c r="S185" s="3">
        <v>13.98</v>
      </c>
      <c r="T185" s="3">
        <f t="shared" si="40"/>
        <v>1.0099999999999998</v>
      </c>
      <c r="U185" s="3">
        <v>13.87</v>
      </c>
      <c r="V185" s="3">
        <f t="shared" si="41"/>
        <v>0.76999999999999957</v>
      </c>
      <c r="W185" s="3">
        <v>14.06</v>
      </c>
      <c r="X185" s="3">
        <f t="shared" si="42"/>
        <v>1.0600000000000005</v>
      </c>
      <c r="Y185" s="3">
        <v>13.81</v>
      </c>
      <c r="Z185" s="3">
        <f t="shared" si="43"/>
        <v>0.83999999999999986</v>
      </c>
      <c r="AA185" s="3">
        <v>13.72</v>
      </c>
      <c r="AB185" s="3">
        <f t="shared" si="44"/>
        <v>0.62000000000000099</v>
      </c>
      <c r="AC185" s="3">
        <v>13.88</v>
      </c>
      <c r="AD185" s="3">
        <f t="shared" si="45"/>
        <v>0.88000000000000078</v>
      </c>
      <c r="AE185" s="3">
        <f t="shared" si="46"/>
        <v>16.831683168316825</v>
      </c>
      <c r="AF185" s="3">
        <f t="shared" si="47"/>
        <v>19.480519480519309</v>
      </c>
      <c r="AG185" s="3">
        <f t="shared" si="48"/>
        <v>16.98113207547166</v>
      </c>
      <c r="AH185" s="3">
        <f t="shared" si="49"/>
        <v>17.7644449081026</v>
      </c>
      <c r="AI185" s="1">
        <f t="shared" si="50"/>
        <v>1.2149808496526029</v>
      </c>
      <c r="AJ185" s="1">
        <v>2</v>
      </c>
      <c r="AK185" s="1" t="s">
        <v>35</v>
      </c>
    </row>
    <row r="186" spans="1:38" x14ac:dyDescent="0.2">
      <c r="A186" s="1">
        <v>192</v>
      </c>
      <c r="B186" s="1" t="s">
        <v>38</v>
      </c>
      <c r="C186" s="1" t="s">
        <v>40</v>
      </c>
      <c r="D186" s="2">
        <v>43371</v>
      </c>
      <c r="E186" s="2">
        <v>43464</v>
      </c>
      <c r="F186" s="1" t="s">
        <v>105</v>
      </c>
      <c r="G186" s="1" t="s">
        <v>103</v>
      </c>
      <c r="H186" s="1">
        <v>1</v>
      </c>
      <c r="I186" s="1">
        <v>3</v>
      </c>
      <c r="J186" s="1">
        <v>142</v>
      </c>
      <c r="K186" s="1">
        <v>2.41</v>
      </c>
      <c r="L186" s="3">
        <v>23.45</v>
      </c>
      <c r="M186" s="3">
        <v>23.19</v>
      </c>
      <c r="N186" s="3">
        <v>23.82</v>
      </c>
      <c r="O186" s="3">
        <v>7.56</v>
      </c>
      <c r="P186" s="3">
        <v>12.93</v>
      </c>
      <c r="Q186" s="3">
        <v>12.92</v>
      </c>
      <c r="R186" s="3">
        <v>12.99</v>
      </c>
      <c r="S186" s="3">
        <v>13.42</v>
      </c>
      <c r="T186" s="3">
        <f t="shared" si="40"/>
        <v>0.49000000000000021</v>
      </c>
      <c r="U186" s="3">
        <v>13.41</v>
      </c>
      <c r="V186" s="3">
        <f t="shared" si="41"/>
        <v>0.49000000000000021</v>
      </c>
      <c r="W186" s="3">
        <v>13.48</v>
      </c>
      <c r="X186" s="3">
        <f t="shared" si="42"/>
        <v>0.49000000000000021</v>
      </c>
      <c r="Y186" s="3">
        <v>13.37</v>
      </c>
      <c r="Z186" s="3">
        <f t="shared" si="43"/>
        <v>0.4399999999999995</v>
      </c>
      <c r="AA186" s="3">
        <v>13.37</v>
      </c>
      <c r="AB186" s="3">
        <f t="shared" si="44"/>
        <v>0.44999999999999929</v>
      </c>
      <c r="AC186" s="3">
        <v>13.45</v>
      </c>
      <c r="AD186" s="3">
        <f t="shared" si="45"/>
        <v>0.45999999999999908</v>
      </c>
      <c r="AE186" s="3">
        <f t="shared" si="46"/>
        <v>10.204081632653207</v>
      </c>
      <c r="AF186" s="3">
        <f t="shared" si="47"/>
        <v>8.1632653061226357</v>
      </c>
      <c r="AG186" s="3">
        <f t="shared" si="48"/>
        <v>6.1224489795920656</v>
      </c>
      <c r="AH186" s="3">
        <f t="shared" si="49"/>
        <v>8.1632653061226357</v>
      </c>
      <c r="AI186" s="1">
        <f t="shared" si="50"/>
        <v>1.666319552913696</v>
      </c>
      <c r="AJ186" s="1">
        <v>1</v>
      </c>
      <c r="AK186" s="1" t="s">
        <v>35</v>
      </c>
    </row>
    <row r="187" spans="1:38" x14ac:dyDescent="0.2">
      <c r="A187" s="1">
        <v>194</v>
      </c>
      <c r="B187" s="1" t="s">
        <v>38</v>
      </c>
      <c r="C187" s="1" t="s">
        <v>40</v>
      </c>
      <c r="D187" s="2">
        <v>43371</v>
      </c>
      <c r="E187" s="2">
        <v>43464</v>
      </c>
      <c r="F187" s="1" t="s">
        <v>105</v>
      </c>
      <c r="G187" s="1" t="s">
        <v>103</v>
      </c>
      <c r="H187" s="1">
        <v>1</v>
      </c>
      <c r="I187" s="1">
        <v>4</v>
      </c>
      <c r="J187" s="1">
        <v>149</v>
      </c>
      <c r="K187" s="1">
        <v>2.4300000000000002</v>
      </c>
      <c r="L187" s="3">
        <v>26.96</v>
      </c>
      <c r="M187" s="1">
        <v>26.38</v>
      </c>
      <c r="N187" s="3">
        <v>27</v>
      </c>
      <c r="O187" s="3">
        <v>8.31</v>
      </c>
      <c r="P187" s="3">
        <v>12.95</v>
      </c>
      <c r="Q187" s="3">
        <v>12.93</v>
      </c>
      <c r="R187" s="3">
        <v>12.9</v>
      </c>
      <c r="S187" s="3">
        <v>13.45</v>
      </c>
      <c r="T187" s="3">
        <f t="shared" si="40"/>
        <v>0.5</v>
      </c>
      <c r="U187" s="3">
        <v>13.42</v>
      </c>
      <c r="V187" s="3">
        <f t="shared" si="41"/>
        <v>0.49000000000000021</v>
      </c>
      <c r="W187" s="3">
        <v>13.39</v>
      </c>
      <c r="X187" s="3">
        <f t="shared" si="42"/>
        <v>0.49000000000000021</v>
      </c>
      <c r="Y187" s="3">
        <v>13.39</v>
      </c>
      <c r="Z187" s="3">
        <f t="shared" si="43"/>
        <v>0.44000000000000128</v>
      </c>
      <c r="AA187" s="3">
        <v>13.34</v>
      </c>
      <c r="AB187" s="3">
        <f t="shared" si="44"/>
        <v>0.41000000000000014</v>
      </c>
      <c r="AC187" s="3">
        <v>13.33</v>
      </c>
      <c r="AD187" s="3">
        <f t="shared" si="45"/>
        <v>0.42999999999999972</v>
      </c>
      <c r="AE187" s="3">
        <f t="shared" si="46"/>
        <v>11.999999999999744</v>
      </c>
      <c r="AF187" s="3">
        <f t="shared" si="47"/>
        <v>16.326530612244905</v>
      </c>
      <c r="AG187" s="3">
        <f t="shared" si="48"/>
        <v>12.244897959183765</v>
      </c>
      <c r="AH187" s="3">
        <f t="shared" si="49"/>
        <v>13.52380952380947</v>
      </c>
      <c r="AI187" s="1">
        <f t="shared" si="50"/>
        <v>1.9843433636467964</v>
      </c>
      <c r="AJ187" s="1">
        <v>1</v>
      </c>
      <c r="AK187" s="1" t="s">
        <v>35</v>
      </c>
    </row>
    <row r="188" spans="1:38" x14ac:dyDescent="0.2">
      <c r="A188" s="1">
        <v>205</v>
      </c>
      <c r="B188" s="1" t="s">
        <v>38</v>
      </c>
      <c r="C188" s="1" t="s">
        <v>40</v>
      </c>
      <c r="D188" s="2">
        <v>43371</v>
      </c>
      <c r="E188" s="2">
        <v>43465</v>
      </c>
      <c r="F188" s="1" t="s">
        <v>105</v>
      </c>
      <c r="G188" s="1" t="s">
        <v>103</v>
      </c>
      <c r="H188" s="1">
        <v>2</v>
      </c>
      <c r="I188" s="1">
        <v>6</v>
      </c>
      <c r="J188" s="1">
        <v>261</v>
      </c>
      <c r="K188" s="1">
        <v>2.4300000000000002</v>
      </c>
      <c r="L188" s="3">
        <v>145.16999999999999</v>
      </c>
      <c r="M188" s="3">
        <v>144.46</v>
      </c>
      <c r="N188" s="3">
        <v>35.340000000000003</v>
      </c>
      <c r="O188" s="3">
        <v>11.08</v>
      </c>
      <c r="P188" s="3">
        <v>12.9</v>
      </c>
      <c r="Q188" s="3">
        <v>12.94</v>
      </c>
      <c r="R188" s="3">
        <v>13.1</v>
      </c>
      <c r="S188" s="3">
        <v>13.91</v>
      </c>
      <c r="T188" s="3">
        <f t="shared" si="40"/>
        <v>1.0099999999999998</v>
      </c>
      <c r="U188" s="3">
        <v>13.93</v>
      </c>
      <c r="V188" s="3">
        <f t="shared" si="41"/>
        <v>0.99000000000000021</v>
      </c>
      <c r="W188" s="3">
        <v>14.09</v>
      </c>
      <c r="X188" s="3">
        <f t="shared" si="42"/>
        <v>0.99000000000000021</v>
      </c>
      <c r="Y188" s="3">
        <v>13.73</v>
      </c>
      <c r="Z188" s="3">
        <f t="shared" si="43"/>
        <v>0.83000000000000007</v>
      </c>
      <c r="AA188" s="3">
        <v>13.77</v>
      </c>
      <c r="AB188" s="3">
        <f t="shared" si="44"/>
        <v>0.83000000000000007</v>
      </c>
      <c r="AC188" s="3">
        <v>13.94</v>
      </c>
      <c r="AD188" s="3">
        <f t="shared" si="45"/>
        <v>0.83999999999999986</v>
      </c>
      <c r="AE188" s="3">
        <f t="shared" si="46"/>
        <v>17.821782178217795</v>
      </c>
      <c r="AF188" s="3">
        <f t="shared" si="47"/>
        <v>16.161616161616177</v>
      </c>
      <c r="AG188" s="3">
        <f t="shared" si="48"/>
        <v>15.151515151515182</v>
      </c>
      <c r="AH188" s="3">
        <f t="shared" si="49"/>
        <v>16.378304497116385</v>
      </c>
      <c r="AI188" s="1">
        <f t="shared" si="50"/>
        <v>1.1008472114785628</v>
      </c>
      <c r="AJ188" s="1">
        <v>2</v>
      </c>
      <c r="AK188" s="1" t="s">
        <v>35</v>
      </c>
    </row>
    <row r="189" spans="1:38" x14ac:dyDescent="0.2">
      <c r="A189" s="1">
        <v>200</v>
      </c>
      <c r="B189" s="1" t="s">
        <v>38</v>
      </c>
      <c r="C189" s="1" t="s">
        <v>40</v>
      </c>
      <c r="D189" s="2">
        <v>43371</v>
      </c>
      <c r="E189" s="2">
        <v>43464</v>
      </c>
      <c r="F189" s="1" t="s">
        <v>105</v>
      </c>
      <c r="G189" s="1" t="s">
        <v>103</v>
      </c>
      <c r="H189" s="1">
        <v>2</v>
      </c>
      <c r="I189" s="1">
        <v>7</v>
      </c>
      <c r="J189" s="1">
        <v>270</v>
      </c>
      <c r="K189" s="1">
        <v>2.4300000000000002</v>
      </c>
      <c r="L189" s="3">
        <v>200.56</v>
      </c>
      <c r="M189" s="3">
        <v>193.42</v>
      </c>
      <c r="N189" s="3">
        <v>38.700000000000003</v>
      </c>
      <c r="O189" s="3">
        <v>11.44</v>
      </c>
      <c r="P189" s="3">
        <v>13.07</v>
      </c>
      <c r="Q189" s="3">
        <v>12.98</v>
      </c>
      <c r="R189" s="3">
        <v>12.97</v>
      </c>
      <c r="S189" s="3">
        <v>14.06</v>
      </c>
      <c r="T189" s="3">
        <f t="shared" si="40"/>
        <v>0.99000000000000021</v>
      </c>
      <c r="U189" s="3">
        <v>13.97</v>
      </c>
      <c r="V189" s="3">
        <f t="shared" si="41"/>
        <v>0.99000000000000021</v>
      </c>
      <c r="W189" s="3">
        <v>13.97</v>
      </c>
      <c r="X189" s="3">
        <f t="shared" si="42"/>
        <v>1</v>
      </c>
      <c r="Y189" s="3">
        <v>13.89</v>
      </c>
      <c r="Z189" s="3">
        <f t="shared" si="43"/>
        <v>0.82000000000000028</v>
      </c>
      <c r="AA189" s="3">
        <v>13.8</v>
      </c>
      <c r="AB189" s="3">
        <f t="shared" si="44"/>
        <v>0.82000000000000028</v>
      </c>
      <c r="AC189" s="3">
        <v>13.8</v>
      </c>
      <c r="AD189" s="3">
        <f t="shared" si="45"/>
        <v>0.83000000000000007</v>
      </c>
      <c r="AE189" s="3">
        <f t="shared" si="46"/>
        <v>17.171717171717159</v>
      </c>
      <c r="AF189" s="3">
        <f t="shared" si="47"/>
        <v>17.171717171717159</v>
      </c>
      <c r="AG189" s="3">
        <f t="shared" si="48"/>
        <v>16.999999999999993</v>
      </c>
      <c r="AH189" s="3">
        <f t="shared" si="49"/>
        <v>17.114478114478104</v>
      </c>
      <c r="AI189" s="1">
        <f t="shared" si="50"/>
        <v>8.0948251044921912E-2</v>
      </c>
      <c r="AJ189" s="1">
        <v>2</v>
      </c>
      <c r="AK189" s="1" t="s">
        <v>35</v>
      </c>
    </row>
    <row r="190" spans="1:38" x14ac:dyDescent="0.2">
      <c r="A190" s="1">
        <v>208</v>
      </c>
      <c r="B190" s="1" t="s">
        <v>38</v>
      </c>
      <c r="C190" s="1" t="s">
        <v>40</v>
      </c>
      <c r="D190" s="2">
        <v>43371</v>
      </c>
      <c r="E190" s="2">
        <v>43465</v>
      </c>
      <c r="F190" s="1" t="s">
        <v>105</v>
      </c>
      <c r="G190" s="1" t="s">
        <v>103</v>
      </c>
      <c r="H190" s="1">
        <v>2</v>
      </c>
      <c r="I190" s="1">
        <v>8</v>
      </c>
      <c r="J190" s="1">
        <v>260</v>
      </c>
      <c r="K190" s="1">
        <v>2.4300000000000002</v>
      </c>
      <c r="L190" s="3">
        <v>161.04</v>
      </c>
      <c r="M190" s="3">
        <v>150.08000000000001</v>
      </c>
      <c r="N190" s="3">
        <v>39.26</v>
      </c>
      <c r="O190" s="3">
        <v>11.93</v>
      </c>
      <c r="P190" s="3">
        <v>12.87</v>
      </c>
      <c r="Q190" s="3">
        <v>12.9</v>
      </c>
      <c r="R190" s="3">
        <v>13.09</v>
      </c>
      <c r="S190" s="3">
        <v>13.87</v>
      </c>
      <c r="T190" s="3">
        <f t="shared" si="40"/>
        <v>1</v>
      </c>
      <c r="U190" s="3">
        <v>13.9</v>
      </c>
      <c r="V190" s="3">
        <f t="shared" si="41"/>
        <v>1</v>
      </c>
      <c r="W190" s="3">
        <v>14.1</v>
      </c>
      <c r="X190" s="3">
        <f t="shared" si="42"/>
        <v>1.0099999999999998</v>
      </c>
      <c r="Y190" s="3">
        <v>13.68</v>
      </c>
      <c r="Z190" s="3">
        <f t="shared" si="43"/>
        <v>0.8100000000000005</v>
      </c>
      <c r="AA190" s="3">
        <v>13.72</v>
      </c>
      <c r="AB190" s="3">
        <f t="shared" si="44"/>
        <v>0.82000000000000028</v>
      </c>
      <c r="AC190" s="3">
        <v>13.91</v>
      </c>
      <c r="AD190" s="3">
        <f t="shared" si="45"/>
        <v>0.82000000000000028</v>
      </c>
      <c r="AE190" s="3">
        <f t="shared" si="46"/>
        <v>18.99999999999995</v>
      </c>
      <c r="AF190" s="3">
        <f t="shared" si="47"/>
        <v>17.999999999999972</v>
      </c>
      <c r="AG190" s="3">
        <f t="shared" si="48"/>
        <v>18.811881188118761</v>
      </c>
      <c r="AH190" s="3">
        <f t="shared" si="49"/>
        <v>18.603960396039561</v>
      </c>
      <c r="AI190" s="1">
        <f t="shared" si="50"/>
        <v>0.43391496235562166</v>
      </c>
      <c r="AJ190" s="1">
        <v>2</v>
      </c>
      <c r="AK190" s="1" t="s">
        <v>35</v>
      </c>
    </row>
    <row r="191" spans="1:38" x14ac:dyDescent="0.2">
      <c r="A191" s="1">
        <v>204</v>
      </c>
      <c r="B191" s="1" t="s">
        <v>38</v>
      </c>
      <c r="C191" s="1" t="s">
        <v>40</v>
      </c>
      <c r="D191" s="2">
        <v>43371</v>
      </c>
      <c r="E191" s="2">
        <v>43465</v>
      </c>
      <c r="F191" s="1" t="s">
        <v>105</v>
      </c>
      <c r="G191" s="1" t="s">
        <v>103</v>
      </c>
      <c r="H191" s="1">
        <v>2</v>
      </c>
      <c r="I191" s="1">
        <v>9</v>
      </c>
      <c r="J191" s="1">
        <v>209</v>
      </c>
      <c r="K191" s="1">
        <v>2.4300000000000002</v>
      </c>
      <c r="L191" s="3">
        <v>44.52</v>
      </c>
      <c r="M191" s="3">
        <v>43.19</v>
      </c>
      <c r="N191" s="3">
        <v>31.73</v>
      </c>
      <c r="O191" s="3">
        <v>9.9700000000000006</v>
      </c>
      <c r="P191" s="3">
        <v>12.94</v>
      </c>
      <c r="Q191" s="3">
        <v>12.98</v>
      </c>
      <c r="R191" s="3">
        <v>12.95</v>
      </c>
      <c r="S191" s="3">
        <v>13.94</v>
      </c>
      <c r="T191" s="3">
        <f t="shared" si="40"/>
        <v>1</v>
      </c>
      <c r="U191" s="3">
        <v>13.97</v>
      </c>
      <c r="V191" s="3">
        <f t="shared" si="41"/>
        <v>0.99000000000000021</v>
      </c>
      <c r="W191" s="3">
        <v>13.94</v>
      </c>
      <c r="X191" s="3">
        <f t="shared" si="42"/>
        <v>0.99000000000000021</v>
      </c>
      <c r="Y191" s="3">
        <v>13.78</v>
      </c>
      <c r="Z191" s="3">
        <f t="shared" si="43"/>
        <v>0.83999999999999986</v>
      </c>
      <c r="AA191" s="3">
        <v>13.8</v>
      </c>
      <c r="AB191" s="3">
        <f t="shared" si="44"/>
        <v>0.82000000000000028</v>
      </c>
      <c r="AC191" s="3">
        <v>13.78</v>
      </c>
      <c r="AD191" s="3">
        <f t="shared" si="45"/>
        <v>0.83000000000000007</v>
      </c>
      <c r="AE191" s="3">
        <f t="shared" si="46"/>
        <v>16.000000000000014</v>
      </c>
      <c r="AF191" s="3">
        <f t="shared" si="47"/>
        <v>17.171717171717159</v>
      </c>
      <c r="AG191" s="3">
        <f t="shared" si="48"/>
        <v>16.161616161616177</v>
      </c>
      <c r="AH191" s="3">
        <f t="shared" si="49"/>
        <v>16.444444444444454</v>
      </c>
      <c r="AI191" s="1">
        <f t="shared" si="50"/>
        <v>0.51847478935810587</v>
      </c>
      <c r="AJ191" s="1">
        <v>2</v>
      </c>
      <c r="AK191" s="1" t="s">
        <v>35</v>
      </c>
    </row>
    <row r="192" spans="1:38" x14ac:dyDescent="0.2">
      <c r="A192" s="1">
        <v>183</v>
      </c>
      <c r="B192" s="1" t="s">
        <v>38</v>
      </c>
      <c r="C192" s="1" t="s">
        <v>40</v>
      </c>
      <c r="D192" s="2">
        <v>43371</v>
      </c>
      <c r="E192" s="2">
        <v>43464</v>
      </c>
      <c r="F192" s="1" t="s">
        <v>105</v>
      </c>
      <c r="G192" s="1" t="s">
        <v>103</v>
      </c>
      <c r="H192" s="1">
        <v>3</v>
      </c>
      <c r="I192" s="1">
        <v>11</v>
      </c>
      <c r="J192" s="1">
        <v>269</v>
      </c>
      <c r="K192" s="1">
        <v>2.38</v>
      </c>
      <c r="L192" s="3">
        <v>163.24</v>
      </c>
      <c r="M192" s="3">
        <v>161.82</v>
      </c>
      <c r="N192" s="3">
        <v>27.2</v>
      </c>
      <c r="O192" s="3">
        <v>9.34</v>
      </c>
      <c r="P192" s="3">
        <v>12.94</v>
      </c>
      <c r="Q192" s="3">
        <v>12.93</v>
      </c>
      <c r="R192" s="3">
        <v>12.94</v>
      </c>
      <c r="S192" s="3">
        <v>13.94</v>
      </c>
      <c r="T192" s="3">
        <f t="shared" si="40"/>
        <v>1</v>
      </c>
      <c r="U192" s="3">
        <v>13.93</v>
      </c>
      <c r="V192" s="3">
        <f t="shared" si="41"/>
        <v>1</v>
      </c>
      <c r="W192" s="3">
        <v>13.95</v>
      </c>
      <c r="X192" s="3">
        <f t="shared" si="42"/>
        <v>1.0099999999999998</v>
      </c>
      <c r="Y192" s="3">
        <v>13.77</v>
      </c>
      <c r="Z192" s="3">
        <f t="shared" si="43"/>
        <v>0.83000000000000007</v>
      </c>
      <c r="AA192" s="3">
        <v>13.74</v>
      </c>
      <c r="AB192" s="3">
        <f t="shared" si="44"/>
        <v>0.8100000000000005</v>
      </c>
      <c r="AC192" s="3">
        <v>13.76</v>
      </c>
      <c r="AD192" s="3">
        <f t="shared" si="45"/>
        <v>0.82000000000000028</v>
      </c>
      <c r="AE192" s="3">
        <f t="shared" si="46"/>
        <v>16.999999999999993</v>
      </c>
      <c r="AF192" s="3">
        <f t="shared" si="47"/>
        <v>18.99999999999995</v>
      </c>
      <c r="AG192" s="3">
        <f t="shared" si="48"/>
        <v>18.811881188118761</v>
      </c>
      <c r="AH192" s="3">
        <f t="shared" si="49"/>
        <v>18.270627062706236</v>
      </c>
      <c r="AI192" s="1">
        <f t="shared" si="50"/>
        <v>0.90174535252735166</v>
      </c>
      <c r="AJ192" s="1">
        <v>2</v>
      </c>
      <c r="AK192" s="1" t="s">
        <v>35</v>
      </c>
    </row>
    <row r="193" spans="1:37" x14ac:dyDescent="0.2">
      <c r="A193" s="1">
        <v>197</v>
      </c>
      <c r="B193" s="1" t="s">
        <v>38</v>
      </c>
      <c r="C193" s="1" t="s">
        <v>40</v>
      </c>
      <c r="D193" s="2">
        <v>43371</v>
      </c>
      <c r="E193" s="2">
        <v>43464</v>
      </c>
      <c r="F193" s="1" t="s">
        <v>105</v>
      </c>
      <c r="G193" s="1" t="s">
        <v>103</v>
      </c>
      <c r="H193" s="1">
        <v>3</v>
      </c>
      <c r="I193" s="1">
        <v>13</v>
      </c>
      <c r="J193" s="1">
        <v>248</v>
      </c>
      <c r="K193" s="1">
        <v>2.42</v>
      </c>
      <c r="L193" s="3">
        <v>143.71</v>
      </c>
      <c r="M193" s="3">
        <v>140.97</v>
      </c>
      <c r="N193" s="3">
        <v>34.840000000000003</v>
      </c>
      <c r="O193" s="3">
        <v>10.56</v>
      </c>
      <c r="P193" s="3">
        <v>12.95</v>
      </c>
      <c r="Q193" s="3">
        <v>12.79</v>
      </c>
      <c r="R193" s="3">
        <v>12.97</v>
      </c>
      <c r="S193" s="3">
        <v>13.95</v>
      </c>
      <c r="T193" s="3">
        <f t="shared" si="40"/>
        <v>1</v>
      </c>
      <c r="U193" s="3">
        <v>13.78</v>
      </c>
      <c r="V193" s="3">
        <f t="shared" si="41"/>
        <v>0.99000000000000021</v>
      </c>
      <c r="W193" s="3">
        <v>13.98</v>
      </c>
      <c r="X193" s="3">
        <f t="shared" si="42"/>
        <v>1.0099999999999998</v>
      </c>
      <c r="Y193" s="3">
        <v>13.79</v>
      </c>
      <c r="Z193" s="3">
        <f t="shared" si="43"/>
        <v>0.83999999999999986</v>
      </c>
      <c r="AA193" s="3">
        <v>13.62</v>
      </c>
      <c r="AB193" s="3">
        <f t="shared" si="44"/>
        <v>0.83000000000000007</v>
      </c>
      <c r="AC193" s="3">
        <v>13.82</v>
      </c>
      <c r="AD193" s="3">
        <f t="shared" si="45"/>
        <v>0.84999999999999964</v>
      </c>
      <c r="AE193" s="3">
        <f t="shared" si="46"/>
        <v>16.000000000000014</v>
      </c>
      <c r="AF193" s="3">
        <f t="shared" si="47"/>
        <v>16.161616161616177</v>
      </c>
      <c r="AG193" s="3">
        <f t="shared" si="48"/>
        <v>15.841584158415856</v>
      </c>
      <c r="AH193" s="3">
        <f t="shared" si="49"/>
        <v>16.001066773344018</v>
      </c>
      <c r="AI193" s="1">
        <f t="shared" si="50"/>
        <v>0.13065469572408081</v>
      </c>
      <c r="AJ193" s="1">
        <v>2</v>
      </c>
      <c r="AK193" s="1" t="s">
        <v>35</v>
      </c>
    </row>
    <row r="194" spans="1:37" x14ac:dyDescent="0.2">
      <c r="A194" s="1">
        <v>193</v>
      </c>
      <c r="B194" s="1" t="s">
        <v>38</v>
      </c>
      <c r="C194" s="1" t="s">
        <v>40</v>
      </c>
      <c r="D194" s="2">
        <v>43371</v>
      </c>
      <c r="E194" s="2">
        <v>43464</v>
      </c>
      <c r="F194" s="1" t="s">
        <v>105</v>
      </c>
      <c r="G194" s="1" t="s">
        <v>103</v>
      </c>
      <c r="H194" s="1">
        <v>3</v>
      </c>
      <c r="I194" s="1">
        <v>14</v>
      </c>
      <c r="J194" s="1">
        <v>121</v>
      </c>
      <c r="K194" s="1">
        <v>2.41</v>
      </c>
      <c r="L194" s="3">
        <v>13</v>
      </c>
      <c r="M194" s="3">
        <v>13</v>
      </c>
      <c r="N194" s="3">
        <v>14.21</v>
      </c>
      <c r="O194" s="3">
        <v>5.35</v>
      </c>
      <c r="P194" s="3">
        <v>12.97</v>
      </c>
      <c r="Q194" s="3">
        <v>12.93</v>
      </c>
      <c r="R194" s="3">
        <v>12.9</v>
      </c>
      <c r="S194" s="3">
        <v>13.46</v>
      </c>
      <c r="T194" s="3">
        <f t="shared" si="40"/>
        <v>0.49000000000000021</v>
      </c>
      <c r="U194" s="3">
        <v>13.43</v>
      </c>
      <c r="V194" s="3">
        <f t="shared" si="41"/>
        <v>0.5</v>
      </c>
      <c r="W194" s="3">
        <v>13.39</v>
      </c>
      <c r="X194" s="3">
        <f t="shared" si="42"/>
        <v>0.49000000000000021</v>
      </c>
      <c r="Y194" s="3">
        <v>13.38</v>
      </c>
      <c r="Z194" s="3">
        <f t="shared" si="43"/>
        <v>0.41000000000000014</v>
      </c>
      <c r="AA194" s="3">
        <v>13.38</v>
      </c>
      <c r="AB194" s="3">
        <f t="shared" si="44"/>
        <v>0.45000000000000107</v>
      </c>
      <c r="AC194" s="3">
        <v>13.33</v>
      </c>
      <c r="AD194" s="3">
        <f t="shared" si="45"/>
        <v>0.42999999999999972</v>
      </c>
      <c r="AE194" s="3">
        <f t="shared" si="46"/>
        <v>16.326530612244905</v>
      </c>
      <c r="AF194" s="3">
        <f t="shared" si="47"/>
        <v>9.9999999999997868</v>
      </c>
      <c r="AG194" s="3">
        <f t="shared" si="48"/>
        <v>12.244897959183765</v>
      </c>
      <c r="AH194" s="3">
        <f t="shared" si="49"/>
        <v>12.857142857142819</v>
      </c>
      <c r="AI194" s="1">
        <f t="shared" si="50"/>
        <v>2.6188267421660885</v>
      </c>
      <c r="AJ194" s="1">
        <v>1</v>
      </c>
      <c r="AK194" s="1" t="s">
        <v>35</v>
      </c>
    </row>
    <row r="195" spans="1:37" x14ac:dyDescent="0.2">
      <c r="A195" s="1">
        <v>199</v>
      </c>
      <c r="B195" s="1" t="s">
        <v>38</v>
      </c>
      <c r="C195" s="1" t="s">
        <v>40</v>
      </c>
      <c r="D195" s="2">
        <v>43371</v>
      </c>
      <c r="E195" s="2">
        <v>43464</v>
      </c>
      <c r="F195" s="1" t="s">
        <v>105</v>
      </c>
      <c r="G195" s="1" t="s">
        <v>103</v>
      </c>
      <c r="H195" s="1">
        <v>3</v>
      </c>
      <c r="I195" s="1">
        <v>15</v>
      </c>
      <c r="J195" s="1">
        <v>255</v>
      </c>
      <c r="K195" s="1">
        <v>2.4</v>
      </c>
      <c r="L195" s="3">
        <v>150.49</v>
      </c>
      <c r="M195" s="3">
        <v>147</v>
      </c>
      <c r="N195" s="3">
        <v>34.049999999999997</v>
      </c>
      <c r="O195" s="3">
        <v>10.050000000000001</v>
      </c>
      <c r="P195" s="3">
        <v>12.94</v>
      </c>
      <c r="Q195" s="3">
        <v>12.98</v>
      </c>
      <c r="R195" s="3">
        <v>12.96</v>
      </c>
      <c r="S195" s="3">
        <v>13.94</v>
      </c>
      <c r="T195" s="3">
        <f t="shared" si="40"/>
        <v>1</v>
      </c>
      <c r="U195" s="3">
        <v>13.98</v>
      </c>
      <c r="V195" s="3">
        <f t="shared" si="41"/>
        <v>1</v>
      </c>
      <c r="W195" s="3">
        <v>13.95</v>
      </c>
      <c r="X195" s="3">
        <f t="shared" si="42"/>
        <v>0.98999999999999844</v>
      </c>
      <c r="Y195" s="3">
        <v>13.79</v>
      </c>
      <c r="Z195" s="3">
        <f t="shared" si="43"/>
        <v>0.84999999999999964</v>
      </c>
      <c r="AA195" s="3">
        <v>13.84</v>
      </c>
      <c r="AB195" s="3">
        <f t="shared" si="44"/>
        <v>0.85999999999999943</v>
      </c>
      <c r="AC195" s="3">
        <v>13.79</v>
      </c>
      <c r="AD195" s="3">
        <f t="shared" si="45"/>
        <v>0.82999999999999829</v>
      </c>
      <c r="AE195" s="3">
        <f t="shared" si="46"/>
        <v>15.000000000000036</v>
      </c>
      <c r="AF195" s="3">
        <f t="shared" si="47"/>
        <v>14.000000000000057</v>
      </c>
      <c r="AG195" s="3">
        <f t="shared" si="48"/>
        <v>16.161616161616198</v>
      </c>
      <c r="AH195" s="3">
        <f t="shared" si="49"/>
        <v>15.053872053872098</v>
      </c>
      <c r="AI195" s="1">
        <f t="shared" si="50"/>
        <v>0.8832978947034501</v>
      </c>
      <c r="AJ195" s="1">
        <v>2</v>
      </c>
      <c r="AK195" s="1" t="s">
        <v>35</v>
      </c>
    </row>
    <row r="196" spans="1:37" x14ac:dyDescent="0.2">
      <c r="A196" s="1">
        <v>201</v>
      </c>
      <c r="B196" s="1" t="s">
        <v>38</v>
      </c>
      <c r="C196" s="1" t="s">
        <v>40</v>
      </c>
      <c r="D196" s="2">
        <v>43371</v>
      </c>
      <c r="E196" s="2">
        <v>43464</v>
      </c>
      <c r="F196" s="1" t="s">
        <v>105</v>
      </c>
      <c r="G196" s="1" t="s">
        <v>103</v>
      </c>
      <c r="H196" s="1">
        <v>3</v>
      </c>
      <c r="I196" s="1">
        <v>17</v>
      </c>
      <c r="J196" s="1">
        <v>246</v>
      </c>
      <c r="K196" s="1">
        <v>2.4</v>
      </c>
      <c r="L196" s="3">
        <v>126.06</v>
      </c>
      <c r="M196" s="3">
        <v>122.28</v>
      </c>
      <c r="N196" s="3">
        <v>32.049999999999997</v>
      </c>
      <c r="O196" s="3">
        <v>9.31</v>
      </c>
      <c r="P196" s="3">
        <v>13.12</v>
      </c>
      <c r="Q196" s="3">
        <v>12.95</v>
      </c>
      <c r="R196" s="3">
        <v>12.97</v>
      </c>
      <c r="S196" s="3">
        <v>14.12</v>
      </c>
      <c r="T196" s="3">
        <f t="shared" si="40"/>
        <v>1</v>
      </c>
      <c r="U196" s="3">
        <v>13.96</v>
      </c>
      <c r="V196" s="3">
        <f t="shared" si="41"/>
        <v>1.0100000000000016</v>
      </c>
      <c r="W196" s="3">
        <v>13.96</v>
      </c>
      <c r="X196" s="3">
        <f t="shared" si="42"/>
        <v>0.99000000000000021</v>
      </c>
      <c r="Y196" s="3">
        <v>14.04</v>
      </c>
      <c r="Z196" s="3">
        <f t="shared" si="43"/>
        <v>0.91999999999999993</v>
      </c>
      <c r="AA196" s="3">
        <v>13.88</v>
      </c>
      <c r="AB196" s="3">
        <f t="shared" si="44"/>
        <v>0.93000000000000149</v>
      </c>
      <c r="AC196" s="3">
        <v>13.87</v>
      </c>
      <c r="AD196" s="3">
        <f t="shared" si="45"/>
        <v>0.89999999999999858</v>
      </c>
      <c r="AE196" s="3">
        <f t="shared" si="46"/>
        <v>8.0000000000000071</v>
      </c>
      <c r="AF196" s="3">
        <f t="shared" si="47"/>
        <v>7.9207920792079172</v>
      </c>
      <c r="AG196" s="3">
        <f t="shared" si="48"/>
        <v>9.0909090909092498</v>
      </c>
      <c r="AH196" s="3">
        <f t="shared" si="49"/>
        <v>8.3372337233723908</v>
      </c>
      <c r="AI196" s="1">
        <f t="shared" si="50"/>
        <v>0.53390910175354478</v>
      </c>
      <c r="AJ196" s="1">
        <v>2</v>
      </c>
      <c r="AK196" s="1" t="s">
        <v>35</v>
      </c>
    </row>
    <row r="197" spans="1:37" x14ac:dyDescent="0.2">
      <c r="A197" s="1">
        <v>187</v>
      </c>
      <c r="B197" s="1" t="s">
        <v>38</v>
      </c>
      <c r="C197" s="1" t="s">
        <v>40</v>
      </c>
      <c r="D197" s="2">
        <v>43371</v>
      </c>
      <c r="E197" s="2">
        <v>43464</v>
      </c>
      <c r="F197" s="1" t="s">
        <v>105</v>
      </c>
      <c r="G197" s="1" t="s">
        <v>103</v>
      </c>
      <c r="H197" s="1">
        <v>3</v>
      </c>
      <c r="I197" s="1">
        <v>18</v>
      </c>
      <c r="J197" s="1">
        <v>249</v>
      </c>
      <c r="K197" s="1">
        <v>2.41</v>
      </c>
      <c r="L197" s="3">
        <v>134.12</v>
      </c>
      <c r="M197" s="3">
        <v>130.72999999999999</v>
      </c>
      <c r="N197" s="3">
        <v>28.33</v>
      </c>
      <c r="O197" s="3">
        <v>9.3000000000000007</v>
      </c>
      <c r="P197" s="3">
        <v>12.95</v>
      </c>
      <c r="Q197" s="3">
        <v>12.9</v>
      </c>
      <c r="R197" s="3">
        <v>12.91</v>
      </c>
      <c r="S197" s="3">
        <v>13.96</v>
      </c>
      <c r="T197" s="3">
        <f t="shared" si="40"/>
        <v>1.0100000000000016</v>
      </c>
      <c r="U197" s="3">
        <v>13.89</v>
      </c>
      <c r="V197" s="3">
        <f t="shared" si="41"/>
        <v>0.99000000000000021</v>
      </c>
      <c r="W197" s="3">
        <v>13.91</v>
      </c>
      <c r="X197" s="3">
        <f t="shared" si="42"/>
        <v>1</v>
      </c>
      <c r="Y197" s="3">
        <v>13.77</v>
      </c>
      <c r="Z197" s="3">
        <f t="shared" si="43"/>
        <v>0.82000000000000028</v>
      </c>
      <c r="AA197" s="3">
        <v>13.71</v>
      </c>
      <c r="AB197" s="3">
        <f t="shared" si="44"/>
        <v>0.8100000000000005</v>
      </c>
      <c r="AC197" s="3">
        <v>13.75</v>
      </c>
      <c r="AD197" s="3">
        <f t="shared" si="45"/>
        <v>0.83999999999999986</v>
      </c>
      <c r="AE197" s="3">
        <f t="shared" si="46"/>
        <v>18.811881188118907</v>
      </c>
      <c r="AF197" s="3">
        <f t="shared" si="47"/>
        <v>18.181818181818155</v>
      </c>
      <c r="AG197" s="3">
        <f t="shared" si="48"/>
        <v>16.000000000000014</v>
      </c>
      <c r="AH197" s="3">
        <f t="shared" si="49"/>
        <v>17.664566456645691</v>
      </c>
      <c r="AI197" s="1">
        <f t="shared" si="50"/>
        <v>1.2048045386201713</v>
      </c>
      <c r="AJ197" s="1">
        <v>2</v>
      </c>
      <c r="AK197" s="1" t="s">
        <v>35</v>
      </c>
    </row>
    <row r="198" spans="1:37" x14ac:dyDescent="0.2">
      <c r="A198" s="1">
        <v>181</v>
      </c>
      <c r="B198" s="1" t="s">
        <v>38</v>
      </c>
      <c r="C198" s="1" t="s">
        <v>40</v>
      </c>
      <c r="D198" s="2">
        <v>43371</v>
      </c>
      <c r="E198" s="2">
        <v>43452</v>
      </c>
      <c r="F198" s="1" t="s">
        <v>105</v>
      </c>
      <c r="G198" s="1" t="s">
        <v>103</v>
      </c>
      <c r="H198" s="1">
        <v>5</v>
      </c>
      <c r="I198" s="1">
        <v>27</v>
      </c>
      <c r="J198" s="1">
        <v>257</v>
      </c>
      <c r="K198" s="1">
        <v>2.4300000000000002</v>
      </c>
      <c r="L198" s="3">
        <v>172.97</v>
      </c>
      <c r="M198" s="3">
        <v>172.29</v>
      </c>
      <c r="N198" s="3">
        <v>30.6</v>
      </c>
      <c r="O198" s="3">
        <v>9.51</v>
      </c>
      <c r="P198" s="3">
        <v>12.9</v>
      </c>
      <c r="Q198" s="3">
        <v>13</v>
      </c>
      <c r="R198" s="3">
        <v>12.91</v>
      </c>
      <c r="S198" s="3">
        <v>13.91</v>
      </c>
      <c r="T198" s="3">
        <f t="shared" si="40"/>
        <v>1.0099999999999998</v>
      </c>
      <c r="U198" s="3">
        <v>14</v>
      </c>
      <c r="V198" s="3">
        <f t="shared" si="41"/>
        <v>1</v>
      </c>
      <c r="W198" s="3">
        <v>13.92</v>
      </c>
      <c r="X198" s="3">
        <f t="shared" si="42"/>
        <v>1.0099999999999998</v>
      </c>
      <c r="Y198" s="3">
        <v>13.7</v>
      </c>
      <c r="Z198" s="3">
        <f t="shared" si="43"/>
        <v>0.79999999999999893</v>
      </c>
      <c r="AA198" s="3">
        <v>13.81</v>
      </c>
      <c r="AB198" s="3">
        <f t="shared" si="44"/>
        <v>0.8100000000000005</v>
      </c>
      <c r="AC198" s="3">
        <v>13.7</v>
      </c>
      <c r="AD198" s="3">
        <f t="shared" si="45"/>
        <v>0.78999999999999915</v>
      </c>
      <c r="AE198" s="3">
        <f t="shared" si="46"/>
        <v>20.792079207920878</v>
      </c>
      <c r="AF198" s="3">
        <f t="shared" si="47"/>
        <v>18.99999999999995</v>
      </c>
      <c r="AG198" s="3">
        <f t="shared" si="48"/>
        <v>21.782178217821844</v>
      </c>
      <c r="AH198" s="3">
        <f t="shared" si="49"/>
        <v>20.524752475247556</v>
      </c>
      <c r="AI198" s="1">
        <f t="shared" si="50"/>
        <v>1.1514415878749551</v>
      </c>
      <c r="AJ198" s="1">
        <v>2</v>
      </c>
      <c r="AK198" s="1" t="s">
        <v>35</v>
      </c>
    </row>
  </sheetData>
  <sortState xmlns:xlrd2="http://schemas.microsoft.com/office/spreadsheetml/2017/richdata2" ref="A2:AL198">
    <sortCondition ref="C2:C198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A167-D776-804E-9852-5816904D638E}">
  <dimension ref="A1:B39"/>
  <sheetViews>
    <sheetView workbookViewId="0">
      <selection activeCell="B36" sqref="B36"/>
    </sheetView>
  </sheetViews>
  <sheetFormatPr baseColWidth="10" defaultRowHeight="16" x14ac:dyDescent="0.2"/>
  <cols>
    <col min="1" max="1" width="17.6640625" bestFit="1" customWidth="1"/>
    <col min="2" max="2" width="143.1640625" bestFit="1" customWidth="1"/>
  </cols>
  <sheetData>
    <row r="1" spans="1:2" x14ac:dyDescent="0.2">
      <c r="A1" s="6" t="s">
        <v>71</v>
      </c>
      <c r="B1" s="6" t="s">
        <v>72</v>
      </c>
    </row>
    <row r="2" spans="1:2" x14ac:dyDescent="0.2">
      <c r="A2" s="1" t="s">
        <v>2</v>
      </c>
      <c r="B2" t="s">
        <v>73</v>
      </c>
    </row>
    <row r="3" spans="1:2" x14ac:dyDescent="0.2">
      <c r="A3" s="1" t="s">
        <v>3</v>
      </c>
      <c r="B3" t="s">
        <v>74</v>
      </c>
    </row>
    <row r="4" spans="1:2" x14ac:dyDescent="0.2">
      <c r="A4" s="1" t="s">
        <v>37</v>
      </c>
      <c r="B4" t="s">
        <v>78</v>
      </c>
    </row>
    <row r="5" spans="1:2" x14ac:dyDescent="0.2">
      <c r="A5" s="2" t="s">
        <v>4</v>
      </c>
      <c r="B5" t="s">
        <v>79</v>
      </c>
    </row>
    <row r="6" spans="1:2" x14ac:dyDescent="0.2">
      <c r="A6" s="2" t="s">
        <v>5</v>
      </c>
      <c r="B6" t="s">
        <v>80</v>
      </c>
    </row>
    <row r="7" spans="1:2" x14ac:dyDescent="0.2">
      <c r="A7" s="1" t="s">
        <v>6</v>
      </c>
      <c r="B7" t="s">
        <v>81</v>
      </c>
    </row>
    <row r="8" spans="1:2" x14ac:dyDescent="0.2">
      <c r="A8" s="1" t="s">
        <v>7</v>
      </c>
      <c r="B8" t="s">
        <v>82</v>
      </c>
    </row>
    <row r="9" spans="1:2" x14ac:dyDescent="0.2">
      <c r="A9" s="1" t="s">
        <v>41</v>
      </c>
      <c r="B9" t="s">
        <v>77</v>
      </c>
    </row>
    <row r="10" spans="1:2" x14ac:dyDescent="0.2">
      <c r="A10" s="1" t="s">
        <v>8</v>
      </c>
      <c r="B10" t="s">
        <v>76</v>
      </c>
    </row>
    <row r="11" spans="1:2" x14ac:dyDescent="0.2">
      <c r="A11" s="1" t="s">
        <v>9</v>
      </c>
      <c r="B11" t="s">
        <v>75</v>
      </c>
    </row>
    <row r="12" spans="1:2" x14ac:dyDescent="0.2">
      <c r="A12" s="1" t="s">
        <v>10</v>
      </c>
      <c r="B12" t="s">
        <v>83</v>
      </c>
    </row>
    <row r="13" spans="1:2" x14ac:dyDescent="0.2">
      <c r="A13" s="1" t="s">
        <v>11</v>
      </c>
      <c r="B13" t="s">
        <v>84</v>
      </c>
    </row>
    <row r="14" spans="1:2" x14ac:dyDescent="0.2">
      <c r="A14" s="3" t="s">
        <v>12</v>
      </c>
      <c r="B14" t="s">
        <v>85</v>
      </c>
    </row>
    <row r="15" spans="1:2" x14ac:dyDescent="0.2">
      <c r="A15" s="3" t="s">
        <v>13</v>
      </c>
      <c r="B15" t="s">
        <v>86</v>
      </c>
    </row>
    <row r="16" spans="1:2" x14ac:dyDescent="0.2">
      <c r="A16" s="3" t="s">
        <v>14</v>
      </c>
      <c r="B16" t="s">
        <v>87</v>
      </c>
    </row>
    <row r="17" spans="1:2" x14ac:dyDescent="0.2">
      <c r="A17" s="3" t="s">
        <v>15</v>
      </c>
      <c r="B17" t="s">
        <v>88</v>
      </c>
    </row>
    <row r="18" spans="1:2" x14ac:dyDescent="0.2">
      <c r="A18" s="3" t="s">
        <v>16</v>
      </c>
      <c r="B18" t="s">
        <v>89</v>
      </c>
    </row>
    <row r="19" spans="1:2" x14ac:dyDescent="0.2">
      <c r="A19" s="3" t="s">
        <v>17</v>
      </c>
      <c r="B19" t="s">
        <v>114</v>
      </c>
    </row>
    <row r="20" spans="1:2" x14ac:dyDescent="0.2">
      <c r="A20" s="3" t="s">
        <v>19</v>
      </c>
      <c r="B20" t="s">
        <v>108</v>
      </c>
    </row>
    <row r="21" spans="1:2" x14ac:dyDescent="0.2">
      <c r="A21" s="3" t="s">
        <v>18</v>
      </c>
      <c r="B21" t="s">
        <v>115</v>
      </c>
    </row>
    <row r="22" spans="1:2" x14ac:dyDescent="0.2">
      <c r="A22" s="3" t="s">
        <v>20</v>
      </c>
      <c r="B22" t="s">
        <v>109</v>
      </c>
    </row>
    <row r="23" spans="1:2" x14ac:dyDescent="0.2">
      <c r="A23" s="3" t="s">
        <v>21</v>
      </c>
      <c r="B23" t="s">
        <v>116</v>
      </c>
    </row>
    <row r="24" spans="1:2" x14ac:dyDescent="0.2">
      <c r="A24" s="3" t="s">
        <v>24</v>
      </c>
      <c r="B24" t="s">
        <v>110</v>
      </c>
    </row>
    <row r="25" spans="1:2" x14ac:dyDescent="0.2">
      <c r="A25" s="3" t="s">
        <v>22</v>
      </c>
      <c r="B25" t="s">
        <v>117</v>
      </c>
    </row>
    <row r="26" spans="1:2" x14ac:dyDescent="0.2">
      <c r="A26" s="3" t="s">
        <v>23</v>
      </c>
      <c r="B26" t="s">
        <v>111</v>
      </c>
    </row>
    <row r="27" spans="1:2" x14ac:dyDescent="0.2">
      <c r="A27" s="3" t="s">
        <v>25</v>
      </c>
      <c r="B27" t="s">
        <v>118</v>
      </c>
    </row>
    <row r="28" spans="1:2" x14ac:dyDescent="0.2">
      <c r="A28" s="3" t="s">
        <v>26</v>
      </c>
      <c r="B28" t="s">
        <v>112</v>
      </c>
    </row>
    <row r="29" spans="1:2" x14ac:dyDescent="0.2">
      <c r="A29" s="3" t="s">
        <v>27</v>
      </c>
      <c r="B29" t="s">
        <v>119</v>
      </c>
    </row>
    <row r="30" spans="1:2" x14ac:dyDescent="0.2">
      <c r="A30" s="3" t="s">
        <v>28</v>
      </c>
      <c r="B30" t="s">
        <v>113</v>
      </c>
    </row>
    <row r="31" spans="1:2" x14ac:dyDescent="0.2">
      <c r="A31" s="3" t="s">
        <v>29</v>
      </c>
      <c r="B31" t="s">
        <v>95</v>
      </c>
    </row>
    <row r="32" spans="1:2" x14ac:dyDescent="0.2">
      <c r="A32" s="3" t="s">
        <v>30</v>
      </c>
      <c r="B32" t="s">
        <v>97</v>
      </c>
    </row>
    <row r="33" spans="1:2" x14ac:dyDescent="0.2">
      <c r="A33" s="3" t="s">
        <v>31</v>
      </c>
      <c r="B33" t="s">
        <v>98</v>
      </c>
    </row>
    <row r="34" spans="1:2" x14ac:dyDescent="0.2">
      <c r="A34" s="3" t="s">
        <v>32</v>
      </c>
      <c r="B34" t="s">
        <v>96</v>
      </c>
    </row>
    <row r="35" spans="1:2" x14ac:dyDescent="0.2">
      <c r="A35" s="1" t="s">
        <v>33</v>
      </c>
      <c r="B35" t="s">
        <v>90</v>
      </c>
    </row>
    <row r="36" spans="1:2" x14ac:dyDescent="0.2">
      <c r="A36" s="3" t="s">
        <v>70</v>
      </c>
      <c r="B36" t="s">
        <v>94</v>
      </c>
    </row>
    <row r="37" spans="1:2" x14ac:dyDescent="0.2">
      <c r="A37" s="3" t="s">
        <v>34</v>
      </c>
      <c r="B37" t="s">
        <v>91</v>
      </c>
    </row>
    <row r="38" spans="1:2" x14ac:dyDescent="0.2">
      <c r="A38" s="1" t="s">
        <v>0</v>
      </c>
      <c r="B38" t="s">
        <v>92</v>
      </c>
    </row>
    <row r="39" spans="1:2" x14ac:dyDescent="0.2">
      <c r="A39" s="3" t="s">
        <v>69</v>
      </c>
      <c r="B39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Madelyn Sorrentino</dc:creator>
  <cp:lastModifiedBy>Taylor Stewart</cp:lastModifiedBy>
  <dcterms:created xsi:type="dcterms:W3CDTF">2018-07-19T20:15:11Z</dcterms:created>
  <dcterms:modified xsi:type="dcterms:W3CDTF">2019-07-25T15:35:21Z</dcterms:modified>
</cp:coreProperties>
</file>