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ropbox\Files\projects\Evolve\"/>
    </mc:Choice>
  </mc:AlternateContent>
  <bookViews>
    <workbookView minimized="1" xWindow="0" yWindow="0" windowWidth="21570" windowHeight="7965"/>
  </bookViews>
  <sheets>
    <sheet name="Sheet3" sheetId="3" r:id="rId1"/>
    <sheet name="Sheet1" sheetId="1" r:id="rId2"/>
    <sheet name="Sheet2" sheetId="2" r:id="rId3"/>
  </sheets>
  <definedNames>
    <definedName name="solver_adj" localSheetId="1" hidden="1">Sheet1!$B$1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Sheet1!$B$7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  <c r="L4" i="3"/>
  <c r="J4" i="3"/>
  <c r="K4" i="3" s="1"/>
  <c r="J3" i="3"/>
  <c r="K3" i="3" s="1"/>
  <c r="J18" i="3" l="1"/>
  <c r="K18" i="3" s="1"/>
  <c r="B2" i="3"/>
  <c r="I36" i="3" s="1"/>
  <c r="I37" i="3" s="1"/>
  <c r="J37" i="3" s="1"/>
  <c r="K37" i="3" s="1"/>
  <c r="I27" i="3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2" i="3"/>
  <c r="K2" i="3" s="1"/>
  <c r="B4" i="3" l="1"/>
  <c r="L13" i="3" s="1"/>
  <c r="J36" i="3"/>
  <c r="K36" i="3" s="1"/>
  <c r="L15" i="3"/>
  <c r="L6" i="3"/>
  <c r="L34" i="3"/>
  <c r="L24" i="3"/>
  <c r="L5" i="3"/>
  <c r="L33" i="3"/>
  <c r="L18" i="3"/>
  <c r="L32" i="3"/>
  <c r="L22" i="3"/>
  <c r="L12" i="3"/>
  <c r="L31" i="3"/>
  <c r="L21" i="3"/>
  <c r="L11" i="3"/>
  <c r="L30" i="3"/>
  <c r="L20" i="3"/>
  <c r="L10" i="3"/>
  <c r="L9" i="3"/>
  <c r="L29" i="3"/>
  <c r="L19" i="3"/>
  <c r="L8" i="3"/>
  <c r="L27" i="3"/>
  <c r="F27" i="3" s="1"/>
  <c r="L16" i="3"/>
  <c r="L35" i="3"/>
  <c r="L26" i="3"/>
  <c r="L17" i="3"/>
  <c r="B6" i="1"/>
  <c r="B7" i="1" s="1"/>
  <c r="L25" i="3" l="1"/>
  <c r="L14" i="3"/>
  <c r="L3" i="3"/>
  <c r="L23" i="3"/>
  <c r="L37" i="3"/>
  <c r="L36" i="3"/>
  <c r="F36" i="3" s="1"/>
  <c r="L7" i="3"/>
  <c r="L28" i="3"/>
  <c r="F28" i="3" s="1"/>
  <c r="B3" i="1"/>
  <c r="B5" i="1" s="1"/>
  <c r="F37" i="3" l="1"/>
</calcChain>
</file>

<file path=xl/sharedStrings.xml><?xml version="1.0" encoding="utf-8"?>
<sst xmlns="http://schemas.openxmlformats.org/spreadsheetml/2006/main" count="30" uniqueCount="28">
  <si>
    <t>Tile Resources</t>
  </si>
  <si>
    <t>Tick Rate</t>
  </si>
  <si>
    <t>ms</t>
  </si>
  <si>
    <t>food</t>
  </si>
  <si>
    <t>Hz</t>
  </si>
  <si>
    <t>Time to Full Capacity</t>
  </si>
  <si>
    <t>minutes</t>
  </si>
  <si>
    <t>ticks</t>
  </si>
  <si>
    <t>Resource Production</t>
  </si>
  <si>
    <t>food / tick</t>
  </si>
  <si>
    <t>Food Shortfall</t>
  </si>
  <si>
    <t>Label</t>
  </si>
  <si>
    <t>Value</t>
  </si>
  <si>
    <t>Ratio</t>
  </si>
  <si>
    <t>Min</t>
  </si>
  <si>
    <t>Max</t>
  </si>
  <si>
    <t>t1/2</t>
  </si>
  <si>
    <t>tick</t>
  </si>
  <si>
    <t>seconds</t>
  </si>
  <si>
    <t>minute</t>
  </si>
  <si>
    <t>fertility</t>
  </si>
  <si>
    <t>foodMax</t>
  </si>
  <si>
    <t>99% of recovery</t>
  </si>
  <si>
    <t>99% + 1 tick gives 1 resource * fertility</t>
  </si>
  <si>
    <t>Half-life</t>
  </si>
  <si>
    <t>Regrowth @ half-life</t>
  </si>
  <si>
    <t>foodGrowth</t>
  </si>
  <si>
    <t>excel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</si>
</sst>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#,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Sheet3!$J$2:$J$35</c:f>
              <c:numCache>
                <c:formatCode>General</c:formatCode>
                <c:ptCount val="34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0.16</c:v>
                </c:pt>
                <c:pt idx="4">
                  <c:v>0.32</c:v>
                </c:pt>
                <c:pt idx="5">
                  <c:v>0.48</c:v>
                </c:pt>
                <c:pt idx="6">
                  <c:v>0.64</c:v>
                </c:pt>
                <c:pt idx="7">
                  <c:v>0.8</c:v>
                </c:pt>
                <c:pt idx="8">
                  <c:v>0.96</c:v>
                </c:pt>
                <c:pt idx="9">
                  <c:v>1.1200000000000001</c:v>
                </c:pt>
                <c:pt idx="10">
                  <c:v>1.28</c:v>
                </c:pt>
                <c:pt idx="11">
                  <c:v>1.44</c:v>
                </c:pt>
                <c:pt idx="12">
                  <c:v>1.6</c:v>
                </c:pt>
                <c:pt idx="13">
                  <c:v>3.2</c:v>
                </c:pt>
                <c:pt idx="14">
                  <c:v>4.8</c:v>
                </c:pt>
                <c:pt idx="15">
                  <c:v>6.4</c:v>
                </c:pt>
                <c:pt idx="16">
                  <c:v>6.4160000000000004</c:v>
                </c:pt>
                <c:pt idx="17">
                  <c:v>8</c:v>
                </c:pt>
                <c:pt idx="18">
                  <c:v>9.6</c:v>
                </c:pt>
                <c:pt idx="19">
                  <c:v>11.200000000000001</c:v>
                </c:pt>
                <c:pt idx="20">
                  <c:v>12.8</c:v>
                </c:pt>
                <c:pt idx="21">
                  <c:v>14.4</c:v>
                </c:pt>
                <c:pt idx="22">
                  <c:v>16</c:v>
                </c:pt>
                <c:pt idx="23">
                  <c:v>32</c:v>
                </c:pt>
                <c:pt idx="24">
                  <c:v>48</c:v>
                </c:pt>
                <c:pt idx="25">
                  <c:v>60</c:v>
                </c:pt>
                <c:pt idx="26">
                  <c:v>60</c:v>
                </c:pt>
                <c:pt idx="27">
                  <c:v>64</c:v>
                </c:pt>
                <c:pt idx="28">
                  <c:v>80</c:v>
                </c:pt>
                <c:pt idx="29">
                  <c:v>96</c:v>
                </c:pt>
                <c:pt idx="30">
                  <c:v>112</c:v>
                </c:pt>
                <c:pt idx="31">
                  <c:v>128</c:v>
                </c:pt>
                <c:pt idx="32">
                  <c:v>144</c:v>
                </c:pt>
                <c:pt idx="33">
                  <c:v>160</c:v>
                </c:pt>
              </c:numCache>
            </c:numRef>
          </c:xVal>
          <c:yVal>
            <c:numRef>
              <c:f>Sheet3!$L$2:$L$35</c:f>
              <c:numCache>
                <c:formatCode>General</c:formatCode>
                <c:ptCount val="34"/>
                <c:pt idx="0">
                  <c:v>0</c:v>
                </c:pt>
                <c:pt idx="1">
                  <c:v>49.99537930350877</c:v>
                </c:pt>
                <c:pt idx="2">
                  <c:v>99.981518352668729</c:v>
                </c:pt>
                <c:pt idx="3">
                  <c:v>499.53818646099973</c:v>
                </c:pt>
                <c:pt idx="4">
                  <c:v>998.15388311818685</c:v>
                </c:pt>
                <c:pt idx="5">
                  <c:v>1495.8487935198898</c:v>
                </c:pt>
                <c:pt idx="6">
                  <c:v>1992.6246180684823</c:v>
                </c:pt>
                <c:pt idx="7">
                  <c:v>2488.4830540262687</c:v>
                </c:pt>
                <c:pt idx="8">
                  <c:v>2983.4257955212215</c:v>
                </c:pt>
                <c:pt idx="9">
                  <c:v>3477.454533552836</c:v>
                </c:pt>
                <c:pt idx="10">
                  <c:v>3970.5709559978081</c:v>
                </c:pt>
                <c:pt idx="11">
                  <c:v>4462.7767476158897</c:v>
                </c:pt>
                <c:pt idx="12">
                  <c:v>4954.0735900555937</c:v>
                </c:pt>
                <c:pt idx="13">
                  <c:v>9817.417559264697</c:v>
                </c:pt>
                <c:pt idx="14">
                  <c:v>14591.693543036879</c:v>
                </c:pt>
                <c:pt idx="15">
                  <c:v>19278.532745350312</c:v>
                </c:pt>
                <c:pt idx="16">
                  <c:v>19324.965024466252</c:v>
                </c:pt>
                <c:pt idx="17">
                  <c:v>23879.53649607738</c:v>
                </c:pt>
                <c:pt idx="18">
                  <c:v>28396.276798103405</c:v>
                </c:pt>
                <c:pt idx="19">
                  <c:v>32830.296864425334</c:v>
                </c:pt>
                <c:pt idx="20">
                  <c:v>37183.111645413832</c:v>
                </c:pt>
                <c:pt idx="21">
                  <c:v>41456.208346419233</c:v>
                </c:pt>
                <c:pt idx="22">
                  <c:v>45651.046935897815</c:v>
                </c:pt>
                <c:pt idx="23">
                  <c:v>83597.927147609167</c:v>
                </c:pt>
                <c:pt idx="24">
                  <c:v>115140.8120199745</c:v>
                </c:pt>
                <c:pt idx="25">
                  <c:v>135252.66008334034</c:v>
                </c:pt>
                <c:pt idx="26">
                  <c:v>135277.6577729921</c:v>
                </c:pt>
                <c:pt idx="27">
                  <c:v>141360.45327955359</c:v>
                </c:pt>
                <c:pt idx="28">
                  <c:v>163155.2127177848</c:v>
                </c:pt>
                <c:pt idx="29">
                  <c:v>181271.84270015825</c:v>
                </c:pt>
                <c:pt idx="30">
                  <c:v>196331.07209190374</c:v>
                </c:pt>
                <c:pt idx="31">
                  <c:v>208848.87424902982</c:v>
                </c:pt>
                <c:pt idx="32">
                  <c:v>219254.14577845103</c:v>
                </c:pt>
                <c:pt idx="33">
                  <c:v>227903.40179336153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7-487E-971D-974D562C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66336"/>
        <c:axId val="296666992"/>
      </c:scatterChart>
      <c:valAx>
        <c:axId val="29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6992"/>
        <c:crosses val="autoZero"/>
        <c:crossBetween val="midCat"/>
      </c:valAx>
      <c:valAx>
        <c:axId val="296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foodGrowth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Sheet3!$J$2:$J$35</c:f>
              <c:numCache>
                <c:formatCode>General</c:formatCode>
                <c:ptCount val="34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0.16</c:v>
                </c:pt>
                <c:pt idx="4">
                  <c:v>0.32</c:v>
                </c:pt>
                <c:pt idx="5">
                  <c:v>0.48</c:v>
                </c:pt>
                <c:pt idx="6">
                  <c:v>0.64</c:v>
                </c:pt>
                <c:pt idx="7">
                  <c:v>0.8</c:v>
                </c:pt>
                <c:pt idx="8">
                  <c:v>0.96</c:v>
                </c:pt>
                <c:pt idx="9">
                  <c:v>1.1200000000000001</c:v>
                </c:pt>
                <c:pt idx="10">
                  <c:v>1.28</c:v>
                </c:pt>
                <c:pt idx="11">
                  <c:v>1.44</c:v>
                </c:pt>
                <c:pt idx="12">
                  <c:v>1.6</c:v>
                </c:pt>
                <c:pt idx="13">
                  <c:v>3.2</c:v>
                </c:pt>
                <c:pt idx="14">
                  <c:v>4.8</c:v>
                </c:pt>
                <c:pt idx="15">
                  <c:v>6.4</c:v>
                </c:pt>
                <c:pt idx="16">
                  <c:v>6.4160000000000004</c:v>
                </c:pt>
                <c:pt idx="17">
                  <c:v>8</c:v>
                </c:pt>
                <c:pt idx="18">
                  <c:v>9.6</c:v>
                </c:pt>
                <c:pt idx="19">
                  <c:v>11.200000000000001</c:v>
                </c:pt>
                <c:pt idx="20">
                  <c:v>12.8</c:v>
                </c:pt>
                <c:pt idx="21">
                  <c:v>14.4</c:v>
                </c:pt>
                <c:pt idx="22">
                  <c:v>16</c:v>
                </c:pt>
                <c:pt idx="23">
                  <c:v>32</c:v>
                </c:pt>
                <c:pt idx="24">
                  <c:v>48</c:v>
                </c:pt>
                <c:pt idx="25">
                  <c:v>60</c:v>
                </c:pt>
                <c:pt idx="26">
                  <c:v>60</c:v>
                </c:pt>
                <c:pt idx="27">
                  <c:v>64</c:v>
                </c:pt>
                <c:pt idx="28">
                  <c:v>80</c:v>
                </c:pt>
                <c:pt idx="29">
                  <c:v>96</c:v>
                </c:pt>
                <c:pt idx="30">
                  <c:v>112</c:v>
                </c:pt>
                <c:pt idx="31">
                  <c:v>128</c:v>
                </c:pt>
                <c:pt idx="32">
                  <c:v>144</c:v>
                </c:pt>
                <c:pt idx="33">
                  <c:v>160</c:v>
                </c:pt>
              </c:numCache>
            </c:numRef>
          </c:xVal>
          <c:yVal>
            <c:numRef>
              <c:f>Sheet3!$N$2:$N$35</c:f>
              <c:numCache>
                <c:formatCode>General</c:formatCode>
                <c:ptCount val="34"/>
                <c:pt idx="0">
                  <c:v>50.000000000000007</c:v>
                </c:pt>
                <c:pt idx="1">
                  <c:v>49.990758891678603</c:v>
                </c:pt>
                <c:pt idx="2">
                  <c:v>49.981519491318863</c:v>
                </c:pt>
                <c:pt idx="3">
                  <c:v>49.907665737192673</c:v>
                </c:pt>
                <c:pt idx="4">
                  <c:v>49.815501986707119</c:v>
                </c:pt>
                <c:pt idx="5">
                  <c:v>49.723508433660726</c:v>
                </c:pt>
                <c:pt idx="6">
                  <c:v>49.631684763752403</c:v>
                </c:pt>
                <c:pt idx="7">
                  <c:v>49.540030663261469</c:v>
                </c:pt>
                <c:pt idx="8">
                  <c:v>49.448545819046572</c:v>
                </c:pt>
                <c:pt idx="9">
                  <c:v>49.357229918544661</c:v>
                </c:pt>
                <c:pt idx="10">
                  <c:v>49.266082649769849</c:v>
                </c:pt>
                <c:pt idx="11">
                  <c:v>49.175103701312423</c:v>
                </c:pt>
                <c:pt idx="12">
                  <c:v>49.084292762337732</c:v>
                </c:pt>
                <c:pt idx="13">
                  <c:v>48.185355919577603</c:v>
                </c:pt>
                <c:pt idx="14">
                  <c:v>47.302882336279794</c:v>
                </c:pt>
                <c:pt idx="15">
                  <c:v>46.436570501927427</c:v>
                </c:pt>
                <c:pt idx="16">
                  <c:v>46.427987994365779</c:v>
                </c:pt>
                <c:pt idx="17">
                  <c:v>45.586124427910846</c:v>
                </c:pt>
                <c:pt idx="18">
                  <c:v>44.751253546398623</c:v>
                </c:pt>
                <c:pt idx="19">
                  <c:v>43.931672611060691</c:v>
                </c:pt>
                <c:pt idx="20">
                  <c:v>43.127101599609531</c:v>
                </c:pt>
                <c:pt idx="21">
                  <c:v>42.337265618126359</c:v>
                </c:pt>
                <c:pt idx="22">
                  <c:v>41.561894807139389</c:v>
                </c:pt>
                <c:pt idx="23">
                  <c:v>34.547821999194397</c:v>
                </c:pt>
                <c:pt idx="24">
                  <c:v>28.717458874925875</c:v>
                </c:pt>
                <c:pt idx="25">
                  <c:v>25.000000000000004</c:v>
                </c:pt>
                <c:pt idx="26">
                  <c:v>24.995379445839301</c:v>
                </c:pt>
                <c:pt idx="27">
                  <c:v>23.871040097760421</c:v>
                </c:pt>
                <c:pt idx="28">
                  <c:v>19.842513149602492</c:v>
                </c:pt>
                <c:pt idx="29">
                  <c:v>16.49384888466118</c:v>
                </c:pt>
                <c:pt idx="30">
                  <c:v>13.710312246182822</c:v>
                </c:pt>
                <c:pt idx="31">
                  <c:v>11.396531106977715</c:v>
                </c:pt>
                <c:pt idx="32">
                  <c:v>9.4732285406899894</c:v>
                </c:pt>
                <c:pt idx="33">
                  <c:v>7.8745065618429591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B-4C1F-AF98-4E1ECC48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6024"/>
        <c:axId val="249477008"/>
      </c:scatterChart>
      <c:valAx>
        <c:axId val="2494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7008"/>
        <c:crosses val="autoZero"/>
        <c:crossBetween val="midCat"/>
      </c:valAx>
      <c:valAx>
        <c:axId val="249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95250</xdr:rowOff>
    </xdr:from>
    <xdr:to>
      <xdr:col>8</xdr:col>
      <xdr:colOff>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19EF6-80DA-4CBF-92CD-FC63AE799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7</xdr:row>
      <xdr:rowOff>142875</xdr:rowOff>
    </xdr:from>
    <xdr:to>
      <xdr:col>22</xdr:col>
      <xdr:colOff>571500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FAB25-290D-45D8-8484-829928B6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R30" sqref="R30"/>
    </sheetView>
  </sheetViews>
  <sheetFormatPr defaultRowHeight="15" x14ac:dyDescent="0.25"/>
  <cols>
    <col min="13" max="13" width="0" hidden="1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I1" t="s">
        <v>17</v>
      </c>
      <c r="J1" t="s">
        <v>18</v>
      </c>
      <c r="K1" t="s">
        <v>19</v>
      </c>
      <c r="L1" t="s">
        <v>3</v>
      </c>
      <c r="M1" t="s">
        <v>27</v>
      </c>
      <c r="N1" t="s">
        <v>26</v>
      </c>
      <c r="O1" t="s">
        <v>20</v>
      </c>
    </row>
    <row r="2" spans="1:15" x14ac:dyDescent="0.25">
      <c r="A2" t="s">
        <v>16</v>
      </c>
      <c r="B2">
        <f>(C2*(E2-D2)+D2)/0.016</f>
        <v>3750</v>
      </c>
      <c r="C2" s="1">
        <v>0.5</v>
      </c>
      <c r="D2">
        <v>30</v>
      </c>
      <c r="E2">
        <v>90</v>
      </c>
      <c r="F2" t="s">
        <v>18</v>
      </c>
      <c r="I2">
        <v>0</v>
      </c>
      <c r="J2">
        <f>I2*0.016</f>
        <v>0</v>
      </c>
      <c r="K2" s="6">
        <f>J2/60</f>
        <v>0</v>
      </c>
      <c r="L2">
        <v>0</v>
      </c>
      <c r="M2">
        <f>(L3-L2)/(I3-I2)</f>
        <v>49.99537930350877</v>
      </c>
      <c r="N2">
        <f>LN(2)*($O$2*$B$4-L2) / $B$2</f>
        <v>50.000000000000007</v>
      </c>
      <c r="O2" s="7">
        <v>0.5</v>
      </c>
    </row>
    <row r="3" spans="1:15" x14ac:dyDescent="0.25">
      <c r="I3">
        <v>1</v>
      </c>
      <c r="J3">
        <f t="shared" ref="J3" si="0">I3*0.016</f>
        <v>1.6E-2</v>
      </c>
      <c r="K3" s="6">
        <f t="shared" ref="K3" si="1">J3/60</f>
        <v>2.6666666666666668E-4</v>
      </c>
      <c r="L3">
        <f>$B$4*$O$2*(1-EXP(-I3*LN(2)/$B$2))</f>
        <v>49.99537930350877</v>
      </c>
      <c r="M3">
        <f t="shared" ref="M3:M36" si="2">(L4-L3)/(I4-I3)</f>
        <v>49.986139049159959</v>
      </c>
      <c r="N3">
        <f t="shared" ref="N3:N37" si="3">LN(2)*($O$2*$B$4-L3) / $B$2</f>
        <v>49.990758891678603</v>
      </c>
    </row>
    <row r="4" spans="1:15" x14ac:dyDescent="0.25">
      <c r="A4" t="s">
        <v>21</v>
      </c>
      <c r="B4" s="8">
        <f>100*B2/LN(2)</f>
        <v>541010.64033336134</v>
      </c>
      <c r="I4">
        <v>2</v>
      </c>
      <c r="J4">
        <f>I4*0.016</f>
        <v>3.2000000000000001E-2</v>
      </c>
      <c r="K4" s="6">
        <f>J4/60</f>
        <v>5.3333333333333336E-4</v>
      </c>
      <c r="L4">
        <f>$B$4*$O$2*(1-EXP(-I4*LN(2)/$B$2))</f>
        <v>99.981518352668729</v>
      </c>
      <c r="M4">
        <f t="shared" si="2"/>
        <v>49.944583513541374</v>
      </c>
      <c r="N4">
        <f t="shared" si="3"/>
        <v>49.981519491318863</v>
      </c>
    </row>
    <row r="5" spans="1:15" x14ac:dyDescent="0.25">
      <c r="I5">
        <v>10</v>
      </c>
      <c r="J5">
        <f t="shared" ref="J5:J26" si="4">I5*0.016</f>
        <v>0.16</v>
      </c>
      <c r="K5" s="6">
        <f t="shared" ref="K5:K26" si="5">J5/60</f>
        <v>2.6666666666666666E-3</v>
      </c>
      <c r="L5">
        <f>$B$4*$O$2*(1-EXP(-I5*LN(2)/$B$2))</f>
        <v>499.53818646099973</v>
      </c>
      <c r="M5">
        <f t="shared" si="2"/>
        <v>49.861569665718712</v>
      </c>
      <c r="N5">
        <f t="shared" si="3"/>
        <v>49.907665737192673</v>
      </c>
    </row>
    <row r="6" spans="1:15" x14ac:dyDescent="0.25">
      <c r="I6">
        <v>20</v>
      </c>
      <c r="J6">
        <f t="shared" si="4"/>
        <v>0.32</v>
      </c>
      <c r="K6" s="6">
        <f t="shared" si="5"/>
        <v>5.3333333333333332E-3</v>
      </c>
      <c r="L6">
        <f>$B$4*$O$2*(1-EXP(-I6*LN(2)/$B$2))</f>
        <v>998.15388311818685</v>
      </c>
      <c r="M6">
        <f t="shared" si="2"/>
        <v>49.769491040170294</v>
      </c>
      <c r="N6">
        <f t="shared" si="3"/>
        <v>49.815501986707119</v>
      </c>
    </row>
    <row r="7" spans="1:15" x14ac:dyDescent="0.25">
      <c r="I7">
        <v>30</v>
      </c>
      <c r="J7">
        <f t="shared" si="4"/>
        <v>0.48</v>
      </c>
      <c r="K7" s="6">
        <f t="shared" si="5"/>
        <v>8.0000000000000002E-3</v>
      </c>
      <c r="L7">
        <f>$B$4*$O$2*(1-EXP(-I7*LN(2)/$B$2))</f>
        <v>1495.8487935198898</v>
      </c>
      <c r="M7">
        <f t="shared" si="2"/>
        <v>49.677582454859248</v>
      </c>
      <c r="N7">
        <f t="shared" si="3"/>
        <v>49.723508433660726</v>
      </c>
    </row>
    <row r="8" spans="1:15" x14ac:dyDescent="0.25">
      <c r="I8">
        <v>40</v>
      </c>
      <c r="J8">
        <f t="shared" si="4"/>
        <v>0.64</v>
      </c>
      <c r="K8" s="6">
        <f t="shared" si="5"/>
        <v>1.0666666666666666E-2</v>
      </c>
      <c r="L8">
        <f>$B$4*$O$2*(1-EXP(-I8*LN(2)/$B$2))</f>
        <v>1992.6246180684823</v>
      </c>
      <c r="M8">
        <f t="shared" si="2"/>
        <v>49.585843595778648</v>
      </c>
      <c r="N8">
        <f t="shared" si="3"/>
        <v>49.631684763752403</v>
      </c>
    </row>
    <row r="9" spans="1:15" x14ac:dyDescent="0.25">
      <c r="I9">
        <v>50</v>
      </c>
      <c r="J9">
        <f t="shared" si="4"/>
        <v>0.8</v>
      </c>
      <c r="K9" s="6">
        <f t="shared" si="5"/>
        <v>1.3333333333333334E-2</v>
      </c>
      <c r="L9">
        <f>$B$4*$O$2*(1-EXP(-I9*LN(2)/$B$2))</f>
        <v>2488.4830540262687</v>
      </c>
      <c r="M9">
        <f t="shared" si="2"/>
        <v>49.494274149495276</v>
      </c>
      <c r="N9">
        <f t="shared" si="3"/>
        <v>49.540030663261469</v>
      </c>
    </row>
    <row r="10" spans="1:15" x14ac:dyDescent="0.25">
      <c r="I10">
        <v>60</v>
      </c>
      <c r="J10">
        <f t="shared" si="4"/>
        <v>0.96</v>
      </c>
      <c r="K10" s="6">
        <f t="shared" si="5"/>
        <v>1.6E-2</v>
      </c>
      <c r="L10">
        <f>$B$4*$O$2*(1-EXP(-I10*LN(2)/$B$2))</f>
        <v>2983.4257955212215</v>
      </c>
      <c r="M10">
        <f t="shared" si="2"/>
        <v>49.402873803161448</v>
      </c>
      <c r="N10">
        <f t="shared" si="3"/>
        <v>49.448545819046572</v>
      </c>
    </row>
    <row r="11" spans="1:15" x14ac:dyDescent="0.25">
      <c r="I11">
        <v>70</v>
      </c>
      <c r="J11">
        <f t="shared" si="4"/>
        <v>1.1200000000000001</v>
      </c>
      <c r="K11" s="6">
        <f t="shared" si="5"/>
        <v>1.8666666666666668E-2</v>
      </c>
      <c r="L11">
        <f>$B$4*$O$2*(1-EXP(-I11*LN(2)/$B$2))</f>
        <v>3477.454533552836</v>
      </c>
      <c r="M11">
        <f t="shared" si="2"/>
        <v>49.311642244497214</v>
      </c>
      <c r="N11">
        <f t="shared" si="3"/>
        <v>49.357229918544661</v>
      </c>
    </row>
    <row r="12" spans="1:15" x14ac:dyDescent="0.25">
      <c r="I12">
        <v>80</v>
      </c>
      <c r="J12">
        <f t="shared" si="4"/>
        <v>1.28</v>
      </c>
      <c r="K12" s="6">
        <f t="shared" si="5"/>
        <v>2.1333333333333333E-2</v>
      </c>
      <c r="L12">
        <f>$B$4*$O$2*(1-EXP(-I12*LN(2)/$B$2))</f>
        <v>3970.5709559978081</v>
      </c>
      <c r="M12">
        <f t="shared" si="2"/>
        <v>49.220579161808153</v>
      </c>
      <c r="N12">
        <f t="shared" si="3"/>
        <v>49.266082649769849</v>
      </c>
    </row>
    <row r="13" spans="1:15" x14ac:dyDescent="0.25">
      <c r="I13">
        <v>90</v>
      </c>
      <c r="J13">
        <f t="shared" si="4"/>
        <v>1.44</v>
      </c>
      <c r="K13" s="6">
        <f t="shared" si="5"/>
        <v>2.4E-2</v>
      </c>
      <c r="L13">
        <f>$B$4*$O$2*(1-EXP(-I13*LN(2)/$B$2))</f>
        <v>4462.7767476158897</v>
      </c>
      <c r="M13">
        <f t="shared" si="2"/>
        <v>49.129684243970402</v>
      </c>
      <c r="N13">
        <f t="shared" si="3"/>
        <v>49.175103701312423</v>
      </c>
    </row>
    <row r="14" spans="1:15" x14ac:dyDescent="0.25">
      <c r="I14">
        <v>100</v>
      </c>
      <c r="J14">
        <f t="shared" si="4"/>
        <v>1.6</v>
      </c>
      <c r="K14" s="6">
        <f t="shared" si="5"/>
        <v>2.6666666666666668E-2</v>
      </c>
      <c r="L14">
        <f>$B$4*$O$2*(1-EXP(-I14*LN(2)/$B$2))</f>
        <v>4954.0735900555937</v>
      </c>
      <c r="M14">
        <f t="shared" si="2"/>
        <v>48.633439692091031</v>
      </c>
      <c r="N14">
        <f t="shared" si="3"/>
        <v>49.084292762337732</v>
      </c>
    </row>
    <row r="15" spans="1:15" x14ac:dyDescent="0.25">
      <c r="I15">
        <v>200</v>
      </c>
      <c r="J15">
        <f t="shared" si="4"/>
        <v>3.2</v>
      </c>
      <c r="K15" s="6">
        <f t="shared" si="5"/>
        <v>5.3333333333333337E-2</v>
      </c>
      <c r="L15">
        <f>$B$4*$O$2*(1-EXP(-I15*LN(2)/$B$2))</f>
        <v>9817.417559264697</v>
      </c>
      <c r="M15">
        <f t="shared" si="2"/>
        <v>47.74275983772182</v>
      </c>
      <c r="N15">
        <f t="shared" si="3"/>
        <v>48.185355919577603</v>
      </c>
    </row>
    <row r="16" spans="1:15" x14ac:dyDescent="0.25">
      <c r="I16">
        <v>300</v>
      </c>
      <c r="J16">
        <f t="shared" si="4"/>
        <v>4.8</v>
      </c>
      <c r="K16" s="6">
        <f t="shared" si="5"/>
        <v>0.08</v>
      </c>
      <c r="L16">
        <f>$B$4*$O$2*(1-EXP(-I16*LN(2)/$B$2))</f>
        <v>14591.693543036879</v>
      </c>
      <c r="M16">
        <f t="shared" si="2"/>
        <v>46.868392023134327</v>
      </c>
      <c r="N16">
        <f t="shared" si="3"/>
        <v>47.302882336279794</v>
      </c>
    </row>
    <row r="17" spans="6:14" x14ac:dyDescent="0.25">
      <c r="I17">
        <v>400</v>
      </c>
      <c r="J17">
        <f t="shared" si="4"/>
        <v>6.4</v>
      </c>
      <c r="K17" s="6">
        <f t="shared" si="5"/>
        <v>0.10666666666666667</v>
      </c>
      <c r="L17">
        <f>$B$4*$O$2*(1-EXP(-I17*LN(2)/$B$2))</f>
        <v>19278.532745350312</v>
      </c>
      <c r="M17">
        <f t="shared" si="2"/>
        <v>46.432279115939309</v>
      </c>
      <c r="N17">
        <f t="shared" si="3"/>
        <v>46.436570501927427</v>
      </c>
    </row>
    <row r="18" spans="6:14" x14ac:dyDescent="0.25">
      <c r="I18">
        <v>401</v>
      </c>
      <c r="J18">
        <f t="shared" si="4"/>
        <v>6.4160000000000004</v>
      </c>
      <c r="K18" s="6">
        <f t="shared" si="5"/>
        <v>0.10693333333333334</v>
      </c>
      <c r="L18">
        <f>$B$4*$O$2*(1-EXP(-I18*LN(2)/$B$2))</f>
        <v>19324.965024466252</v>
      </c>
      <c r="M18">
        <f t="shared" si="2"/>
        <v>46.005772440516452</v>
      </c>
      <c r="N18">
        <f t="shared" si="3"/>
        <v>46.427987994365779</v>
      </c>
    </row>
    <row r="19" spans="6:14" x14ac:dyDescent="0.25">
      <c r="I19">
        <v>500</v>
      </c>
      <c r="J19">
        <f t="shared" si="4"/>
        <v>8</v>
      </c>
      <c r="K19" s="6">
        <f t="shared" si="5"/>
        <v>0.13333333333333333</v>
      </c>
      <c r="L19">
        <f>$B$4*$O$2*(1-EXP(-I19*LN(2)/$B$2))</f>
        <v>23879.53649607738</v>
      </c>
      <c r="M19">
        <f t="shared" si="2"/>
        <v>45.167403020260245</v>
      </c>
      <c r="N19">
        <f t="shared" si="3"/>
        <v>45.586124427910846</v>
      </c>
    </row>
    <row r="20" spans="6:14" x14ac:dyDescent="0.25">
      <c r="I20">
        <v>600</v>
      </c>
      <c r="J20">
        <f t="shared" si="4"/>
        <v>9.6</v>
      </c>
      <c r="K20" s="6">
        <f t="shared" si="5"/>
        <v>0.16</v>
      </c>
      <c r="L20">
        <f>$B$4*$O$2*(1-EXP(-I20*LN(2)/$B$2))</f>
        <v>28396.276798103405</v>
      </c>
      <c r="M20">
        <f t="shared" si="2"/>
        <v>44.340200663219292</v>
      </c>
      <c r="N20">
        <f t="shared" si="3"/>
        <v>44.751253546398623</v>
      </c>
    </row>
    <row r="21" spans="6:14" x14ac:dyDescent="0.25">
      <c r="I21">
        <v>700</v>
      </c>
      <c r="J21">
        <f t="shared" si="4"/>
        <v>11.200000000000001</v>
      </c>
      <c r="K21" s="6">
        <f t="shared" si="5"/>
        <v>0.18666666666666668</v>
      </c>
      <c r="L21">
        <f>$B$4*$O$2*(1-EXP(-I21*LN(2)/$B$2))</f>
        <v>32830.296864425334</v>
      </c>
      <c r="M21">
        <f t="shared" si="2"/>
        <v>43.528147809884977</v>
      </c>
      <c r="N21">
        <f t="shared" si="3"/>
        <v>43.931672611060691</v>
      </c>
    </row>
    <row r="22" spans="6:14" x14ac:dyDescent="0.25">
      <c r="I22">
        <v>800</v>
      </c>
      <c r="J22">
        <f t="shared" si="4"/>
        <v>12.8</v>
      </c>
      <c r="K22" s="6">
        <f t="shared" si="5"/>
        <v>0.21333333333333335</v>
      </c>
      <c r="L22">
        <f>$B$4*$O$2*(1-EXP(-I22*LN(2)/$B$2))</f>
        <v>37183.111645413832</v>
      </c>
      <c r="M22">
        <f t="shared" si="2"/>
        <v>42.730967010054009</v>
      </c>
      <c r="N22">
        <f t="shared" si="3"/>
        <v>43.127101599609531</v>
      </c>
    </row>
    <row r="23" spans="6:14" x14ac:dyDescent="0.25">
      <c r="I23">
        <v>900</v>
      </c>
      <c r="J23">
        <f t="shared" si="4"/>
        <v>14.4</v>
      </c>
      <c r="K23" s="6">
        <f t="shared" si="5"/>
        <v>0.24000000000000002</v>
      </c>
      <c r="L23">
        <f>$B$4*$O$2*(1-EXP(-I23*LN(2)/$B$2))</f>
        <v>41456.208346419233</v>
      </c>
      <c r="M23">
        <f t="shared" si="2"/>
        <v>41.948385894785822</v>
      </c>
      <c r="N23">
        <f t="shared" si="3"/>
        <v>42.337265618126359</v>
      </c>
    </row>
    <row r="24" spans="6:14" x14ac:dyDescent="0.25">
      <c r="I24">
        <v>1000</v>
      </c>
      <c r="J24">
        <f t="shared" si="4"/>
        <v>16</v>
      </c>
      <c r="K24" s="6">
        <f t="shared" si="5"/>
        <v>0.26666666666666666</v>
      </c>
      <c r="L24">
        <f>$B$4*$O$2*(1-EXP(-I24*LN(2)/$B$2))</f>
        <v>45651.046935897815</v>
      </c>
      <c r="M24">
        <f t="shared" si="2"/>
        <v>37.946880211711353</v>
      </c>
      <c r="N24">
        <f t="shared" si="3"/>
        <v>41.561894807139389</v>
      </c>
    </row>
    <row r="25" spans="6:14" x14ac:dyDescent="0.25">
      <c r="I25">
        <v>2000</v>
      </c>
      <c r="J25">
        <f t="shared" si="4"/>
        <v>32</v>
      </c>
      <c r="K25" s="6">
        <f t="shared" si="5"/>
        <v>0.53333333333333333</v>
      </c>
      <c r="L25">
        <f>$B$4*$O$2*(1-EXP(-I25*LN(2)/$B$2))</f>
        <v>83597.927147609167</v>
      </c>
      <c r="M25">
        <f t="shared" si="2"/>
        <v>31.542884872365335</v>
      </c>
      <c r="N25">
        <f t="shared" si="3"/>
        <v>34.547821999194397</v>
      </c>
    </row>
    <row r="26" spans="6:14" x14ac:dyDescent="0.25">
      <c r="I26">
        <v>3000</v>
      </c>
      <c r="J26">
        <f t="shared" si="4"/>
        <v>48</v>
      </c>
      <c r="K26" s="6">
        <f t="shared" si="5"/>
        <v>0.8</v>
      </c>
      <c r="L26">
        <f>$B$4*$O$2*(1-EXP(-I26*LN(2)/$B$2))</f>
        <v>115140.8120199745</v>
      </c>
      <c r="M26">
        <f t="shared" si="2"/>
        <v>26.815797417821109</v>
      </c>
      <c r="N26">
        <f t="shared" si="3"/>
        <v>28.717458874925875</v>
      </c>
    </row>
    <row r="27" spans="6:14" x14ac:dyDescent="0.25">
      <c r="F27">
        <f>L27/B4/O2</f>
        <v>0.5</v>
      </c>
      <c r="G27" t="s">
        <v>24</v>
      </c>
      <c r="I27">
        <f>J27/0.016</f>
        <v>3750</v>
      </c>
      <c r="J27">
        <v>60</v>
      </c>
      <c r="K27">
        <v>1</v>
      </c>
      <c r="L27">
        <f>$B$4*$O$2*(1-EXP(-I27*LN(2)/$B$2))</f>
        <v>135252.66008334034</v>
      </c>
      <c r="M27">
        <f t="shared" si="2"/>
        <v>24.997689651761902</v>
      </c>
      <c r="N27">
        <f t="shared" si="3"/>
        <v>25.000000000000004</v>
      </c>
    </row>
    <row r="28" spans="6:14" x14ac:dyDescent="0.25">
      <c r="F28" s="9">
        <f>L28-L27</f>
        <v>24.997689651761902</v>
      </c>
      <c r="G28" t="s">
        <v>25</v>
      </c>
      <c r="I28">
        <v>3751</v>
      </c>
      <c r="J28">
        <v>60</v>
      </c>
      <c r="K28">
        <v>1</v>
      </c>
      <c r="L28">
        <f>$B$4*$O$2*(1-EXP(-I28*LN(2)/$B$2))</f>
        <v>135277.6577729921</v>
      </c>
      <c r="M28">
        <f t="shared" si="2"/>
        <v>24.428897616712831</v>
      </c>
      <c r="N28">
        <f t="shared" si="3"/>
        <v>24.995379445839301</v>
      </c>
    </row>
    <row r="29" spans="6:14" x14ac:dyDescent="0.25">
      <c r="I29">
        <v>4000</v>
      </c>
      <c r="J29">
        <f t="shared" ref="J29:J37" si="6">I29*0.016</f>
        <v>64</v>
      </c>
      <c r="K29" s="6">
        <f t="shared" ref="K29:K37" si="7">J29/60</f>
        <v>1.0666666666666667</v>
      </c>
      <c r="L29">
        <f>$B$4*$O$2*(1-EXP(-I29*LN(2)/$B$2))</f>
        <v>141360.45327955359</v>
      </c>
      <c r="M29">
        <f t="shared" si="2"/>
        <v>21.79475943823121</v>
      </c>
      <c r="N29">
        <f t="shared" si="3"/>
        <v>23.871040097760421</v>
      </c>
    </row>
    <row r="30" spans="6:14" x14ac:dyDescent="0.25">
      <c r="I30">
        <v>5000</v>
      </c>
      <c r="J30">
        <f t="shared" si="6"/>
        <v>80</v>
      </c>
      <c r="K30" s="6">
        <f t="shared" si="7"/>
        <v>1.3333333333333333</v>
      </c>
      <c r="L30">
        <f>$B$4*$O$2*(1-EXP(-I30*LN(2)/$B$2))</f>
        <v>163155.2127177848</v>
      </c>
      <c r="M30">
        <f t="shared" si="2"/>
        <v>18.116629982373443</v>
      </c>
      <c r="N30">
        <f t="shared" si="3"/>
        <v>19.842513149602492</v>
      </c>
    </row>
    <row r="31" spans="6:14" x14ac:dyDescent="0.25">
      <c r="I31">
        <v>6000</v>
      </c>
      <c r="J31">
        <f t="shared" si="6"/>
        <v>96</v>
      </c>
      <c r="K31" s="6">
        <f t="shared" si="7"/>
        <v>1.6</v>
      </c>
      <c r="L31">
        <f>$B$4*$O$2*(1-EXP(-I31*LN(2)/$B$2))</f>
        <v>181271.84270015825</v>
      </c>
      <c r="M31">
        <f t="shared" si="2"/>
        <v>15.059229391745495</v>
      </c>
      <c r="N31">
        <f t="shared" si="3"/>
        <v>16.49384888466118</v>
      </c>
    </row>
    <row r="32" spans="6:14" x14ac:dyDescent="0.25">
      <c r="I32">
        <v>7000</v>
      </c>
      <c r="J32">
        <f t="shared" si="6"/>
        <v>112</v>
      </c>
      <c r="K32" s="6">
        <f t="shared" si="7"/>
        <v>1.8666666666666667</v>
      </c>
      <c r="L32">
        <f>$B$4*$O$2*(1-EXP(-I32*LN(2)/$B$2))</f>
        <v>196331.07209190374</v>
      </c>
      <c r="M32">
        <f t="shared" si="2"/>
        <v>12.517802157126075</v>
      </c>
      <c r="N32">
        <f t="shared" si="3"/>
        <v>13.710312246182822</v>
      </c>
    </row>
    <row r="33" spans="6:14" x14ac:dyDescent="0.25">
      <c r="I33">
        <v>8000</v>
      </c>
      <c r="J33">
        <f t="shared" si="6"/>
        <v>128</v>
      </c>
      <c r="K33" s="6">
        <f t="shared" si="7"/>
        <v>2.1333333333333333</v>
      </c>
      <c r="L33">
        <f>$B$4*$O$2*(1-EXP(-I33*LN(2)/$B$2))</f>
        <v>208848.87424902982</v>
      </c>
      <c r="M33">
        <f t="shared" si="2"/>
        <v>10.40527152942121</v>
      </c>
      <c r="N33">
        <f t="shared" si="3"/>
        <v>11.396531106977715</v>
      </c>
    </row>
    <row r="34" spans="6:14" x14ac:dyDescent="0.25">
      <c r="I34">
        <v>9000</v>
      </c>
      <c r="J34">
        <f t="shared" si="6"/>
        <v>144</v>
      </c>
      <c r="K34" s="6">
        <f t="shared" si="7"/>
        <v>2.4</v>
      </c>
      <c r="L34">
        <f>$B$4*$O$2*(1-EXP(-I34*LN(2)/$B$2))</f>
        <v>219254.14577845103</v>
      </c>
      <c r="M34">
        <f t="shared" si="2"/>
        <v>8.6492560149104971</v>
      </c>
      <c r="N34">
        <f t="shared" si="3"/>
        <v>9.4732285406899894</v>
      </c>
    </row>
    <row r="35" spans="6:14" x14ac:dyDescent="0.25">
      <c r="I35">
        <v>10000</v>
      </c>
      <c r="J35">
        <f t="shared" si="6"/>
        <v>160</v>
      </c>
      <c r="K35" s="6">
        <f t="shared" si="7"/>
        <v>2.6666666666666665</v>
      </c>
      <c r="L35">
        <f>$B$4*$O$2*(1-EXP(-I35*LN(2)/$B$2))</f>
        <v>227903.40179336153</v>
      </c>
      <c r="M35">
        <f t="shared" si="2"/>
        <v>2.6750457789247517</v>
      </c>
      <c r="N35">
        <f t="shared" si="3"/>
        <v>7.8745065618429591</v>
      </c>
    </row>
    <row r="36" spans="6:14" x14ac:dyDescent="0.25">
      <c r="F36">
        <f>L36/B4/O2</f>
        <v>0.99</v>
      </c>
      <c r="G36" t="s">
        <v>22</v>
      </c>
      <c r="I36" s="9">
        <f>LN(100)*$B$2/LN(2)</f>
        <v>24914.460711655222</v>
      </c>
      <c r="J36" s="6">
        <f t="shared" si="6"/>
        <v>398.63137138648358</v>
      </c>
      <c r="K36" s="6">
        <f t="shared" si="7"/>
        <v>6.6438561897747261</v>
      </c>
      <c r="L36">
        <f>$B$4*$O$2*(1-EXP(-I36*LN(2)/$B$2))</f>
        <v>267800.26696501387</v>
      </c>
      <c r="M36">
        <f t="shared" si="2"/>
        <v>0.49995379301253706</v>
      </c>
      <c r="N36">
        <f t="shared" si="3"/>
        <v>0.49999999999999883</v>
      </c>
    </row>
    <row r="37" spans="6:14" x14ac:dyDescent="0.25">
      <c r="F37" s="9">
        <f>(L37-L36)/O2</f>
        <v>0.99990758602507412</v>
      </c>
      <c r="G37" t="s">
        <v>23</v>
      </c>
      <c r="I37" s="9">
        <f>I36+1</f>
        <v>24915.460711655222</v>
      </c>
      <c r="J37">
        <f t="shared" si="6"/>
        <v>398.64737138648354</v>
      </c>
      <c r="K37" s="6">
        <f t="shared" si="7"/>
        <v>6.6441228564413928</v>
      </c>
      <c r="L37">
        <f>$B$4*$O$2*(1-EXP(-I37*LN(2)/$B$2))</f>
        <v>267800.76691880688</v>
      </c>
      <c r="N37">
        <f t="shared" si="3"/>
        <v>0.49990758891678899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7" sqref="F7"/>
    </sheetView>
  </sheetViews>
  <sheetFormatPr defaultRowHeight="15" x14ac:dyDescent="0.25"/>
  <cols>
    <col min="1" max="1" width="20.42578125" bestFit="1" customWidth="1"/>
    <col min="2" max="2" width="10.5703125" bestFit="1" customWidth="1"/>
    <col min="3" max="3" width="10" bestFit="1" customWidth="1"/>
    <col min="6" max="6" width="20.42578125" bestFit="1" customWidth="1"/>
    <col min="7" max="7" width="11" bestFit="1" customWidth="1"/>
  </cols>
  <sheetData>
    <row r="1" spans="1:3" x14ac:dyDescent="0.25">
      <c r="A1" s="1" t="s">
        <v>0</v>
      </c>
      <c r="B1" s="3">
        <v>37500</v>
      </c>
      <c r="C1" s="1" t="s">
        <v>3</v>
      </c>
    </row>
    <row r="2" spans="1:3" x14ac:dyDescent="0.25">
      <c r="A2" s="1" t="s">
        <v>1</v>
      </c>
      <c r="B2" s="1">
        <v>16</v>
      </c>
      <c r="C2" s="1" t="s">
        <v>2</v>
      </c>
    </row>
    <row r="3" spans="1:3" x14ac:dyDescent="0.25">
      <c r="B3">
        <f>1000/B2</f>
        <v>62.5</v>
      </c>
      <c r="C3" t="s">
        <v>4</v>
      </c>
    </row>
    <row r="4" spans="1:3" x14ac:dyDescent="0.25">
      <c r="A4" s="1" t="s">
        <v>5</v>
      </c>
      <c r="B4" s="1">
        <v>10</v>
      </c>
      <c r="C4" s="1" t="s">
        <v>6</v>
      </c>
    </row>
    <row r="5" spans="1:3" x14ac:dyDescent="0.25">
      <c r="B5" s="2">
        <f>B4*60*B3</f>
        <v>37500</v>
      </c>
      <c r="C5" t="s">
        <v>7</v>
      </c>
    </row>
    <row r="6" spans="1:3" x14ac:dyDescent="0.25">
      <c r="A6" t="s">
        <v>10</v>
      </c>
      <c r="B6" s="5">
        <f>0.005*B1</f>
        <v>187.5</v>
      </c>
    </row>
    <row r="7" spans="1:3" x14ac:dyDescent="0.25">
      <c r="A7" s="1" t="s">
        <v>8</v>
      </c>
      <c r="B7" s="1">
        <f>B6*100/B1</f>
        <v>0.5</v>
      </c>
      <c r="C7" s="1" t="s">
        <v>9</v>
      </c>
    </row>
    <row r="9" spans="1:3" x14ac:dyDescent="0.25">
      <c r="B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2017-01-13T06:47:34Z</dcterms:created>
  <dcterms:modified xsi:type="dcterms:W3CDTF">2017-01-18T07:44:16Z</dcterms:modified>
</cp:coreProperties>
</file>