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<sst xmlns="http://schemas.openxmlformats.org/spreadsheetml/2006/main" uniqueCount="178">
  <si>
    <t>Greenville Convention Center - Alcohol Point Sheets</t>
  </si>
  <si>
    <t>Input Page</t>
  </si>
  <si>
    <t>Revised 06/19/15</t>
  </si>
  <si>
    <t>Event Number and Name:</t>
  </si>
  <si>
    <t>TTTTT</t>
  </si>
  <si>
    <t>Date of Function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</si>
  <si>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</si>
  <si>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</si>
  <si>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</si>
  <si>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</si>
  <si>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</si>
  <si>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</si>
  <si>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</si>
  <si>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</si>
  <si>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</si>
  <si>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</si>
  <si>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</si>
  <si>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</si>
  <si>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</si>
  <si>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</si>
  <si>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</si>
  <si>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</si>
  <si>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</si>
  <si>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</si>
  <si>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</si>
  <si>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</si>
  <si>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</si>
  <si>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</si>
  <si>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</si>
  <si>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</si>
  <si>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</si>
  <si>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</si>
  <si>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</si>
  <si>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</si>
  <si>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</si>
  <si>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</si>
  <si>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</si>
  <si>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</si>
  <si>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</si>
  <si>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</si>
  <si>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</si>
  <si>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</si>
  <si>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</si>
  <si>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</si>
  <si>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</si>
  <si>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</si>
  <si>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</si>
  <si>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</si>
  <si>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</si>
  <si>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</si>
  <si>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</si>
  <si>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</si>
  <si>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</si>
  <si>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</si>
  <si>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</si>
  <si>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</si>
  <si>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</si>
  <si>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</si>
  <si>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</si>
  <si>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</si>
  <si>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</si>
  <si>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</si>
  <si>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</si>
  <si>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</si>
  <si>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</si>
  <si>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</si>
  <si>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2</t>
  </si>
  <si>
    <t>1</t>
  </si>
  <si>
    <t>Smirnoff</t>
  </si>
  <si>
    <t>1.8</t>
  </si>
  <si>
    <t>1.1</t>
  </si>
  <si>
    <t>Absolut</t>
  </si>
  <si>
    <t>.5</t>
  </si>
  <si>
    <t>.3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</si>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</sst>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/>
    </row>
    <row customHeight="1" ht="15" r="7" spans="1:5">
      <c r="A7" s="21" t="s">
        <v>6</v>
      </c>
      <c r="B7" s="21" t="n"/>
      <c r="C7" s="112" t="s"/>
    </row>
    <row customHeight="1" ht="15" r="8" spans="1:5">
      <c r="A8" s="21" t="s">
        <v>7</v>
      </c>
      <c r="B8" s="21" t="n"/>
      <c r="C8" s="112" t="s"/>
    </row>
    <row customHeight="1" ht="15" r="9" spans="1:5">
      <c r="A9" s="21" t="s">
        <v>8</v>
      </c>
      <c r="B9" s="21" t="n"/>
      <c r="C9" s="112" t="s">
        <v>9</v>
      </c>
    </row>
    <row customHeight="1" ht="15" r="10" spans="1:5">
      <c r="A10" s="21" t="s">
        <v>10</v>
      </c>
      <c r="B10" s="21" t="n"/>
      <c r="C10" s="51" t="s">
        <v>11</v>
      </c>
      <c r="D10" s="143" t="s">
        <v>12</v>
      </c>
    </row>
    <row customHeight="1" ht="15" r="11" spans="1:5">
      <c r="A11" s="21" t="s">
        <v>13</v>
      </c>
      <c r="B11" s="21" t="n"/>
      <c r="C11" s="51" t="n">
        <v>0.21</v>
      </c>
      <c r="D11" s="143" t="s">
        <v>14</v>
      </c>
    </row>
    <row customHeight="1" ht="15" r="12" spans="1:5">
      <c r="A12" s="21" t="s">
        <v>15</v>
      </c>
      <c r="B12" s="21" t="n"/>
      <c r="C12" s="145" t="s">
        <v>16</v>
      </c>
    </row>
    <row customHeight="1" ht="15" r="14" spans="1:5">
      <c r="A14" s="17" t="s">
        <v>17</v>
      </c>
      <c r="B14" s="17" t="n"/>
      <c r="C14" s="18" t="s">
        <v>18</v>
      </c>
      <c r="D14" s="146" t="s">
        <v>19</v>
      </c>
      <c r="E14" s="107" t="s">
        <v>20</v>
      </c>
    </row>
    <row customHeight="1" ht="15" r="15" spans="1:5">
      <c r="A15" s="21" t="s">
        <v>21</v>
      </c>
      <c r="B15" s="21" t="s">
        <v>22</v>
      </c>
      <c r="C15" s="147" t="s">
        <v>23</v>
      </c>
      <c r="D15" s="148">
        <f>ROUND(C15/(1+$C$10),2)</f>
        <v/>
      </c>
    </row>
    <row customHeight="1" ht="15" r="16" spans="1:5">
      <c r="A16" s="21" t="s">
        <v>24</v>
      </c>
      <c r="B16" s="21" t="s">
        <v>25</v>
      </c>
      <c r="C16" s="147" t="s">
        <v>26</v>
      </c>
      <c r="D16" s="148">
        <f>ROUND(C16/(1+$C$10),2)</f>
        <v/>
      </c>
    </row>
    <row customHeight="1" ht="15" r="17" spans="1:5">
      <c r="A17" s="21" t="s">
        <v>27</v>
      </c>
      <c r="B17" s="21" t="s">
        <v>28</v>
      </c>
      <c r="C17" s="147" t="s">
        <v>29</v>
      </c>
      <c r="D17" s="148">
        <f>ROUND(C17/(1+$C$10),2)</f>
        <v/>
      </c>
    </row>
    <row customHeight="1" ht="15" r="18" spans="1:5">
      <c r="A18" s="21" t="s">
        <v>30</v>
      </c>
      <c r="B18" s="21" t="s">
        <v>31</v>
      </c>
      <c r="C18" s="147" t="s">
        <v>32</v>
      </c>
      <c r="D18" s="148">
        <f>ROUND(C18/(1+$C$10),2)</f>
        <v/>
      </c>
    </row>
    <row hidden="1" r="19" spans="1:5">
      <c r="A19" s="21" t="s">
        <v>33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34</v>
      </c>
      <c r="C21" s="23" t="n"/>
    </row>
    <row customHeight="1" ht="15" r="22" spans="1:5">
      <c r="A22" s="25" t="s">
        <v>35</v>
      </c>
      <c r="B22" s="25" t="n"/>
      <c r="C22" s="147" t="s">
        <v>32</v>
      </c>
      <c r="D22" s="148">
        <f>ROUND(C22/(1+$C$10),2)</f>
        <v/>
      </c>
    </row>
    <row customHeight="1" ht="15" r="23" spans="1:5">
      <c r="A23" s="25" t="s">
        <v>36</v>
      </c>
      <c r="B23" s="25" t="n"/>
      <c r="C23" s="147" t="s">
        <v>32</v>
      </c>
      <c r="D23" s="148">
        <f>ROUND(C23/(1+$C$10),2)</f>
        <v/>
      </c>
    </row>
    <row customHeight="1" ht="15" r="24" spans="1:5">
      <c r="A24" s="25" t="s">
        <v>37</v>
      </c>
      <c r="B24" s="25" t="n"/>
      <c r="C24" s="147" t="s">
        <v>32</v>
      </c>
      <c r="D24" s="148">
        <f>ROUND(C24/(1+$C$10),2)</f>
        <v/>
      </c>
    </row>
    <row customHeight="1" ht="15" r="25" spans="1:5">
      <c r="A25" s="25" t="s">
        <v>38</v>
      </c>
      <c r="B25" s="25" t="n"/>
      <c r="C25" s="147" t="s">
        <v>32</v>
      </c>
      <c r="D25" s="148">
        <f>ROUND(C25/(1+$C$10),2)</f>
        <v/>
      </c>
    </row>
    <row customHeight="1" ht="15" r="26" spans="1:5">
      <c r="A26" s="25" t="s">
        <v>39</v>
      </c>
      <c r="B26" s="25" t="n"/>
      <c r="C26" s="147" t="s">
        <v>32</v>
      </c>
      <c r="D26" s="148">
        <f>ROUND(C26/(1+$C$10),2)</f>
        <v/>
      </c>
    </row>
    <row customHeight="1" ht="15" r="27" spans="1:5">
      <c r="A27" s="25" t="s">
        <v>40</v>
      </c>
      <c r="B27" s="25" t="n"/>
      <c r="C27" s="147" t="s">
        <v>32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41</v>
      </c>
      <c r="B29" s="21" t="s">
        <v>42</v>
      </c>
      <c r="C29" s="147" t="s">
        <v>43</v>
      </c>
      <c r="D29" s="148">
        <f>ROUND(C29/(1+$C$10),2)</f>
        <v/>
      </c>
    </row>
    <row customHeight="1" ht="15" r="30" spans="1:5">
      <c r="A30" s="21" t="s">
        <v>44</v>
      </c>
      <c r="B30" s="21" t="s">
        <v>45</v>
      </c>
      <c r="C30" s="147" t="s">
        <v>32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46</v>
      </c>
    </row>
    <row customHeight="1" ht="15.75" r="2" spans="1:40">
      <c r="A2" s="117">
        <f>Input!C5</f>
        <v/>
      </c>
      <c r="Q2" s="134" t="s">
        <v>47</v>
      </c>
      <c r="AK2" s="134" t="s">
        <v>48</v>
      </c>
    </row>
    <row customHeight="1" ht="15.75" r="3" spans="1:40">
      <c r="A3" s="149">
        <f>Input!C6</f>
        <v/>
      </c>
      <c r="Q3" s="136" t="s">
        <v>31</v>
      </c>
      <c r="V3" s="135" t="s">
        <v>22</v>
      </c>
      <c r="AA3" s="135" t="s">
        <v>25</v>
      </c>
      <c r="AF3" s="135" t="s">
        <v>28</v>
      </c>
    </row>
    <row r="4" spans="1:40">
      <c r="A4" s="130" t="s">
        <v>49</v>
      </c>
      <c r="C4" s="29">
        <f>IF(Input!C9="Y","Host","Cash")</f>
        <v/>
      </c>
      <c r="E4" s="128" t="s">
        <v>50</v>
      </c>
      <c r="H4" s="97" t="s">
        <v>51</v>
      </c>
      <c r="I4" s="97" t="n"/>
      <c r="J4" s="98" t="n"/>
      <c r="K4" s="97" t="s">
        <v>52</v>
      </c>
      <c r="L4" s="97" t="s">
        <v>53</v>
      </c>
      <c r="M4" s="97" t="s">
        <v>52</v>
      </c>
      <c r="N4" s="128" t="s">
        <v>48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7</v>
      </c>
      <c r="C5" s="133">
        <f>Input!C8</f>
        <v/>
      </c>
      <c r="E5" s="128" t="s">
        <v>54</v>
      </c>
      <c r="F5" s="128" t="s">
        <v>55</v>
      </c>
      <c r="G5" s="128" t="s">
        <v>56</v>
      </c>
      <c r="H5" s="100" t="s">
        <v>57</v>
      </c>
      <c r="I5" s="100" t="s">
        <v>58</v>
      </c>
      <c r="J5" s="98" t="n"/>
      <c r="K5" s="100" t="s">
        <v>59</v>
      </c>
      <c r="L5" s="100" t="s">
        <v>59</v>
      </c>
      <c r="M5" s="100" t="s">
        <v>60</v>
      </c>
      <c r="N5" s="128" t="s">
        <v>61</v>
      </c>
      <c r="O5" s="128" t="s">
        <v>62</v>
      </c>
      <c r="Q5" s="135" t="s">
        <v>54</v>
      </c>
      <c r="R5" s="135" t="s">
        <v>55</v>
      </c>
      <c r="S5" s="135" t="s">
        <v>56</v>
      </c>
      <c r="T5" s="135" t="s">
        <v>58</v>
      </c>
      <c r="V5" s="135" t="s">
        <v>54</v>
      </c>
      <c r="W5" s="135" t="s">
        <v>55</v>
      </c>
      <c r="X5" s="135" t="s">
        <v>56</v>
      </c>
      <c r="Y5" s="135" t="s">
        <v>58</v>
      </c>
      <c r="AA5" s="135" t="s">
        <v>54</v>
      </c>
      <c r="AB5" s="135" t="s">
        <v>55</v>
      </c>
      <c r="AC5" s="135" t="s">
        <v>56</v>
      </c>
      <c r="AD5" s="135" t="s">
        <v>58</v>
      </c>
      <c r="AF5" s="135" t="s">
        <v>54</v>
      </c>
      <c r="AG5" s="135" t="s">
        <v>55</v>
      </c>
      <c r="AH5" s="135" t="s">
        <v>56</v>
      </c>
      <c r="AI5" s="135" t="s">
        <v>58</v>
      </c>
      <c r="AK5" s="104" t="s">
        <v>31</v>
      </c>
      <c r="AL5" s="134" t="s">
        <v>22</v>
      </c>
      <c r="AM5" s="134" t="s">
        <v>25</v>
      </c>
      <c r="AN5" s="101" t="s">
        <v>28</v>
      </c>
    </row>
    <row customHeight="1" ht="14.1" r="6" spans="1:40">
      <c r="A6" s="129" t="s">
        <v>63</v>
      </c>
      <c r="B6" s="132" t="s">
        <v>64</v>
      </c>
      <c r="C6" s="31" t="s">
        <v>65</v>
      </c>
      <c r="D6" s="31" t="s">
        <v>31</v>
      </c>
      <c r="E6" s="47" t="s">
        <v>66</v>
      </c>
      <c r="F6" s="47" t="s">
        <v>67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68</v>
      </c>
      <c r="D7" s="31" t="s">
        <v>22</v>
      </c>
      <c r="E7" s="47" t="s">
        <v>69</v>
      </c>
      <c r="F7" s="47" t="s">
        <v>70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71</v>
      </c>
      <c r="D8" s="31" t="s">
        <v>25</v>
      </c>
      <c r="E8" s="47" t="s">
        <v>72</v>
      </c>
      <c r="F8" s="47" t="s">
        <v>73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74</v>
      </c>
      <c r="D9" s="31" t="s">
        <v>28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75</v>
      </c>
      <c r="C10" s="31" t="s">
        <v>76</v>
      </c>
      <c r="D10" s="31" t="s">
        <v>31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77</v>
      </c>
      <c r="D11" s="31" t="s">
        <v>22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78</v>
      </c>
      <c r="D12" s="31" t="s">
        <v>25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79</v>
      </c>
      <c r="C13" s="31" t="s">
        <v>80</v>
      </c>
      <c r="D13" s="31" t="s">
        <v>31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81</v>
      </c>
      <c r="D14" s="31" t="s">
        <v>22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82</v>
      </c>
      <c r="D15" s="31" t="s">
        <v>25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83</v>
      </c>
      <c r="C16" s="31" t="s">
        <v>84</v>
      </c>
      <c r="D16" s="31" t="s">
        <v>31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85</v>
      </c>
      <c r="D17" s="31" t="s">
        <v>22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86</v>
      </c>
      <c r="D18" s="31" t="s">
        <v>28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87</v>
      </c>
      <c r="C19" s="31" t="s">
        <v>88</v>
      </c>
      <c r="D19" s="31" t="s">
        <v>25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89</v>
      </c>
      <c r="D20" s="31" t="s">
        <v>28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90</v>
      </c>
      <c r="C21" s="31" t="s">
        <v>91</v>
      </c>
      <c r="D21" s="31" t="s">
        <v>22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92</v>
      </c>
      <c r="D22" s="31" t="s">
        <v>25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93</v>
      </c>
      <c r="C23" s="31" t="s">
        <v>94</v>
      </c>
      <c r="D23" s="31" t="s">
        <v>22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95</v>
      </c>
      <c r="D24" s="31" t="s">
        <v>25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96</v>
      </c>
      <c r="C25" s="31" t="s">
        <v>97</v>
      </c>
      <c r="D25" s="31" t="s">
        <v>31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98</v>
      </c>
      <c r="D26" s="31" t="s">
        <v>31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99</v>
      </c>
      <c r="D27" s="31" t="s">
        <v>31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100</v>
      </c>
      <c r="D28" s="31" t="s">
        <v>31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101</v>
      </c>
      <c r="C29" s="105" t="s">
        <v>102</v>
      </c>
      <c r="D29" s="31" t="s">
        <v>22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103</v>
      </c>
      <c r="D30" s="31" t="s">
        <v>28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104</v>
      </c>
      <c r="D31" s="31" t="s">
        <v>25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105</v>
      </c>
      <c r="D32" s="31" t="s">
        <v>28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106</v>
      </c>
      <c r="D34" s="44" t="s">
        <v>31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22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25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28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107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42</v>
      </c>
      <c r="V39" s="134" t="s">
        <v>45</v>
      </c>
      <c r="AK39" s="134" t="s">
        <v>42</v>
      </c>
      <c r="AL39" s="134" t="s">
        <v>45</v>
      </c>
    </row>
    <row customHeight="1" ht="14.1" r="40" spans="1:40">
      <c r="A40" s="129" t="s">
        <v>108</v>
      </c>
      <c r="B40" s="116" t="s">
        <v>109</v>
      </c>
      <c r="D40" s="31" t="s">
        <v>42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110</v>
      </c>
      <c r="D41" s="31" t="s">
        <v>45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111</v>
      </c>
      <c r="D42" s="31" t="s">
        <v>42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112</v>
      </c>
      <c r="D43" s="31" t="s">
        <v>42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113</v>
      </c>
      <c r="D44" s="31" t="s">
        <v>42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114</v>
      </c>
      <c r="D45" s="31" t="s">
        <v>45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115</v>
      </c>
      <c r="D46" s="31" t="s">
        <v>45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116</v>
      </c>
      <c r="D47" s="31" t="s">
        <v>42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117</v>
      </c>
      <c r="D48" s="31" t="s">
        <v>42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118</v>
      </c>
      <c r="D49" s="31" t="s">
        <v>42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119</v>
      </c>
      <c r="D50" s="31" t="s">
        <v>42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42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42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106</v>
      </c>
      <c r="D54" s="44" t="s">
        <v>42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45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107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120</v>
      </c>
    </row>
    <row customHeight="1" ht="14.1" r="58" spans="1:40">
      <c r="A58" s="129" t="s">
        <v>121</v>
      </c>
      <c r="B58" s="116" t="s">
        <v>35</v>
      </c>
      <c r="D58" s="44" t="s">
        <v>120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36</v>
      </c>
      <c r="D59" s="44" t="s">
        <v>120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37</v>
      </c>
      <c r="D60" s="44" t="s">
        <v>120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38</v>
      </c>
      <c r="D61" s="44" t="s">
        <v>120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39</v>
      </c>
      <c r="D62" s="44" t="s">
        <v>120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122</v>
      </c>
      <c r="D63" s="44" t="s">
        <v>120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106</v>
      </c>
      <c r="D65" s="44" t="s">
        <v>120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107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6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22</v>
      </c>
      <c r="C70" s="52" t="s">
        <v>42</v>
      </c>
    </row>
    <row customFormat="1" hidden="1" r="71" s="52" spans="1:40">
      <c r="B71" s="52" t="s">
        <v>25</v>
      </c>
      <c r="C71" s="52" t="s">
        <v>45</v>
      </c>
    </row>
    <row customFormat="1" hidden="1" r="72" s="52" spans="1:40">
      <c r="B72" s="52" t="s">
        <v>28</v>
      </c>
    </row>
    <row customFormat="1" hidden="1" r="73" s="52" spans="1:40">
      <c r="B73" s="103" t="s">
        <v>31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123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50</v>
      </c>
      <c r="C5" s="18" t="s">
        <v>124</v>
      </c>
      <c r="D5" s="18" t="s">
        <v>125</v>
      </c>
    </row>
    <row r="6" spans="1:15">
      <c r="A6" s="21" t="s">
        <v>126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127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128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129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130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41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44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131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132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133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134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135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136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122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137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49</v>
      </c>
      <c r="B24" s="76" t="n"/>
      <c r="C24" s="77" t="s">
        <v>138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139</v>
      </c>
      <c r="D25" s="159">
        <f>IF(Input!C9="Y",ROUND(Summary!D24*B25,2),0)</f>
        <v/>
      </c>
    </row>
    <row r="26" spans="1:15">
      <c r="A26" s="75" t="s">
        <v>6</v>
      </c>
      <c r="B26" s="80">
        <f>Input!C10</f>
        <v/>
      </c>
      <c r="C26" s="77" t="s">
        <v>140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141</v>
      </c>
      <c r="D27" s="159">
        <f>SUM(D24:D26)</f>
        <v/>
      </c>
    </row>
    <row r="28" spans="1:15">
      <c r="A28" s="75" t="s">
        <v>142</v>
      </c>
      <c r="B28" s="76" t="n"/>
      <c r="C28" s="77" t="s">
        <v>143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144</v>
      </c>
      <c r="D29" s="159">
        <f>IF(Input!C9="Y",Summary!D27,0)</f>
        <v/>
      </c>
    </row>
    <row r="30" spans="1:15">
      <c r="B30" s="76" t="n"/>
      <c r="C30" s="77" t="s">
        <v>145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146</v>
      </c>
    </row>
    <row customHeight="1" ht="6.95" r="34" spans="1:15"/>
    <row r="35" spans="1:15">
      <c r="A35" s="140" t="n"/>
      <c r="B35" s="83" t="s">
        <v>147</v>
      </c>
      <c r="C35" s="71" t="s">
        <v>148</v>
      </c>
      <c r="D35" s="71" t="s">
        <v>149</v>
      </c>
    </row>
    <row r="36" spans="1:15">
      <c r="A36" s="21" t="s">
        <v>126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127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128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150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130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151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41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44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131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34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152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153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154</v>
      </c>
      <c r="G55" s="162">
        <f>Input!C12</f>
        <v/>
      </c>
    </row>
    <row customFormat="1" hidden="1" r="56" s="68" spans="1:15">
      <c r="F56" s="90" t="s">
        <v>140</v>
      </c>
      <c r="G56" s="162">
        <f>ROUND(IF(Input!C10=0,0,G55-(G55/(1+Input!C10))),2)</f>
        <v/>
      </c>
    </row>
    <row customFormat="1" hidden="1" r="57" s="68" spans="1:15">
      <c r="F57" s="90" t="s">
        <v>155</v>
      </c>
      <c r="G57" s="162">
        <f>D14</f>
        <v/>
      </c>
    </row>
    <row customFormat="1" hidden="1" r="58" s="68" spans="1:15">
      <c r="F58" s="90" t="s">
        <v>156</v>
      </c>
      <c r="G58" s="162">
        <f>D22</f>
        <v/>
      </c>
    </row>
    <row customFormat="1" hidden="1" r="59" s="68" spans="1:15">
      <c r="F59" s="90" t="s">
        <v>157</v>
      </c>
      <c r="G59" s="162">
        <f>G55-SUM(G56:G58)</f>
        <v/>
      </c>
    </row>
    <row customFormat="1" hidden="1" r="60" s="68" spans="1:15">
      <c r="F60" s="90" t="s">
        <v>158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157</v>
      </c>
      <c r="G62" s="162">
        <f>G59</f>
        <v/>
      </c>
    </row>
    <row customFormat="1" hidden="1" r="63" s="68" spans="1:15">
      <c r="F63" s="90" t="s">
        <v>159</v>
      </c>
      <c r="G63" s="93">
        <f>Point!G38</f>
        <v/>
      </c>
    </row>
    <row customFormat="1" hidden="1" r="64" s="68" spans="1:15">
      <c r="F64" s="90" t="s">
        <v>160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56</v>
      </c>
      <c r="H66" s="94" t="s">
        <v>51</v>
      </c>
      <c r="I66" s="94" t="s">
        <v>161</v>
      </c>
      <c r="K66" s="94" t="s">
        <v>58</v>
      </c>
      <c r="N66" s="94" t="s">
        <v>162</v>
      </c>
    </row>
    <row customFormat="1" hidden="1" r="67" s="68" spans="1:15">
      <c r="F67" s="90" t="s">
        <v>22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163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164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165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166</v>
      </c>
      <c r="B1" s="2">
        <f>Input!C5</f>
        <v/>
      </c>
      <c r="D1" s="141" t="s">
        <v>167</v>
      </c>
    </row>
    <row r="2" spans="1:7">
      <c r="A2" s="1" t="n"/>
      <c r="B2" s="2" t="n"/>
      <c r="D2" s="141">
        <f>Input!C5</f>
        <v/>
      </c>
    </row>
    <row r="3" spans="1:7">
      <c r="A3" s="5" t="s">
        <v>168</v>
      </c>
      <c r="B3" s="2">
        <f>Summary!A25</f>
        <v/>
      </c>
      <c r="D3" s="165">
        <f>Input!C6</f>
        <v/>
      </c>
    </row>
    <row r="4" spans="1:7">
      <c r="A4" s="5" t="s">
        <v>169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157</v>
      </c>
      <c r="B6" s="166">
        <f>Summary!D10</f>
        <v/>
      </c>
      <c r="F6" s="167" t="s">
        <v>170</v>
      </c>
      <c r="G6" s="167" t="s">
        <v>171</v>
      </c>
    </row>
    <row r="7" spans="1:7">
      <c r="A7" s="5" t="s">
        <v>155</v>
      </c>
      <c r="B7" s="166">
        <f>Summary!D14</f>
        <v/>
      </c>
      <c r="D7" s="2" t="n">
        <v>454598</v>
      </c>
      <c r="E7" s="5" t="s">
        <v>172</v>
      </c>
      <c r="F7" s="168">
        <f>G13</f>
        <v/>
      </c>
      <c r="G7" s="168" t="n"/>
    </row>
    <row r="8" spans="1:7">
      <c r="A8" s="5" t="s">
        <v>156</v>
      </c>
      <c r="B8" s="166">
        <f>Summary!D22</f>
        <v/>
      </c>
      <c r="D8" s="2" t="n">
        <v>464691</v>
      </c>
      <c r="E8" s="5" t="s">
        <v>157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155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156</v>
      </c>
      <c r="F10" s="168" t="n"/>
      <c r="G10" s="168">
        <f>IF(Summary!A25="Host",Summary!D22,0)</f>
        <v/>
      </c>
    </row>
    <row r="11" spans="1:7">
      <c r="A11" s="5" t="s">
        <v>173</v>
      </c>
      <c r="B11" s="166">
        <f>Summary!C40</f>
        <v/>
      </c>
      <c r="D11" s="2" t="n">
        <v>454598</v>
      </c>
      <c r="E11" s="5" t="s">
        <v>174</v>
      </c>
      <c r="F11" s="168" t="n"/>
      <c r="G11" s="168">
        <f>IF(Summary!A25="Host",Summary!D25,0)</f>
        <v/>
      </c>
    </row>
    <row r="12" spans="1:7">
      <c r="A12" s="5" t="s">
        <v>175</v>
      </c>
      <c r="B12" s="166">
        <f>+Summary!C46</f>
        <v/>
      </c>
      <c r="D12" s="2" t="n">
        <v>202220</v>
      </c>
      <c r="E12" s="5" t="s">
        <v>140</v>
      </c>
      <c r="F12" s="168" t="n"/>
      <c r="G12" s="168">
        <f>IF(Summary!A25="Host",Summary!D26,0)</f>
        <v/>
      </c>
    </row>
    <row r="13" spans="1:7">
      <c r="A13" s="5" t="s">
        <v>176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71</v>
      </c>
      <c r="B17" s="9">
        <f>Point!G8</f>
        <v/>
      </c>
      <c r="D17" s="62" t="s">
        <v>177</v>
      </c>
      <c r="E17" s="62" t="n"/>
    </row>
    <row r="18" spans="1:7">
      <c r="A18" s="8" t="s">
        <v>97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76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80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84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65</v>
      </c>
      <c r="B22" s="9">
        <f>Point!G6</f>
        <v/>
      </c>
      <c r="D22" s="62" t="n"/>
      <c r="E22" s="62" t="n"/>
    </row>
    <row r="23" spans="1:7">
      <c r="A23" s="8" t="s">
        <v>77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98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78</v>
      </c>
      <c r="B25" s="9">
        <f>Point!G12</f>
        <v/>
      </c>
    </row>
    <row r="26" spans="1:7">
      <c r="A26" s="8" t="s">
        <v>74</v>
      </c>
      <c r="B26" s="9">
        <f>Point!G9</f>
        <v/>
      </c>
    </row>
    <row r="27" spans="1:7">
      <c r="A27" s="8" t="s">
        <v>95</v>
      </c>
      <c r="B27" s="9">
        <f>Point!G24</f>
        <v/>
      </c>
    </row>
    <row r="28" spans="1:7">
      <c r="A28" s="8" t="s">
        <v>88</v>
      </c>
      <c r="B28" s="9">
        <f>Point!G19</f>
        <v/>
      </c>
    </row>
    <row r="29" spans="1:7">
      <c r="A29" s="8" t="s">
        <v>81</v>
      </c>
      <c r="B29" s="9">
        <f>Point!G14</f>
        <v/>
      </c>
    </row>
    <row r="30" spans="1:7">
      <c r="A30" s="8" t="s">
        <v>89</v>
      </c>
      <c r="B30" s="9">
        <f>Point!G20</f>
        <v/>
      </c>
    </row>
    <row r="31" spans="1:7">
      <c r="A31" s="8" t="s">
        <v>92</v>
      </c>
      <c r="B31" s="9">
        <f>Point!G22</f>
        <v/>
      </c>
    </row>
    <row r="32" spans="1:7">
      <c r="A32" s="8" t="s">
        <v>91</v>
      </c>
      <c r="B32" s="9">
        <f>Point!G21</f>
        <v/>
      </c>
    </row>
    <row r="33" spans="1:7">
      <c r="A33" s="8" t="s">
        <v>85</v>
      </c>
      <c r="B33" s="9">
        <f>Point!G17</f>
        <v/>
      </c>
    </row>
    <row r="34" spans="1:7">
      <c r="A34" s="8" t="s">
        <v>86</v>
      </c>
      <c r="B34" s="9">
        <f>Point!G18</f>
        <v/>
      </c>
    </row>
    <row r="35" spans="1:7">
      <c r="A35" s="8" t="s">
        <v>99</v>
      </c>
      <c r="B35" s="9">
        <f>Point!G27</f>
        <v/>
      </c>
    </row>
    <row r="36" spans="1:7">
      <c r="A36" s="8" t="s">
        <v>94</v>
      </c>
      <c r="B36" s="9">
        <f>Point!G23</f>
        <v/>
      </c>
      <c r="F36" s="7" t="n"/>
    </row>
    <row r="37" spans="1:7">
      <c r="A37" s="8" t="s">
        <v>68</v>
      </c>
      <c r="B37" s="9">
        <f>Point!G7</f>
        <v/>
      </c>
    </row>
    <row r="38" spans="1:7">
      <c r="A38" s="8" t="s">
        <v>82</v>
      </c>
      <c r="B38" s="9">
        <f>Point!G15</f>
        <v/>
      </c>
    </row>
    <row r="39" spans="1:7">
      <c r="A39" s="8" t="s">
        <v>100</v>
      </c>
      <c r="B39" s="9">
        <f>Point!G28</f>
        <v/>
      </c>
    </row>
    <row r="40" spans="1:7">
      <c r="F40" s="7" t="n"/>
    </row>
    <row r="41" spans="1:7">
      <c r="A41" s="10" t="s">
        <v>109</v>
      </c>
      <c r="B41" s="169">
        <f>Point!G40</f>
        <v/>
      </c>
    </row>
    <row r="42" spans="1:7">
      <c r="A42" s="10" t="s">
        <v>110</v>
      </c>
      <c r="B42" s="169">
        <f>Point!G41</f>
        <v/>
      </c>
      <c r="F42" s="7" t="n"/>
    </row>
    <row r="43" spans="1:7">
      <c r="A43" s="10" t="s">
        <v>111</v>
      </c>
      <c r="B43" s="169">
        <f>Point!G42</f>
        <v/>
      </c>
      <c r="F43" s="7" t="n"/>
    </row>
    <row r="44" spans="1:7">
      <c r="A44" s="10" t="s">
        <v>112</v>
      </c>
      <c r="B44" s="169">
        <f>Point!G43</f>
        <v/>
      </c>
      <c r="F44" s="7" t="n"/>
    </row>
    <row r="45" spans="1:7">
      <c r="A45" s="10" t="s">
        <v>113</v>
      </c>
      <c r="B45" s="169">
        <f>Point!G44</f>
        <v/>
      </c>
      <c r="F45" s="7" t="n"/>
    </row>
    <row r="46" spans="1:7">
      <c r="A46" s="10" t="s">
        <v>114</v>
      </c>
      <c r="B46" s="169">
        <f>Point!G45</f>
        <v/>
      </c>
    </row>
    <row r="47" spans="1:7">
      <c r="A47" s="10" t="s">
        <v>115</v>
      </c>
      <c r="B47" s="169">
        <f>Point!G46</f>
        <v/>
      </c>
    </row>
    <row r="48" spans="1:7">
      <c r="A48" s="10" t="s">
        <v>116</v>
      </c>
      <c r="B48" s="169">
        <f>Point!G47</f>
        <v/>
      </c>
    </row>
    <row r="49" spans="1:7">
      <c r="A49" s="10" t="s">
        <v>117</v>
      </c>
      <c r="B49" s="169">
        <f>Point!G48</f>
        <v/>
      </c>
    </row>
    <row r="50" spans="1:7">
      <c r="A50" s="10" t="s">
        <v>118</v>
      </c>
      <c r="B50" s="169">
        <f>Point!G49</f>
        <v/>
      </c>
    </row>
    <row r="51" spans="1:7">
      <c r="A51" s="10" t="s">
        <v>119</v>
      </c>
      <c r="B51" s="169">
        <f>Point!G50</f>
        <v/>
      </c>
    </row>
    <row r="53" spans="1:7">
      <c r="A53" s="10" t="s">
        <v>35</v>
      </c>
      <c r="B53" s="9">
        <f>Point!G58</f>
        <v/>
      </c>
    </row>
    <row r="54" spans="1:7">
      <c r="A54" s="10" t="s">
        <v>36</v>
      </c>
      <c r="B54" s="9">
        <f>Point!G59</f>
        <v/>
      </c>
    </row>
    <row r="55" spans="1:7">
      <c r="A55" s="10" t="s">
        <v>37</v>
      </c>
      <c r="B55" s="9">
        <f>Point!G60</f>
        <v/>
      </c>
    </row>
    <row r="56" spans="1:7">
      <c r="A56" s="10" t="s">
        <v>38</v>
      </c>
      <c r="B56" s="9">
        <f>Point!G61</f>
        <v/>
      </c>
    </row>
    <row r="57" spans="1:7">
      <c r="A57" s="10" t="s">
        <v>39</v>
      </c>
      <c r="B57" s="9">
        <f>Point!G62</f>
        <v/>
      </c>
    </row>
    <row r="58" spans="1:7">
      <c r="A58" s="10" t="s">
        <v>122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