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6d5bd394a0cef3c/Documents/Analytics class portfolio/"/>
    </mc:Choice>
  </mc:AlternateContent>
  <xr:revisionPtr revIDLastSave="1247" documentId="8_{7193249A-F837-41D2-A1F5-14BF6A4E8597}" xr6:coauthVersionLast="47" xr6:coauthVersionMax="47" xr10:uidLastSave="{12480AA9-B3F6-4282-9622-D478037198F3}"/>
  <bookViews>
    <workbookView xWindow="-110" yWindow="-110" windowWidth="25820" windowHeight="15500" xr2:uid="{00000000-000D-0000-FFFF-FFFF00000000}"/>
  </bookViews>
  <sheets>
    <sheet name="Crowdfunding" sheetId="1" r:id="rId1"/>
    <sheet name="pivot table" sheetId="4" r:id="rId2"/>
    <sheet name="stacked-coloumn pivot chart" sheetId="6" r:id="rId3"/>
    <sheet name="pivot table analysis" sheetId="8" r:id="rId4"/>
    <sheet name="pivot-chart line graph" sheetId="15" r:id="rId5"/>
    <sheet name="Crowdfunding Goal Analysis" sheetId="16" r:id="rId6"/>
    <sheet name="Summary Statistics Table" sheetId="17" r:id="rId7"/>
  </sheets>
  <definedNames>
    <definedName name="_xlnm._FilterDatabase" localSheetId="0" hidden="1">Crowdfunding!$A$1:$T$1001</definedName>
    <definedName name="_xlchart.v1.0" hidden="1">'Summary Statistics Table'!$A$1</definedName>
    <definedName name="_xlchart.v1.1" hidden="1">'Summary Statistics Table'!$B$2:$B$566</definedName>
    <definedName name="_xlchart.v1.10" hidden="1">'Summary Statistics Table'!$G$1:$G$7</definedName>
    <definedName name="_xlchart.v1.11" hidden="1">'Summary Statistics Table'!$F$1:$F$7</definedName>
    <definedName name="_xlchart.v1.12" hidden="1">'Summary Statistics Table'!$G$1:$G$7</definedName>
    <definedName name="_xlchart.v1.13" hidden="1">'Summary Statistics Table'!$B$2:$B$566</definedName>
    <definedName name="_xlchart.v1.2" hidden="1">'Summary Statistics Table'!$F$1:$F$2</definedName>
    <definedName name="_xlchart.v1.3" hidden="1">'Summary Statistics Table'!$G$1:$G$2</definedName>
    <definedName name="_xlchart.v1.4" hidden="1">'Summary Statistics Table'!$F$1:$F$7</definedName>
    <definedName name="_xlchart.v1.5" hidden="1">'Summary Statistics Table'!$G$1:$G$7</definedName>
    <definedName name="_xlchart.v1.6" hidden="1">'Summary Statistics Table'!$D$2:$D$365</definedName>
    <definedName name="_xlchart.v1.7" hidden="1">'Summary Statistics Table'!$F$1:$I$7</definedName>
    <definedName name="_xlchart.v1.8" hidden="1">'Summary Statistics Table'!$J$1:$J$7</definedName>
    <definedName name="_xlchart.v1.9" hidden="1">'Summary Statistics Table'!$F$1:$F$7</definedName>
    <definedName name="_xlcn.WorksheetConnection_CrowdfundingAT1" hidden="1">Crowdfunding!$A:$T</definedName>
  </definedNames>
  <calcPr calcId="191029"/>
  <pivotCaches>
    <pivotCache cacheId="196" r:id="rId8"/>
    <pivotCache cacheId="199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7" l="1"/>
  <c r="J6" i="17"/>
  <c r="J5" i="17"/>
  <c r="J4" i="17"/>
  <c r="J3" i="17"/>
  <c r="J2" i="17"/>
  <c r="G3" i="17"/>
  <c r="G4" i="17"/>
  <c r="G5" i="17"/>
  <c r="G6" i="17"/>
  <c r="G7" i="17"/>
  <c r="G2" i="17"/>
  <c r="D13" i="16"/>
  <c r="B13" i="16"/>
  <c r="D12" i="16"/>
  <c r="B12" i="16"/>
  <c r="D11" i="16"/>
  <c r="B11" i="16"/>
  <c r="D10" i="16"/>
  <c r="B10" i="16"/>
  <c r="D9" i="16"/>
  <c r="B9" i="16"/>
  <c r="D8" i="16"/>
  <c r="B8" i="16"/>
  <c r="D7" i="16"/>
  <c r="B7" i="16"/>
  <c r="D6" i="16"/>
  <c r="B6" i="16"/>
  <c r="D5" i="16"/>
  <c r="B5" i="16"/>
  <c r="D4" i="16"/>
  <c r="B4" i="16"/>
  <c r="D3" i="16"/>
  <c r="B3" i="16"/>
  <c r="D2" i="16"/>
  <c r="C2" i="16"/>
  <c r="C13" i="16"/>
  <c r="C12" i="16"/>
  <c r="C11" i="16"/>
  <c r="C10" i="16"/>
  <c r="C9" i="16"/>
  <c r="C8" i="16"/>
  <c r="C7" i="16"/>
  <c r="C6" i="16"/>
  <c r="C5" i="16"/>
  <c r="C4" i="16"/>
  <c r="C3" i="16"/>
  <c r="B2" i="1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6" l="1"/>
  <c r="E12" i="16"/>
  <c r="H12" i="16" s="1"/>
  <c r="E13" i="16"/>
  <c r="F13" i="16" s="1"/>
  <c r="E11" i="16"/>
  <c r="H11" i="16" s="1"/>
  <c r="E8" i="16"/>
  <c r="F8" i="16" s="1"/>
  <c r="F12" i="16"/>
  <c r="E6" i="16"/>
  <c r="H6" i="16" s="1"/>
  <c r="E2" i="16"/>
  <c r="H2" i="16" s="1"/>
  <c r="E7" i="16"/>
  <c r="H7" i="16" s="1"/>
  <c r="E5" i="16"/>
  <c r="H5" i="16" s="1"/>
  <c r="E4" i="16"/>
  <c r="F4" i="16" s="1"/>
  <c r="G12" i="16"/>
  <c r="G13" i="16"/>
  <c r="F3" i="16"/>
  <c r="G3" i="16"/>
  <c r="H3" i="16"/>
  <c r="E10" i="16"/>
  <c r="E9" i="16"/>
  <c r="F9" i="16" s="1"/>
  <c r="H13" i="16"/>
  <c r="F6" i="16" l="1"/>
  <c r="H4" i="16"/>
  <c r="G5" i="16"/>
  <c r="H8" i="16"/>
  <c r="F5" i="16"/>
  <c r="G7" i="16"/>
  <c r="F7" i="16"/>
  <c r="G6" i="16"/>
  <c r="F2" i="16"/>
  <c r="G8" i="16"/>
  <c r="G2" i="16"/>
  <c r="F11" i="16"/>
  <c r="G11" i="16"/>
  <c r="G4" i="16"/>
  <c r="H10" i="16"/>
  <c r="F10" i="16"/>
  <c r="H9" i="16"/>
  <c r="G10" i="16"/>
  <c r="G9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D19105-6759-4F45-BFD5-6D904CBC90D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0159E6-B68D-4A33-8ED9-D7CC7EC9D032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<sst xmlns="http://schemas.openxmlformats.org/spreadsheetml/2006/main" count="9079" uniqueCount="2119">
  <si>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</si>
  <si>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</si>
  <si>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</si>
  <si>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</si>
  <si>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</si>
  <si>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</si>
  <si>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</si>
  <si>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</si>
  <si>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</si>
  <si>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</si>
  <si>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</si>
  <si>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</si>
  <si>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</si>
  <si>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</si>
  <si>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</si>
  <si>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</si>
  <si>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</si>
  <si>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</si>
  <si>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</si>
  <si>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</si>
  <si>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</si>
  <si>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</si>
  <si>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</si>
  <si>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</si>
  <si>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</si>
  <si>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</si>
  <si>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</si>
  <si>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</si>
  <si>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</si>
  <si>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</si>
  <si>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</si>
  <si>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</si>
  <si>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</si>
  <si>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</si>
  <si>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</si>
  <si>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</si>
  <si>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</si>
  <si>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</si>
  <si>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</si>
  <si>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</si>
  <si>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</si>
  <si>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</si>
  <si>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</si>
  <si>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</si>
  <si>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</si>
  <si>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</si>
  <si>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</si>
  <si>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</si>
  <si>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</si>
  <si>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</si>
  <si>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</si>
  <si>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</si>
  <si>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</si>
  <si>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</si>
  <si>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</si>
  <si>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</si>
  <si>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</si>
  <si>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</si>
  <si>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</si>
  <si>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</si>
  <si>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</si>
  <si>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</si>
  <si>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</si>
  <si>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</si>
  <si>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</si>
  <si>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</si>
  <si>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</si>
  <si>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</si>
  <si>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</si>
  <si>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</si>
  <si>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</si>
  <si>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</si>
  <si>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</si>
  <si>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</si>
  <si>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</si>
  <si>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</si>
  <si>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</si>
  <si>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</si>
  <si>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</si>
  <si>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</si>
  <si>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</si>
  <si>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</si>
  <si>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</si>
  <si>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</si>
  <si>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</si>
  <si>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</si>
  <si>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</si>
  <si>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</si>
  <si>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</si>
  <si>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</si>
  <si>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</si>
  <si>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</si>
  <si>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</si>
  <si>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</si>
  <si>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</si>
  <si>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</si>
  <si>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</si>
  <si>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</si>
  <si>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</si>
  <si>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</si>
  <si>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</si>
  <si>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</si>
  <si>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</si>
  <si>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</si>
  <si>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</si>
  <si>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</si>
  <si>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</si>
  <si>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</si>
  <si>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</si>
  <si>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</si>
  <si>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</si>
  <si>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</si>
  <si>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</si>
  <si>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</si>
  <si>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</si>
  <si>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</si>
  <si>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</si>
  <si>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</si>
  <si>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</si>
  <si>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</si>
  <si>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</si>
  <si>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</si>
  <si>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</si>
  <si>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</si>
  <si>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</si>
  <si>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</si>
  <si>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</si>
  <si>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</si>
  <si>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</si>
  <si>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</si>
  <si>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</si>
  <si>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</si>
  <si>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</si>
  <si>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</si>
  <si>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</si>
  <si>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</si>
  <si>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</si>
  <si>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</si>
  <si>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</si>
  <si>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</si>
  <si>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</si>
  <si>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</si>
  <si>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</si>
  <si>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</si>
  <si>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</si>
  <si>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</si>
  <si>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</si>
  <si>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</si>
  <si>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</si>
  <si>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</si>
  <si>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</si>
  <si>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</si>
  <si>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</si>
  <si>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</si>
  <si>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</si>
  <si>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</si>
  <si>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</si>
  <si>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</si>
  <si>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</si>
  <si>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</si>
  <si>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</si>
  <si>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</si>
  <si>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</si>
  <si>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</si>
  <si>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</si>
  <si>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</si>
  <si>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</si>
  <si>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</si>
  <si>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</si>
  <si>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</si>
  <si>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</si>
  <si>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</si>
  <si>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</si>
  <si>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</si>
  <si>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</si>
  <si>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</si>
  <si>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</si>
  <si>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</si>
  <si>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</si>
  <si>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</si>
  <si>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</si>
  <si>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</si>
  <si>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</si>
  <si>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</si>
  <si>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</si>
  <si>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</si>
  <si>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</si>
  <si>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</si>
  <si>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</si>
  <si>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</si>
  <si>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</si>
  <si>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</si>
  <si>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</si>
  <si>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</si>
  <si>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</si>
  <si>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</si>
  <si>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</si>
  <si>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</si>
  <si>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</si>
  <si>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</si>
  <si>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</si>
  <si>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</si>
  <si>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</si>
  <si>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</si>
  <si>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</si>
  <si>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</si>
  <si>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</si>
  <si>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</si>
  <si>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</si>
  <si>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</si>
  <si>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</si>
  <si>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</si>
  <si>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</si>
  <si>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</si>
  <si>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</si>
  <si>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</si>
  <si>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</si>
  <si>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</si>
  <si>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</si>
  <si>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</si>
  <si>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</si>
  <si>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</si>
  <si>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</si>
  <si>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</si>
  <si>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</si>
  <si>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</si>
  <si>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</si>
  <si>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</si>
  <si>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</si>
  <si>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</si>
  <si>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</si>
  <si>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</si>
  <si>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</si>
  <si>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</si>
  <si>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</si>
  <si>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</si>
  <si>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</si>
  <si>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</si>
  <si>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</si>
  <si>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</si>
  <si>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</si>
  <si>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</si>
  <si>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</si>
  <si>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</si>
  <si>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</si>
  <si>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</si>
  <si>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</si>
  <si>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</si>
  <si>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</si>
  <si>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</si>
  <si>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</si>
  <si>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</si>
  <si>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</si>
  <si>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</si>
  <si>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</si>
  <si>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</si>
  <si>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</si>
  <si>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</si>
  <si>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</si>
  <si>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</si>
  <si>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</si>
  <si>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</si>
  <si>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</si>
  <si>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</si>
  <si>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</si>
  <si>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</si>
  <si>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</si>
  <si>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</si>
  <si>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</si>
  <si>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</si>
  <si>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</si>
  <si>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</si>
  <si>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</si>
  <si>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</si>
  <si>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</si>
  <si>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</si>
  <si>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</si>
  <si>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</si>
  <si>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</si>
  <si>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</si>
  <si>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</si>
  <si>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</si>
  <si>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</si>
  <si>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</si>
  <si>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</si>
  <si>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</si>
  <si>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</si>
  <si>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</si>
  <si>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</si>
  <si>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</si>
  <si>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</si>
  <si>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</si>
  <si>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</si>
  <si>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</si>
  <si>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</si>
  <si>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</si>
  <si>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</si>
  <si>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</si>
  <si>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</si>
  <si>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</si>
  <si>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</si>
  <si>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</si>
  <si>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</si>
  <si>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</si>
  <si>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</si>
  <si>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</si>
  <si>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</si>
  <si>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</si>
  <si>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</si>
  <si>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</si>
  <si>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</si>
  <si>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</si>
  <si>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</si>
  <si>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</si>
  <si>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</si>
  <si>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</si>
  <si>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</si>
  <si>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</si>
  <si>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</si>
  <si>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</si>
  <si>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</si>
  <si>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</si>
  <si>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</si>
  <si>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</si>
  <si>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</si>
  <si>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</si>
  <si>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</si>
  <si>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</si>
  <si>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</si>
  <si>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</si>
  <si>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</si>
  <si>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</si>
  <si>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</si>
  <si>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</si>
  <si>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</si>
  <si>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</si>
  <si>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</si>
  <si>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</si>
  <si>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</si>
  <si>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</si>
  <si>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</si>
  <si>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</si>
  <si>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</si>
  <si>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</si>
  <si>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</si>
  <si>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</si>
  <si>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</si>
  <si>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</si>
  <si>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</si>
  <si>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</si>
  <si>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</si>
  <si>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</si>
  <si>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</si>
  <si>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</si>
  <si>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</si>
  <si>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</si>
  <si>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</si>
  <si>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</si>
  <si>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</si>
  <si>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</si>
  <si>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</si>
  <si>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</si>
  <si>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</si>
  <si>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</si>
  <si>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</si>
  <si>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</si>
  <si>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</si>
  <si>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</si>
  <si>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</si>
  <si>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</si>
  <si>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</si>
  <si>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</si>
  <si>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</si>
  <si>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</si>
  <si>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</si>
  <si>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</si>
  <si>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</si>
  <si>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</si>
  <si>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</si>
  <si>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</si>
  <si>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</si>
  <si>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</si>
  <si>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</si>
  <si>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</si>
  <si>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</si>
  <si>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</si>
  <si>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</si>
  <si>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</si>
  <si>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</si>
  <si>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</si>
  <si>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</si>
  <si>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</si>
  <si>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</si>
  <si>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</si>
  <si>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</si>
  <si>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</si>
  <si>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</si>
  <si>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</si>
  <si>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</si>
  <si>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</si>
  <si>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</si>
  <si>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</si>
  <si>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</si>
  <si>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</si>
  <si>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</si>
  <si>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</si>
  <si>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</si>
  <si>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</si>
  <si>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</si>
  <si>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</si>
  <si>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</si>
  <si>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</si>
  <si>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</si>
  <si>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</si>
  <si>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</si>
  <si>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</si>
  <si>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</si>
  <si>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</si>
  <si>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</si>
  <si>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</si>
  <si>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</si>
  <si>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</si>
  <si>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</si>
  <si>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</si>
  <si>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</si>
  <si>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</si>
  <si>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</si>
  <si>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</si>
  <si>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</si>
  <si>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</si>
  <si>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</si>
  <si>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</si>
  <si>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</si>
  <si>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</si>
  <si>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</si>
  <si>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</si>
  <si>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</si>
  <si>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</si>
  <si>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</si>
  <si>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</si>
  <si>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</si>
  <si>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</si>
  <si>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</si>
  <si>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</si>
  <si>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</si>
  <si>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</si>
  <si>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</si>
  <si>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</si>
  <si>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</si>
  <si>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</si>
  <si>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</si>
  <si>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</si>
  <si>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</si>
  <si>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</si>
  <si>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</si>
  <si>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</si>
  <si>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</si>
  <si>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</si>
  <si>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</si>
  <si>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</si>
  <si>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</si>
  <si>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</si>
  <si>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</si>
  <si>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</si>
  <si>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</si>
  <si>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</si>
  <si>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</si>
  <si>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</si>
  <si>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</si>
  <si>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</si>
  <si>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</si>
  <si>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</si>
  <si>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</si>
  <si>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</si>
  <si>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</si>
  <si>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</si>
  <si>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</si>
  <si>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</si>
  <si>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</si>
  <si>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</si>
  <si>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</si>
  <si>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</si>
  <si>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</si>
  <si>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</si>
  <si>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</si>
  <si>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</si>
  <si>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</si>
  <si>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</si>
  <si>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</si>
  <si>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</si>
  <si>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</si>
  <si>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</si>
  <si>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</si>
  <si>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</si>
  <si>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</si>
  <si>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</si>
  <si>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</si>
  <si>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</si>
  <si>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</si>
  <si>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</si>
  <si>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</si>
  <si>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</si>
  <si>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</si>
  <si>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</si>
  <si>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</si>
  <si>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</si>
  <si>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</si>
  <si>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</si>
  <si>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</si>
  <si>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</si>
  <si>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</si>
  <si>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</si>
  <si>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</si>
  <si>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</si>
  <si>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</si>
  <si>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</si>
  <si>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</si>
  <si>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</si>
  <si>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</si>
  <si>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</si>
  <si>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</si>
  <si>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</si>
  <si>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</si>
  <si>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</si>
  <si>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</si>
  <si>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</si>
  <si>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</si>
  <si>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</si>
  <si>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</si>
  <si>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</si>
  <si>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</si>
  <si>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</si>
  <si>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</si>
  <si>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</si>
  <si>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</si>
  <si>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</si>
  <si>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</si>
  <si>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</si>
  <si>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</si>
  <si>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</si>
  <si>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</si>
  <si>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</si>
  <si>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</si>
  <si>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</si>
  <si>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</si>
  <si>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</si>
  <si>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</si>
  <si>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</si>
  <si>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</si>
  <si>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</si>
  <si>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</si>
  <si>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</si>
  <si>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</si>
  <si>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</si>
  <si>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</si>
  <si>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</si>
  <si>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</si>
  <si>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</si>
  <si>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</si>
  <si>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</si>
  <si>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</si>
  <si>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</si>
  <si>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</si>
  <si>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</si>
  <si>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</si>
  <si>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</si>
  <si>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</si>
  <si>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</si>
  <si>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</si>
  <si>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</si>
  <si>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</si>
  <si>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</si>
  <si>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</si>
  <si>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</si>
  <si>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</si>
  <si>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</si>
  <si>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</si>
  <si>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</si>
  <si>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</si>
  <si>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</si>
  <si>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</si>
  <si>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</si>
  <si>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</si>
  <si>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</si>
  <si>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</si>
  <si>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</si>
  <si>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</si>
  <si>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</si>
  <si>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</si>
  <si>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</si>
  <si>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</si>
  <si>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</si>
  <si>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</si>
  <si>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</si>
  <si>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</si>
  <si>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</si>
  <si>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</si>
  <si>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</si>
  <si>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</si>
  <si>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</si>
  <si>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</si>
  <si>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</si>
  <si>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</si>
  <si>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</si>
  <si>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</si>
  <si>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</si>
  <si>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</si>
  <si>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</si>
  <si>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</si>
  <si>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</si>
  <si>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</si>
  <si>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</si>
  <si>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</si>
  <si>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</si>
  <si>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</si>
  <si>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</si>
  <si>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</si>
  <si>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</si>
  <si>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</si>
  <si>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</si>
  <si>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</si>
  <si>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</si>
  <si>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</si>
  <si>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</si>
  <si>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</si>
  <si>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</si>
  <si>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</si>
  <si>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</si>
  <si>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</si>
  <si>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</si>
  <si>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</si>
  <si>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</si>
  <si>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</si>
  <si>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</si>
  <si>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</si>
  <si>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</si>
  <si>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</si>
  <si>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</si>
  <si>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</si>
  <si>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</si>
  <si>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</si>
  <si>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</si>
  <si>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</si>
  <si>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</si>
  <si>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</si>
  <si>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</si>
  <si>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</si>
  <si>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</si>
  <si>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</si>
  <si>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</si>
  <si>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</si>
  <si>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</si>
  <si>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</si>
  <si>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</si>
  <si>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</si>
  <si>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</si>
  <si>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</si>
  <si>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</si>
  <si>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</si>
  <si>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</si>
  <si>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</si>
  <si>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</si>
  <si>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</si>
  <si>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</si>
  <si>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</si>
  <si>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</si>
  <si>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</si>
  <si>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</si>
  <si>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</si>
  <si>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</si>
  <si>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</si>
  <si>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</si>
  <si>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</si>
  <si>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</si>
  <si>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</si>
  <si>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</si>
  <si>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</si>
  <si>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</si>
  <si>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</si>
  <si>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</si>
  <si>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</si>
  <si>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</si>
  <si>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</si>
  <si>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</si>
  <si>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</si>
  <si>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</si>
  <si>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</si>
  <si>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</si>
  <si>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</si>
  <si>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</si>
  <si>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</si>
  <si>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</si>
  <si>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</si>
  <si>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</si>
  <si>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</si>
  <si>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</si>
  <si>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</si>
  <si>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</si>
  <si>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</si>
  <si>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</si>
  <si>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</si>
  <si>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</si>
  <si>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</si>
  <si>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</si>
  <si>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</si>
  <si>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</si>
  <si>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</si>
  <si>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</si>
  <si>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</si>
  <si>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</si>
  <si>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</si>
  <si>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</si>
  <si>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</si>
  <si>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</si>
  <si>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</si>
  <si>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</si>
  <si>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</si>
  <si>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</si>
  <si>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</si>
  <si>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</si>
  <si>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</si>
  <si>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</si>
  <si>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</si>
  <si>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</si>
  <si>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</si>
  <si>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</si>
  <si>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</si>
  <si>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</si>
  <si>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</si>
  <si>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</si>
  <si>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</si>
  <si>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</si>
  <si>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</si>
  <si>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</si>
  <si>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</si>
  <si>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</si>
  <si>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</si>
  <si>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</si>
  <si>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</si>
  <si>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</si>
  <si>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</si>
  <si>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</si>
  <si>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</si>
  <si>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</si>
  <si>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</si>
  <si>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</si>
  <si>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</si>
  <si>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</si>
  <si>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</si>
  <si>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</si>
  <si>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</si>
  <si>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</si>
  <si>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</si>
  <si>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</si>
  <si>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</si>
  <si>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</si>
  <si>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</si>
  <si>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</si>
  <si>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</si>
  <si>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</si>
  <si>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</si>
  <si>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</si>
  <si>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</si>
  <si>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</si>
  <si>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</si>
  <si>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</si>
  <si>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</si>
  <si>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</si>
  <si>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</si>
  <si>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</si>
  <si>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</si>
  <si>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</si>
  <si>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</si>
  <si>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</si>
  <si>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</si>
  <si>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</si>
  <si>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</si>
  <si>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</si>
  <si>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</si>
  <si>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</si>
  <si>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</si>
  <si>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</si>
  <si>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</si>
  <si>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</si>
  <si>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</si>
  <si>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</si>
  <si>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</si>
  <si>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</si>
  <si>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</si>
  <si>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</si>
  <si>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</si>
  <si>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</si>
  <si>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</si>
  <si>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</si>
  <si>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</si>
  <si>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</si>
  <si>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</si>
  <si>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</si>
  <si>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</si>
  <si>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</si>
  <si>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</si>
  <si>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</si>
  <si>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</si>
  <si>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</si>
  <si>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</si>
  <si>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</si>
  <si>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</si>
  <si>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</si>
  <si>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</si>
  <si>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</si>
  <si>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</si>
  <si>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</si>
  <si>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</si>
  <si>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</si>
  <si>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</si>
  <si>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</si>
  <si>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</si>
  <si>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</si>
  <si>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</si>
  <si>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</si>
  <si>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</si>
  <si>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</si>
  <si>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</si>
  <si>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</si>
  <si>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</si>
  <si>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</si>
  <si>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</si>
  <si>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</si>
  <si>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</si>
  <si>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</si>
  <si>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</si>
  <si>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</si>
  <si>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</si>
  <si>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</si>
  <si>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</si>
  <si>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</si>
  <si>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</si>
  <si>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</si>
  <si>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</si>
  <si>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</si>
  <si>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</si>
  <si>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</si>
  <si>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</si>
  <si>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</si>
  <si>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</si>
  <si>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</si>
  <si>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</si>
  <si>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</si>
  <si>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</si>
  <si>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</si>
  <si>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</si>
  <si>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</si>
  <si>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</si>
  <si>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</si>
  <si>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</si>
  <si>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</si>
  <si>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</si>
  <si>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</si>
  <si>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</si>
  <si>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</si>
  <si>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</si>
  <si>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</si>
  <si>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</si>
  <si>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</si>
  <si>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</si>
  <si>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</si>
  <si>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</si>
  <si>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</si>
  <si>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</si>
  <si>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</si>
  <si>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</si>
  <si>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</si>
  <si>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</si>
  <si>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</si>
  <si>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</si>
  <si>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</si>
  <si>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</si>
  <si>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</si>
  <si>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</si>
  <si>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</si>
  <si>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</si>
  <si>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</si>
  <si>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</si>
  <si>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</si>
  <si>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</si>
  <si>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</si>
  <si>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</si>
  <si>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</si>
  <si>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</si>
  <si>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</si>
  <si>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</si>
  <si>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</si>
  <si>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</si>
  <si>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</si>
  <si>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</si>
  <si>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</si>
  <si>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</si>
  <si>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</si>
  <si>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</si>
  <si>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</si>
  <si>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</si>
  <si>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</si>
  <si>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</si>
  <si>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</si>
  <si>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</si>
  <si>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</si>
  <si>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</si>
  <si>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</si>
  <si>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</si>
  <si>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</si>
  <si>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</si>
  <si>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</si>
  <si>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</si>
  <si>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</si>
  <si>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</si>
  <si>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</si>
  <si>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</si>
  <si>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</si>
  <si>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</si>
  <si>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</si>
  <si>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</si>
  <si>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</si>
  <si>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</si>
  <si>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</si>
  <si>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</si>
  <si>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</si>
  <si>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</si>
  <si>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</si>
  <si>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</si>
  <si>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</si>
  <si>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</si>
  <si>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</si>
  <si>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</si>
  <si>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</si>
  <si>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</si>
  <si>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</si>
  <si>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</si>
  <si>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</si>
  <si>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</si>
  <si>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</si>
  <si>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</si>
  <si>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</si>
  <si>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</si>
  <si>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</si>
  <si>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</si>
  <si>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</si>
  <si>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</si>
  <si>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</si>
  <si>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</si>
  <si>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</si>
  <si>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</si>
  <si>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</si>
  <si>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</si>
  <si>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</si>
  <si>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</si>
  <si>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</si>
  <si>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</si>
  <si>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</si>
  <si>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</si>
  <si>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</si>
  <si>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</si>
  <si>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</si>
  <si>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</si>
  <si>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</si>
  <si>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</si>
  <si>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</si>
  <si>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</si>
  <si>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</si>
  <si>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</si>
  <si>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</si>
  <si>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</si>
  <si>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</si>
  <si>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</si>
  <si>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</si>
  <si>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</si>
  <si>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</si>
  <si>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</si>
  <si>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</si>
  <si>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</si>
  <si>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</si>
  <si>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</si>
  <si>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</si>
  <si>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</si>
  <si>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</si>
  <si>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</si>
  <si>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</si>
  <si>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</si>
  <si>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</si>
  <si>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</si>
  <si>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</si>
  <si>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</si>
  <si>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</si>
  <si>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</si>
  <si>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</si>
  <si>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</si>
  <si>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</si>
  <si>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</si>
  <si>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</si>
  <si>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</si>
  <si>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</si>
  <si>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</si>
  <si>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</si>
  <si>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</si>
  <si>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</si>
  <si>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</si>
  <si>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</si>
  <si>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</si>
  <si>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</si>
  <si>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</si>
  <si>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</si>
  <si>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</si>
  <si>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</si>
  <si>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</si>
  <si>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</si>
  <si>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</si>
  <si>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</si>
  <si>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</si>
  <si>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</si>
  <si>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</si>
  <si>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</si>
  <si>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</si>
  <si>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</si>
  <si>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</si>
  <si>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</si>
  <si>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</si>
  <si>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</si>
  <si>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</si>
  <si>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</si>
  <si>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</si>
  <si>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</si>
  <si>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</si>
  <si>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</si>
  <si>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</si>
  <si>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</si>
  <si>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</si>
  <si>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</si>
  <si>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</si>
  <si>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</si>
  <si>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</si>
  <si>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</si>
  <si>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</si>
  <si>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</si>
  <si>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</si>
  <si>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</si>
  <si>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</si>
  <si>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</si>
  <si>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</si>
  <si>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</si>
  <si>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</si>
  <si>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</si>
  <si>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</si>
  <si>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</si>
  <si>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</si>
  <si>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</si>
  <si>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</si>
  <si>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</si>
  <si>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</si>
  <si>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</si>
  <si>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</si>
  <si>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</si>
  <si>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</si>
  <si>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</si>
  <si>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</si>
  <si>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</si>
  <si>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</si>
  <si>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</si>
  <si>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</si>
  <si>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</si>
  <si>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</si>
  <si>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</si>
  <si>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</si>
  <si>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</si>
  <si>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</si>
  <si>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</si>
  <si>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</si>
  <si>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</si>
  <si>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</si>
  <si>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</si>
  <si>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</si>
  <si>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</si>
  <si>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</si>
  <si>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</si>
  <si>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</si>
  <si>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</si>
  <si>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</si>
  <si>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</si>
  <si>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</si>
  <si>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</si>
  <si>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</si>
  <si>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</si>
  <si>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</si>
  <si>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</si>
  <si>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</si>
  <si>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</si>
  <si>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</si>
  <si>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</si>
  <si>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</si>
  <si>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</si>
  <si>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</si>
  <si>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</si>
  <si>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</si>
  <si>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</si>
  <si>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</si>
  <si>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</si>
  <si>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</si>
  <si>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</si>
  <si>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</si>
  <si>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</si>
  <si>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</si>
  <si>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</si>
  <si>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</si>
  <si>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</si>
  <si>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</si>
  <si>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</si>
  <si>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</si>
  <si>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</si>
  <si>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</si>
  <si>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</si>
  <si>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</si>
  <si>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</si>
  <si>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</si>
  <si>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</si>
  <si>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</si>
  <si>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</si>
  <si>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</si>
  <si>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</si>
  <si>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</si>
  <si>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</si>
  <si>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</si>
  <si>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</si>
  <si>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</si>
  <si>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</si>
  <si>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</si>
  <si>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</si>
  <si>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</si>
  <si>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</si>
  <si>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</si>
  <si>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</si>
  <si>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</si>
  <si>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</si>
  <si>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</si>
  <si>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</si>
  <si>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</si>
  <si>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</si>
  <si>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</si>
  <si>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</si>
  <si>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</si>
  <si>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</si>
  <si>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</si>
  <si>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</si>
  <si>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</si>
  <si>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</si>
  <si>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</si>
  <si>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</si>
  <si>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</si>
  <si>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</si>
  <si>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</si>
  <si>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</si>
  <si>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</si>
  <si>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</si>
  <si>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</si>
  <si>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</si>
  <si>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</si>
  <si>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</si>
  <si>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</si>
  <si>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</si>
  <si>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</si>
  <si>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</si>
  <si>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</si>
  <si>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</si>
  <si>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</si>
  <si>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</si>
  <si>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</si>
  <si>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</si>
  <si>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</si>
  <si>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</si>
  <si>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</si>
  <si>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</si>
  <si>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</si>
  <si>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</si>
  <si>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</si>
  <si>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</si>
  <si>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</si>
  <si>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</si>
  <si>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</si>
  <si>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</si>
  <si>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</si>
  <si>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</si>
  <si>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</si>
  <si>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</si>
  <si>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</si>
  <si>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</si>
  <si>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</si>
  <si>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</si>
  <si>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</si>
  <si>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</si>
  <si>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</si>
  <si>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</si>
  <si>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</si>
  <si>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</si>
  <si>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</si>
  <si>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</si>
  <si>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</si>
  <si>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</si>
  <si>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</si>
  <si>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</si>
  <si>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</si>
  <si>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</si>
  <si>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</si>
  <si>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</si>
  <si>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</si>
  <si>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</si>
  <si>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</si>
  <si>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</si>
  <si>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</si>
  <si>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</si>
  <si>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</si>
  <si>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</si>
  <si>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</si>
  <si>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</si>
  <si>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</si>
  <si>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</si>
  <si>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</si>
  <si>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</si>
  <si>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</si>
  <si>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</si>
  <si>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</si>
  <si>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</si>
  <si>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</si>
  <si>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</si>
  <si>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</si>
  <si>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</si>
  <si>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</si>
  <si>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</si>
  <si>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</si>
  <si>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</si>
  <si>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</si>
  <si>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</si>
  <si>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</si>
  <si>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</si>
  <si>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</si>
  <si>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</si>
  <si>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</si>
  <si>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</si>
  <si>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</si>
  <si>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</si>
  <si>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</si>
  <si>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</si>
  <si>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</si>
  <si>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</si>
  <si>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</si>
  <si>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</si>
  <si>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</si>
  <si>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</si>
  <si>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</si>
  <si>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</si>
  <si>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</si>
  <si>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</si>
  <si>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</si>
  <si>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</si>
  <si>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</si>
  <si>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</si>
  <si>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</si>
  <si>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</si>
  <si>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</si>
  <si>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</si>
  <si>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</si>
  <si>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</si>
  <si>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</si>
  <si>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</si>
  <si>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</si>
  <si>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</si>
  <si>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</si>
  <si>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</si>
  <si>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</si>
  <si>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</si>
  <si>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</si>
  <si>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</si>
  <si>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</si>
  <si>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</si>
  <si>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</si>
  <si>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</si>
  <si>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</si>
  <si>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</si>
  <si>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</si>
  <si>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</si>
  <si>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</si>
  <si>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</si>
  <si>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</si>
  <si>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</si>
  <si>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</si>
  <si>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</si>
  <si>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</si>
  <si>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</si>
  <si>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</si>
  <si>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</si>
  <si>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</si>
  <si>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</si>
  <si>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</si>
  <si>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</si>
  <si>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</si>
  <si>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</si>
  <si>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</si>
  <si>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</si>
  <si>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</si>
  <si>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</si>
  <si>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</si>
  <si>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</si>
  <si>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</si>
  <si>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</si>
  <si>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</si>
  <si>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</si>
  <si>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</si>
  <si>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</si>
  <si>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</si>
  <si>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</si>
  <si>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</si>
  <si>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</si>
  <si>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</si>
  <si>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</si>
  <si>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</si>
  <si>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</si>
  <si>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</si>
  <si>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</si>
  <si>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</si>
  <si>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</si>
  <si>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</si>
  <si>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</si>
  <si>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</si>
  <si>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</si>
  <si>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</si>
  <si>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</si>
  <si>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</si>
  <si>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</si>
  <si>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</si>
  <si>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</si>
  <si>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</si>
  <si>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</si>
  <si>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</si>
  <si>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</si>
  <si>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</si>
  <si>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</si>
  <si>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</si>
  <si>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</si>
  <si>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</si>
  <si>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</si>
  <si>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</si>
  <si>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</si>
  <si>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</si>
  <si>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</si>
  <si>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</si>
  <si>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</si>
  <si>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</si>
  <si>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</si>
  <si>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</si>
  <si>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</si>
  <si>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</si>
  <si>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</si>
  <si>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</si>
  <si>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</si>
  <si>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</si>
  <si>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</si>
  <si>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</si>
  <si>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</si>
  <si>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</si>
  <si>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</si>
  <si>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</si>
  <si>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</si>
  <si>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</si>
  <si>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</si>
  <si>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</si>
  <si>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</si>
  <si>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</si>
  <si>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</si>
  <si>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</si>
  <si>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</si>
  <si>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</si>
  <si>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</si>
  <si>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</si>
  <si>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</si>
  <si>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</si>
  <si>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</si>
  <si>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</si>
  <si>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</si>
  <si>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</si>
  <si>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</si>
  <si>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</si>
  <si>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</si>
  <si>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</si>
  <si>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</si>
  <si>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</si>
  <si>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</si>
  <si>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</si>
  <si>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</si>
  <si>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</si>
  <si>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</si>
  <si>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</si>
  <si>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</si>
  <si>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</si>
  <si>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</si>
  <si>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</si>
  <si>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</si>
  <si>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</si>
  <si>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</si>
  <si>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</si>
  <si>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</si>
  <si>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</si>
  <si>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</si>
  <si>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</si>
  <si>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</si>
  <si>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</si>
  <si>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</si>
  <si>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</si>
  <si>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</si>
  <si>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</si>
  <si>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</si>
  <si>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</si>
  <si>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</si>
  <si>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</si>
  <si>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</si>
  <si>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</si>
  <si>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</si>
  <si>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</si>
  <si>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</si>
  <si>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</si>
  <si>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</si>
  <si>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</si>
  <si>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</si>
  <si>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</si>
  <si>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</si>
  <si>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</si>
  <si>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</si>
  <si>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</si>
  <si>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</si>
  <si>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</si>
  <si>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</si>
  <si>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</si>
  <si>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</si>
  <si>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</si>
  <si>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</si>
  <si>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</si>
  <si>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</si>
  <si>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</si>
  <si>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</si>
  <si>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</si>
  <si>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</si>
  <si>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</si>
  <si>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</si>
  <si>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</si>
  <si>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</si>
  <si>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</si>
  <si>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</si>
  <si>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</si>
  <si>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</si>
  <si>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</si>
  <si>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</si>
  <si>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</si>
  <si>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</si>
  <si>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</si>
  <si>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</si>
  <si>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</si>
  <si>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</si>
  <si>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</si>
  <si>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</si>
  <si>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</si>
  <si>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</si>
  <si>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</si>
  <si>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</si>
  <si>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</si>
  <si>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</si>
  <si>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</si>
  <si>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</si>
  <si>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</si>
  <si>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</si>
  <si>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</si>
  <si>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</si>
  <si>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</si>
  <si>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</si>
  <si>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</si>
  <si>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</si>
  <si>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</si>
  <si>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</si>
  <si>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</si>
  <si>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</si>
  <si>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</si>
  <si>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</si>
  <si>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</si>
  <si>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</si>
  <si>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</si>
  <si>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</si>
  <si>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</si>
  <si>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</si>
  <si>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</si>
  <si>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</si>
  <si>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</si>
  <si>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</si>
  <si>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</si>
  <si>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</si>
  <si>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</si>
  <si>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</si>
  <si>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</si>
  <si>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</si>
  <si>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</si>
  <si>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</si>
  <si>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</si>
  <si>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</si>
  <si>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</si>
  <si>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</si>
  <si>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</si>
  <si>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</si>
  <si>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</si>
  <si>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</si>
  <si>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</si>
  <si>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</si>
  <si>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</si>
  <si>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</si>
  <si>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</si>
  <si>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</si>
  <si>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</si>
  <si>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</si>
  <si>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</si>
  <si>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</si>
  <si>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</si>
  <si>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</si>
  <si>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</si>
  <si>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</si>
  <si>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</si>
  <si>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</si>
  <si>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</si>
  <si>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</si>
  <si>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</si>
  <si>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</si>
  <si>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</si>
  <si>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</si>
  <si>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</si>
  <si>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</si>
  <si>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</si>
  <si>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</si>
  <si>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</si>
  <si>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</si>
  <si>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</si>
  <si>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</si>
  <si>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</si>
  <si>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</si>
  <si>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</si>
  <si>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</si>
  <si>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</si>
  <si>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</si>
  <si>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</si>
  <si>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</si>
  <si>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</si>
  <si>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</si>
  <si>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</si>
  <si>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</si>
  <si>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</si>
  <si>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</si>
  <si>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</si>
  <si>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</si>
  <si>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</si>
  <si>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</si>
  <si>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</si>
  <si>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</si>
  <si>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</si>
  <si>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</si>
  <si>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</si>
  <si>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</si>
  <si>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</si>
  <si>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</si>
  <si>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</si>
  <si>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</si>
  <si>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</si>
  <si>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</si>
  <si>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</si>
  <si>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</si>
  <si>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</si>
  <si>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</si>
  <si>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</si>
  <si>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</si>
  <si>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</si>
  <si>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</si>
  <si>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</si>
  <si>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</si>
  <si>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</si>
  <si>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</si>
  <si>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</si>
  <si>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</si>
  <si>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</si>
  <si>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</si>
  <si>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</si>
  <si>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</si>
  <si>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</si>
  <si>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</si>
  <si>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</si>
  <si>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</si>
  <si>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</si>
  <si>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</si>
  <si>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</si>
  <si>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</si>
  <si>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</si>
  <si>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</si>
  <si>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</si>
  <si>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</si>
  <si>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</si>
  <si>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</si>
  <si>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</si>
  <si>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</si>
  <si>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</si>
  <si>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</si>
  <si>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</si>
  <si>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</si>
  <si>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</si>
  <si>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</si>
  <si>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</si>
  <si>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</si>
  <si>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</si>
  <si>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</si>
  <si>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</si>
  <si>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</si>
  <si>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</si>
  <si>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</si>
  <si>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</si>
  <si>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</si>
  <si>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</si>
  <si>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</si>
  <si>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</si>
  <si>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</si>
  <si>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</si>
  <si>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</si>
  <si>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</si>
  <si>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</si>
  <si>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</si>
  <si>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</si>
  <si>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</si>
  <si>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</si>
  <si>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</si>
  <si>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</si>
  <si>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</si>
  <si>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</si>
  <si>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</si>
  <si>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</si>
  <si>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</si>
  <si>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</si>
  <si>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</si>
  <si>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</si>
  <si>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</si>
  <si>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</si>
  <si>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</si>
  <si>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</si>
  <si>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</si>
  <si>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</si>
  <si>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</si>
  <si>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</si>
  <si>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</si>
  <si>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</si>
  <si>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</si>
  <si>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</si>
  <si>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</si>
  <si>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</si>
  <si>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</si>
  <si>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</si>
  <si>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</si>
  <si>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</si>
  <si>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</si>
  <si>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</si>
  <si>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</si>
  <si>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</si>
  <si>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</si>
  <si>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</si>
  <si>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</si>
  <si>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</si>
  <si>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</si>
  <si>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</si>
  <si>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</si>
  <si>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</si>
  <si>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</si>
  <si>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</si>
  <si>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</si>
  <si>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</si>
  <si>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</si>
  <si>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</si>
  <si>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</si>
  <si>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</si>
  <si>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</si>
  <si>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</si>
  <si>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</si>
  <si>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</si>
  <si>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</si>
  <si>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</si>
  <si>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</si>
  <si>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</si>
  <si>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</si>
  <si>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</si>
  <si>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</si>
  <si>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</si>
  <si>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</si>
  <si>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</si>
  <si>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</si>
  <si>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</si>
  <si>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</si>
  <si>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</si>
  <si>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</si>
  <si>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</si>
  <si>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</si>
  <si>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</si>
  <si>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</si>
  <si>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</si>
  <si>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</si>
  <si>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</si>
  <si>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</si>
  <si>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</si>
  <si>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</si>
  <si>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</si>
  <si>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</si>
  <si>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</si>
  <si>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</si>
  <si>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</si>
  <si>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</si>
  <si>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</si>
  <si>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</si>
  <si>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</si>
  <si>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</si>
  <si>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</si>
  <si>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</si>
  <si>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</si>
  <si>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</si>
  <si>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</si>
  <si>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</si>
  <si>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</si>
  <si>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</si>
  <si>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</si>
  <si>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</si>
  <si>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</si>
  <si>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</si>
  <si>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</si>
  <si>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</si>
  <si>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</si>
  <si>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</si>
  <si>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</si>
  <si>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</si>
  <si>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</si>
  <si>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</si>
  <si>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</si>
  <si>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</si>
  <si>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</si>
  <si>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</si>
  <si>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</si>
  <si>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</si>
  <si>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</si>
  <si>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</si>
  <si>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</si>
  <si>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</si>
  <si>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</si>
  <si>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</si>
  <si>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</si>
  <si>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</si>
  <si>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</si>
  <si>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</si>
  <si>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</si>
  <si>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</si>
  <si>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</si>
  <si>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</si>
  <si>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</si>
  <si>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</si>
  <si>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</si>
  <si>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</si>
  <si>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</si>
  <si>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</si>
  <si>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</si>
  <si>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</si>
  <si>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</si>
  <si>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</si>
  <si>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</si>
  <si>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</si>
  <si>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</si>
  <si>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</si>
  <si>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</si>
  <si>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</si>
  <si>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</si>
  <si>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</si>
  <si>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</si>
  <si>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</si>
  <si>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</si>
  <si>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</si>
  <si>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</si>
  <si>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</si>
  <si>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</si>
  <si>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</si>
  <si>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</si>
  <si>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</si>
  <si>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</si>
  <si>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</si>
  <si>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</si>
  <si>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</si>
  <si>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</si>
  <si>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</si>
  <si>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</si>
  <si>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</si>
  <si>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</si>
  <si>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</si>
  <si>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</si>
  <si>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</si>
  <si>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</si>
  <si>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</si>
  <si>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</si>
  <si>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</si>
  <si>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</si>
  <si>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</si>
  <si>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</si>
  <si>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</si>
  <si>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</si>
  <si>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</si>
  <si>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</si>
  <si>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</si>
  <si>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</si>
  <si>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</si>
  <si>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</si>
  <si>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</si>
  <si>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</si>
  <si>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</si>
  <si>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</si>
  <si>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</si>
  <si>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</si>
  <si>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</si>
  <si>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</si>
  <si>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</si>
  <si>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</si>
  <si>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</si>
  <si>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</si>
  <si>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</si>
  <si>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</si>
  <si>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</si>
  <si>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</si>
  <si>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</si>
  <si>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</si>
  <si>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</si>
  <si>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</si>
  <si>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</si>
  <si>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</si>
  <si>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</si>
  <si>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</si>
  <si>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</si>
  <si>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</si>
  <si>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</si>
  <si>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</si>
  <si>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</si>
  <si>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</si>
  <si>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</si>
  <si>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</si>
  <si>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</si>
  <si>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</si>
  <si>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</si>
  <si>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</si>
  <si>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</si>
  <si>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</si>
  <si>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</si>
  <si>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</si>
  <si>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</si>
  <si>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</si>
  <si>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</si>
  <si>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</si>
  <si>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</si>
  <si>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</si>
  <si>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</si>
  <si>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</si>
  <si>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</si>
  <si>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</si>
  <si>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</si>
  <si>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</si>
  <si>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</si>
  <si>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</si>
  <si>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</si>
  <si>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</si>
  <si>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</si>
  <si>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</si>
  <si>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</si>
  <si>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</si>
  <si>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</si>
  <si>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</si>
  <si>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</si>
  <si>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</si>
  <si>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</si>
  <si>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</si>
  <si>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</si>
  <si>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</si>
  <si>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</si>
  <si>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</si>
  <si>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</si>
  <si>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</si>
  <si>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</si>
  <si>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</si>
  <si>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</si>
  <si>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</si>
  <si>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</si>
  <si>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</si>
  <si>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</si>
  <si>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</si>
  <si>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</si>
  <si>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</si>
  <si>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</si>
  <si>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</si>
  <si>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</si>
  <si>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</si>
  <si>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</si>
  <si>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</si>
  <si>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</si>
  <si>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</si>
  <si>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</si>
  <si>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</si>
  <si>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</si>
  <si>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</si>
  <si>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</si>
  <si>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</si>
  <si>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</si>
  <si>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</si>
  <si>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</si>
  <si>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</si>
  <si>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</si>
  <si>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</si>
  <si>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</si>
  <si>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</si>
  <si>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</si>
  <si>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</si>
  <si>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</si>
  <si>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</si>
  <si>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</si>
  <si>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</si>
  <si>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</si>
  <si>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</si>
  <si>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</si>
  <si>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</si>
  <si>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</si>
  <si>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</si>
  <si>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</si>
  <si>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</si>
  <si>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</si>
  <si>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</si>
  <si>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</si>
  <si>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</si>
  <si>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</si>
  <si>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</si>
  <si>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</si>
  <si>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</si>
  <si>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</si>
  <si>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</si>
  <si>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</si>
  <si>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</si>
  <si>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</si>
  <si>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</si>
  <si>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</si>
  <si>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</si>
  <si>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</si>
  <si>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</si>
  <si>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</si>
  <si>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</si>
  <si>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</si>
  <si>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</si>
  <si>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</si>
  <si>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</si>
  <si>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</si>
  <si>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</si>
  <si>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</si>
  <si>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</si>
  <si>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</si>
  <si>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</si>
  <si>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</si>
  <si>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</si>
  <si>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</si>
  <si>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</si>
  <si>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</si>
  <si>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</si>
  <si>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</si>
  <si>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</si>
  <si>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</si>
  <si>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</si>
  <si>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</si>
  <si>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</si>
  <si>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</si>
  <si>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</si>
  <si>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</si>
  <si>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</si>
  <si>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</si>
  <si>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</si>
  <si>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</si>
  <si>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</si>
  <si>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</si>
  <si>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</si>
  <si>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</si>
  <si>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</si>
  <si>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</si>
  <si>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</si>
  <si>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</si>
  <si>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</si>
  <si>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</si>
  <si>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</si>
  <si>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</si>
  <si>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</si>
  <si>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</si>
  <si>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</si>
  <si>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</si>
  <si>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</si>
  <si>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</si>
  <si>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</si>
  <si>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</si>
  <si>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</si>
  <si>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</si>
  <si>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</si>
  <si>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</si>
  <si>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</si>
  <si>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</si>
  <si>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</si>
  <si>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</si>
  <si>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</si>
  <si>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</si>
  <si>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</si>
  <si>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</si>
  <si>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</si>
  <si>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</si>
  <si>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</si>
  <si>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</si>
  <si>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</si>
  <si>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</si>
  <si>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</si>
  <si>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</si>
  <si>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</si>
  <si>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</si>
  <si>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</si>
  <si>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</si>
  <si>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</si>
  <si>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</si>
  <si>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</si>
  <si>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</si>
  <si>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</si>
  <si>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</si>
  <si>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</si>
  <si>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</si>
  <si>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</si>
  <si>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</si>
  <si>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</si>
  <si>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</si>
  <si>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</si>
  <si>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</si>
  <si>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</si>
  <si>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</si>
  <si>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</si>
  <si>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</si>
  <si>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</si>
  <si>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</si>
  <si>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</si>
  <si>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</si>
  <si>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</si>
  <si>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</si>
  <si>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</si>
  <si>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</si>
  <si>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</si>
  <si>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</si>
  <si>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</si>
  <si>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</si>
  <si>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</si>
  <si>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</si>
  <si>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</si>
  <si>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</si>
  <si>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</si>
  <si>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</si>
  <si>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</si>
  <si>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</si>
  <si>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Parent category</t>
  </si>
  <si>
    <t>Row Labels</t>
  </si>
  <si>
    <t>Grand Total</t>
  </si>
  <si>
    <t>(All)</t>
  </si>
  <si>
    <t>Count of outcome</t>
  </si>
  <si>
    <t>Column Labels</t>
  </si>
  <si>
    <t>Count of Sub-category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</si>
  <si>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</si>
  <si>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</si>
  <si>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</si>
  <si>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</si>
  <si>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</si>
  <si>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</si>
  <si>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</si>
  <si>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</si>
  <si>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</si>
  <si>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</si>
  <si>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</si>
  <si>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</si>
  <si>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</si>
  <si>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</si>
  <si>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All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</si>
  <si>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</si>
  <si>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</si>
  <si>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</si>
  <si>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</si>
  <si>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</si>
  <si>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</si>
  <si>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</si>
  <si>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</si>
  <si>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</si>
  <si>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</si>
  <si>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</si>
  <si>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</si>
  <si>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</si>
  <si>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</si>
  <si>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</si>
  <si>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</si>
  <si>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</si>
  <si>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</si>
  <si>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</si>
  <si>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</si>
  <si>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</si>
  <si>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outcomes</t>
  </si>
  <si>
    <t>median of backers</t>
  </si>
  <si>
    <t>minimum of backers</t>
  </si>
  <si>
    <t>maximum of backers</t>
  </si>
  <si>
    <t>variance of backers</t>
  </si>
  <si>
    <t>standard deviation of backers</t>
  </si>
  <si>
    <t>mean of backers</t>
  </si>
  <si>
    <t>successful campagins</t>
  </si>
  <si>
    <t>failed campagins</t>
  </si>
  <si>
    <t xml:space="preserve">This data is better summarized by the median due to there being extreme values within the data set. These outliers are shown with the box and whisker plots below. </t>
  </si>
  <si>
    <t xml:space="preserve">There is more variability with successful campaigns. This does not make sense because higher variability is less consistent.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</si>
</sst>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sz val="12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9" fontId="0" fillId="0" borderId="0" xfId="0" applyNumberFormat="1"/>
    <xf numFmtId="0" fontId="19" fillId="0" borderId="0" xfId="0" applyFont="1" applyAlignment="1">
      <alignment horizontal="left" vertical="center" wrapText="1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challenge- CrowdfundingBook.xlsx]pivot table!PivotTable2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639585939608017E-2"/>
          <c:y val="0.14249781277340332"/>
          <c:w val="0.75118797066254572"/>
          <c:h val="0.750102799650043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5392-4189-9AC0-67D1931699D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5392-4189-9AC0-67D1931699D8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5392-4189-9AC0-67D1931699D8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5392-4189-9AC0-67D19316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7926543"/>
        <c:axId val="167927983"/>
      </c:barChart>
      <c:catAx>
        <c:axId val="1679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7983"/>
        <c:crosses val="autoZero"/>
        <c:auto val="1"/>
        <c:lblAlgn val="ctr"/>
        <c:lblOffset val="100"/>
        <c:noMultiLvlLbl val="0"/>
      </c:catAx>
      <c:valAx>
        <c:axId val="1679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challenge- CrowdfundingBook.xlsx]stacked-coloumn pivot chart!PivotTable4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'stacked-coloumn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'stacked-coloumn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'stacked-coloumn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E-4C65-B857-5C1EC7C16AA8}"/>
            </c:ext>
          </c:extLst>
        </c:ser>
        <c:ser>
          <c:idx val="1"/>
          <c:order val="1"/>
          <c:tx>
            <c:strRef>
              <c:f>'stacked-coloumn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'stacked-coloumn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'stacked-coloumn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E-4C65-B857-5C1EC7C16AA8}"/>
            </c:ext>
          </c:extLst>
        </c:ser>
        <c:ser>
          <c:idx val="2"/>
          <c:order val="2"/>
          <c:tx>
            <c:strRef>
              <c:f>'stacked-coloumn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'stacked-coloumn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'stacked-coloumn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E-4C65-B857-5C1EC7C16AA8}"/>
            </c:ext>
          </c:extLst>
        </c:ser>
        <c:ser>
          <c:idx val="3"/>
          <c:order val="3"/>
          <c:tx>
            <c:strRef>
              <c:f>'stacked-coloumn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'stacked-coloumn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'stacked-coloumn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E-4C65-B857-5C1EC7C1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6956735"/>
        <c:axId val="976960095"/>
      </c:barChart>
      <c:catAx>
        <c:axId val="976956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60095"/>
        <c:crosses val="autoZero"/>
        <c:auto val="1"/>
        <c:lblAlgn val="ctr"/>
        <c:lblOffset val="100"/>
        <c:noMultiLvlLbl val="0"/>
      </c:catAx>
      <c:valAx>
        <c:axId val="9769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5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challenge- CrowdfundingBook.xlsx]pivot table analysis!PivotTable5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 analysis'!$B$5:$B$6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analysis'!$A$7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analysis'!$B$7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75-488D-809A-AD9ACF68F403}"/>
            </c:ext>
          </c:extLst>
        </c:ser>
        <c:ser>
          <c:idx val="1"/>
          <c:order val="1"/>
          <c:tx>
            <c:strRef>
              <c:f>'pivot table analysis'!$C$5:$C$6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analysis'!$A$7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analysis'!$C$7</c:f>
              <c:numCache>
                <c:formatCode>General</c:formatCode>
                <c:ptCount val="1"/>
                <c:pt idx="0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75-488D-809A-AD9ACF68F403}"/>
            </c:ext>
          </c:extLst>
        </c:ser>
        <c:ser>
          <c:idx val="2"/>
          <c:order val="2"/>
          <c:tx>
            <c:strRef>
              <c:f>'pivot table analysis'!$D$5:$D$6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analysis'!$A$7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analysis'!$D$7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E75-488D-809A-AD9ACF68F403}"/>
            </c:ext>
          </c:extLst>
        </c:ser>
        <c:ser>
          <c:idx val="3"/>
          <c:order val="3"/>
          <c:tx>
            <c:strRef>
              <c:f>'pivot table analysis'!$E$5:$E$6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analysis'!$A$7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analysis'!$E$7</c:f>
              <c:numCache>
                <c:formatCode>General</c:formatCode>
                <c:ptCount val="1"/>
                <c:pt idx="0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E75-488D-809A-AD9ACF68F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379055"/>
        <c:axId val="659379535"/>
      </c:barChart>
      <c:catAx>
        <c:axId val="65937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79535"/>
        <c:crosses val="autoZero"/>
        <c:auto val="1"/>
        <c:lblAlgn val="ctr"/>
        <c:lblOffset val="100"/>
        <c:noMultiLvlLbl val="0"/>
      </c:catAx>
      <c:valAx>
        <c:axId val="65937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7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challenge- CrowdfundingBook.xlsx]pivot-chart line graph!PivotTable12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'pivot-chart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'pivot-chart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0-4263-8CB8-40842EF92FED}"/>
            </c:ext>
          </c:extLst>
        </c:ser>
        <c:ser>
          <c:idx val="1"/>
          <c:order val="1"/>
          <c:tx>
            <c:strRef>
              <c:f>'pivot-chart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'pivot-chart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0-4263-8CB8-40842EF92FED}"/>
            </c:ext>
          </c:extLst>
        </c:ser>
        <c:ser>
          <c:idx val="2"/>
          <c:order val="2"/>
          <c:tx>
            <c:strRef>
              <c:f>'pivot-chart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'pivot-chart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0-4263-8CB8-40842EF92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599247"/>
        <c:axId val="677611727"/>
      </c:lineChart>
      <c:catAx>
        <c:axId val="677599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11727"/>
        <c:crosses val="autoZero"/>
        <c:auto val="1"/>
        <c:lblAlgn val="ctr"/>
        <c:lblOffset val="100"/>
        <c:noMultiLvlLbl val="0"/>
      </c:catAx>
      <c:valAx>
        <c:axId val="6776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41-4157-8021-31FA7F70C5C2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41-4157-8021-31FA7F70C5C2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41-4157-8021-31FA7F70C5C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604383"/>
        <c:axId val="7896063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C41-4157-8021-31FA7F70C5C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C41-4157-8021-31FA7F70C5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C41-4157-8021-31FA7F70C5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C41-4157-8021-31FA7F70C5C2}"/>
                  </c:ext>
                </c:extLst>
              </c15:ser>
            </c15:filteredLineSeries>
          </c:ext>
        </c:extLst>
      </c:lineChart>
      <c:catAx>
        <c:axId val="7896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06303"/>
        <c:crosses val="autoZero"/>
        <c:auto val="1"/>
        <c:lblAlgn val="ctr"/>
        <c:lblOffset val="100"/>
        <c:noMultiLvlLbl val="0"/>
      </c:catAx>
      <c:valAx>
        <c:axId val="7896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0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Successful backer_count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Successful backer_count</a:t>
          </a:r>
        </a:p>
      </cx:txPr>
    </cx:title>
    <cx:plotArea>
      <cx:plotAreaRegion>
        <cx:series layoutId="boxWhisker" uniqueId="{6C87306B-66B7-413F-AE11-68FBFC547AF3}">
          <cx:dataLabels>
            <cx:visibility seriesName="0" categoryName="0" value="1"/>
          </cx:dataLabels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Failed backer_count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backer_count</a:t>
          </a:r>
        </a:p>
      </cx:txPr>
    </cx:title>
    <cx:plotArea>
      <cx:plotAreaRegion>
        <cx:series layoutId="boxWhisker" uniqueId="{B40CF22D-382D-4935-8D25-8639EE419EE3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1390651</xdr:colOff>
      <xdr:row>5</xdr:row>
      <xdr:rowOff>19050</xdr:rowOff>
    </xdr:from>
    <xdr:to>
      <xdr:col>14</xdr:col>
      <xdr:colOff>838200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2D3FB-4B86-8631-F401-B47843448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7</xdr:row>
      <xdr:rowOff>95249</xdr:rowOff>
    </xdr:from>
    <xdr:to>
      <xdr:col>26</xdr:col>
      <xdr:colOff>114300</xdr:colOff>
      <xdr:row>37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7AF62-F0A2-8484-F6B0-6D0BD283C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347661</xdr:colOff>
      <xdr:row>3</xdr:row>
      <xdr:rowOff>171449</xdr:rowOff>
    </xdr:from>
    <xdr:to>
      <xdr:col>20</xdr:col>
      <xdr:colOff>295275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D15E2-7EEB-7939-80AF-ACBF838DF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100011</xdr:colOff>
      <xdr:row>7</xdr:row>
      <xdr:rowOff>0</xdr:rowOff>
    </xdr:from>
    <xdr:to>
      <xdr:col>14</xdr:col>
      <xdr:colOff>876299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1240E-0534-1035-5F2F-588D4EA86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14</xdr:row>
      <xdr:rowOff>120650</xdr:rowOff>
    </xdr:from>
    <xdr:to>
      <xdr:col>11</xdr:col>
      <xdr:colOff>314325</xdr:colOff>
      <xdr:row>41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68E2E-B23D-8891-A10A-6223A5B5E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1023470</xdr:colOff>
      <xdr:row>19</xdr:row>
      <xdr:rowOff>47250</xdr:rowOff>
    </xdr:from>
    <xdr:to>
      <xdr:col>16</xdr:col>
      <xdr:colOff>366059</xdr:colOff>
      <xdr:row>42</xdr:row>
      <xdr:rowOff>141940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E42F65E3-64FE-C445-BECD-A74994CF99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7588" y="3879662"/>
              <a:ext cx="10892118" cy="473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1045694</xdr:colOff>
      <xdr:row>43</xdr:row>
      <xdr:rowOff>22412</xdr:rowOff>
    </xdr:from>
    <xdr:to>
      <xdr:col>16</xdr:col>
      <xdr:colOff>373529</xdr:colOff>
      <xdr:row>74</xdr:row>
      <xdr:rowOff>935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07E9E89C-5A64-C8A0-FF1D-9744443A77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9812" y="8695765"/>
              <a:ext cx="10877364" cy="6231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" refreshedDate="45075.840629629631" createdVersion="8" refreshedVersion="8" minRefreshableVersion="3" recordCount="1000" xr:uid="{38F73817-5563-4FD1-8882-4DA79FE6ACD8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ylor" refreshedDate="45075.855680439818" backgroundQuery="1" createdVersion="8" refreshedVersion="8" minRefreshableVersion="3" recordCount="0" supportSubquery="1" supportAdvancedDrill="1" xr:uid="{40059181-532A-4FD0-981B-54D82AA451E0}">
  <cacheSource type="external" connectionId="1"/>
  <cacheFields count="5"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aunched_at]" caption="Sum of launched_a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d v="2014-08-19T05:00:00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d v="2013-11-17T06:00:00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d v="2019-08-11T05:00:00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d v="2019-01-20T06:00:00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d v="2012-08-28T05:00:00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d v="2017-09-13T05:00:00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d v="2015-08-13T05:00:0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d v="2010-08-09T05:00:00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d v="2013-09-19T05:00:00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d v="2010-08-14T05:00:0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d v="2010-09-21T05:00:00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d v="2019-10-22T05:00:00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d v="2016-06-11T05:00:00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d v="2012-03-06T06:00:00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d v="2019-12-10T06:00:00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d v="2014-01-22T06:00:00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d v="2011-01-12T06:00:00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d v="2018-09-08T05:00:00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d v="2019-03-04T06:00:00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d v="2014-07-28T05:00:0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d v="2011-08-15T05:00:00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d v="2018-04-03T05:00:00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d v="2019-02-14T06:00:00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d v="2014-06-21T05:00:00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d v="2011-05-18T05:00:00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d v="2018-07-31T05:00:00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d v="2015-10-03T05:00:0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d v="2010-02-09T06:00:00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d v="2018-07-20T05:00:00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d v="2019-05-24T05:00:0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d v="2016-01-05T06:00:00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d v="2018-01-10T06:00:00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d v="2014-10-05T05:00:00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d v="2017-03-23T05:00:00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d v="2019-01-19T06:00:00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d v="2011-02-26T06:00:00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d v="2019-10-06T05:00:00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d v="2010-10-18T05:00:00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d v="2013-02-25T06:00:00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d v="2010-06-05T05:00:0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d v="2012-09-04T05:00:00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d v="2011-07-04T05:00:00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d v="2014-07-24T05:00:00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d v="2019-03-17T05:00:00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d v="2016-11-02T05:00:00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d v="2010-07-08T05:00:00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d v="2014-03-29T05:00:00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d v="2015-06-25T05:00:0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d v="2019-10-20T05:00:00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d v="2013-08-01T05:00:0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d v="2012-03-27T05:00:00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d v="2010-09-15T05:00:00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d v="2014-05-20T05:00:00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d v="2018-03-11T06:00:00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d v="2018-07-30T05:00:00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d v="2015-01-10T06:00:0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d v="2017-09-01T05:00:00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d v="2015-09-21T05:00:0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d v="2017-06-12T05:00:00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d v="2012-07-17T05:00:0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d v="2011-02-21T06:00:00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d v="2015-06-05T05:00:0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d v="2017-04-28T05:00:00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d v="2018-07-02T05:00:00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d v="2011-01-27T06:00:00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d v="2015-04-08T05:00:0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d v="2010-01-25T06:00:00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d v="2017-07-27T05:00:00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d v="2010-12-19T06:00:00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d v="2010-11-02T05:00:0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d v="2019-11-30T06:00:00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d v="2015-07-01T05:00:0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d v="2016-11-27T06:00:00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d v="2016-03-27T05:00:00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d v="2018-07-15T05:00:00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d v="2015-01-23T06:00:0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d v="2010-09-27T05:00:00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d v="2018-04-16T05:00:00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d v="2018-06-16T05:00:00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d v="2017-08-29T05:00:0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d v="2017-11-23T06:00:00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d v="2019-01-17T06:00:00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d v="2016-07-28T05:00:00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d v="2012-07-28T05:00:00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d v="2011-09-11T05:00:00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d v="2015-05-04T05:00:0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d v="2011-03-08T06:00:00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d v="2015-04-16T05:00:0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d v="2010-04-15T05:00:00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d v="2016-02-25T06:00:0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d v="2016-08-06T05:00:00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d v="2010-06-23T05:00:00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d v="2012-10-20T05:00:00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d v="2019-04-07T05:00:00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d v="2019-10-14T05:00:00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d v="2011-03-10T06:00:00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d v="2015-06-25T05:00:0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d v="2015-07-27T05:00:0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d v="2014-11-25T06:00:00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d v="2011-10-19T05:00:00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d v="2015-02-21T06:00: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d v="2018-05-14T05:00:00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d v="2010-10-24T05:00:00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d v="2017-05-23T05:00:00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d v="2013-04-02T05:00:00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d v="2019-09-08T05:00:00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d v="2018-04-23T05:00:00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d v="2012-04-06T05:00:00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d v="2014-01-12T06:00:00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d v="2018-09-11T05:00:00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d v="2012-09-22T05:00:0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d v="2014-08-24T05:00:00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d v="2017-09-12T05:00:00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d v="2019-04-09T05:00:00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d v="2017-11-17T06:00:00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d v="2015-09-18T05:00:0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d v="2011-09-22T05:00:00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d v="2014-01-26T06:00:00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d v="2014-06-16T05:00:00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d v="2015-04-17T05:00:0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d v="2014-10-05T05:00:00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d v="2014-11-27T06:00:0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d v="2015-11-24T06:00:0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d v="2019-05-13T05:00:00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d v="2018-09-19T05:00:00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d v="2016-08-14T05:00:00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d v="2010-05-12T05:00:00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d v="2010-08-27T05:00:00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d v="2015-02-03T06:00:0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d v="2011-10-26T05:00:00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d v="2013-11-29T06:00:00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d v="2018-01-12T06:00:0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d v="2011-08-12T05:00:00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d v="2011-06-19T05:00:00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d v="2013-03-07T06:00:00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d v="2014-06-07T05:00:00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d v="2010-10-06T05:00:00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d v="2012-09-28T05:00:00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d v="2015-04-21T05:00:0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d v="2018-02-25T06:00:00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d v="2015-06-12T05:00:0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d v="2012-04-06T05:00:00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d v="2010-06-28T05:00:0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d v="2019-06-17T05:00:00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d v="2014-09-07T05:00:00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d v="2011-11-08T06:00:00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d v="2016-06-13T05:00:00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d v="2017-07-25T05:00:00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d v="2013-01-01T06:00:00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d v="2018-12-16T06:00:00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d v="2014-06-09T05:00:00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d v="2017-02-17T06:00:00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d v="2012-10-19T05:00:0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d v="2016-05-12T05:00:00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d v="2010-03-25T05:00:00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d v="2019-10-05T05:00:00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d v="2013-12-30T06:00:00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d v="2015-12-08T06:00:0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d v="2019-03-27T05:00:00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d v="2019-04-27T05:00:00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d v="2015-09-23T05:00:0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d v="2018-12-08T06:00:00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d v="2017-10-20T05:00:0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d v="2017-10-08T05:00:00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d v="2017-08-01T05:00:00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d v="2010-12-22T06:00:00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d v="2013-06-10T05:00:00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d v="2019-02-22T06:00:00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d v="2012-06-17T05:00:00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d v="2017-08-03T05:00:00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d v="2014-03-20T05:00:00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d v="2014-07-19T05:00:00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d v="2013-05-18T05:00:0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d v="2015-10-05T05:00:0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d v="2016-08-31T05:00:00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d v="2016-09-03T05:00:00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d v="2010-11-15T06:00:00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d v="2017-09-21T05:00:00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d v="2013-03-17T05:00:00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d v="2010-03-22T05:00:00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d v="2017-10-04T05:00:00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d v="2019-06-15T05:00:00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d v="2010-09-09T05:00:0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d v="2019-05-03T05:00:00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d v="2018-05-13T05:00:00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d v="2014-05-23T05:00:00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d v="2013-02-23T06:00:00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d v="2014-12-02T06:00:00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d v="2016-03-04T06:00:00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d v="2013-06-04T05:00:00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d v="2019-03-12T05:00:00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d v="2014-06-27T05:00:00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d v="2018-04-08T05:00:0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d v="2015-09-14T05:00:0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d v="2018-07-29T05:00:00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d v="2016-09-03T05:00:00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d v="2017-06-23T05:00:00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d v="2010-08-06T05:00:00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d v="2015-07-07T05:00:0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d v="2010-03-25T05:00:00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d v="2014-07-25T05:00:00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d v="2011-10-02T05:00:00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d v="2017-01-17T06:00:00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d v="2011-04-03T05:00:00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d v="2018-10-17T05:00: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d v="2010-02-27T06:00:00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d v="2018-08-28T05:00:00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d v="2017-11-09T06:00:00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d v="2016-05-06T05:00:00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d v="2017-03-03T06:00:00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d v="2013-08-27T05:00:00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d v="2019-12-15T06:00:00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d v="2010-11-06T05:00:00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d v="2010-08-19T05:00:00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d v="2019-02-13T06:00:0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d v="2011-11-22T06:00:00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d v="2019-04-28T05:00:00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d v="2011-11-11T06:00:00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d v="2012-08-16T05:00:00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d v="2011-07-01T05:00:00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d v="2012-06-21T05:00:00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d v="2014-10-02T05:00:00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d v="2016-03-16T05:00:00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d v="2014-09-24T05:00:00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d v="2014-05-03T05:00:0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d v="2010-04-08T05:00:00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d v="2015-05-15T05:00:0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d v="2016-08-31T05:00:00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d v="2017-06-01T05:00:00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d v="2019-12-06T06:00:00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d v="2013-05-21T05:00:00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d v="2016-07-25T05:00:00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d v="2011-06-12T05:00:00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d v="2017-08-22T05:00:00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d v="2017-02-13T06:00:00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d v="2019-06-25T05:00:0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d v="2014-04-25T05:00:00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d v="2017-12-14T06:00:00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d v="2015-08-29T05:00:0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d v="2010-08-06T05:00:00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d v="2014-04-13T05:00:00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d v="2017-05-10T05:00:00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d v="2018-03-04T06:00:00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d v="2014-07-14T05:00:00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d v="2014-04-07T05:00:00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d v="2013-08-05T05:00:00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d v="2016-12-22T06:00:0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d v="2014-12-31T06:00:00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d v="2015-01-02T06:00:0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d v="2010-01-25T06:00:00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d v="2012-12-09T06:00:00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d v="2013-10-25T05:00:00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d v="2011-04-08T05:00:00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d v="2017-02-21T06:00:00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d v="2011-02-16T06:00:00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d v="2016-01-24T06:00:00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d v="2013-03-05T06:00:00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d v="2016-12-08T06:00:0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d v="2012-12-08T06:00:00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d v="2012-09-28T05:00:00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d v="2010-08-25T05:00:00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d v="2011-04-05T05:00:00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d v="2010-01-09T06:00:00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d v="2013-02-12T06:00:00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d v="2016-01-03T06:00:00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d v="2014-11-07T06:00:00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d v="2012-10-24T05:00:00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d v="2012-10-04T05:00:00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d v="2019-01-31T06:00:0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d v="2010-12-02T06:00:00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d v="2015-12-07T06:00:0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d v="2019-07-10T05:00:00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d v="2017-09-17T05:00:00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d v="2017-11-06T06:00:00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d v="2019-04-06T05:00:00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d v="2012-04-19T05:00:00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d v="2010-07-19T05:00:00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d v="2012-11-26T06:00:00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d v="2018-09-03T05:00:0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d v="2017-11-21T06:00:00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d v="2012-03-11T06:00:00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d v="2016-11-27T06:00:00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d v="2016-05-30T05:00:00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d v="2012-05-01T05:00:00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d v="2016-09-10T05:00:00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d v="2016-11-23T06:00:00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d v="2015-04-28T05:00:0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d v="2012-03-14T05:00:00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d v="2015-08-03T05:00:0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d v="2013-05-10T05:00:0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d v="2011-10-15T05:00:00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d v="2012-03-16T05:00:00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d v="2010-10-05T05:00:00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d v="2018-10-26T05:00:00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d v="2013-10-15T05:00:00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d v="2019-01-28T06:00:00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d v="2014-01-14T06:00:00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d v="2016-02-26T06:00:00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d v="2016-03-03T06:00:00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d v="2017-08-30T05:00:0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d v="2015-02-26T06:00:0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d v="2018-09-02T05:00:00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d v="2016-01-07T06:00:00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d v="2016-08-07T05:00:00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d v="2016-03-19T05:00:00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d v="2017-07-14T05:00:00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d v="2012-06-06T05:00:00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d v="2011-04-18T05:00:00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d v="2011-09-21T05:00:00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d v="2010-04-09T05:00: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d v="2011-02-16T06:00:00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d v="2013-10-25T05:00:00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d v="2012-02-27T06:00:00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d v="2019-03-12T05:00:00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d v="2014-05-24T05:00:00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d v="2019-11-19T06:00:00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d v="2017-05-14T05:00:00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d v="2014-02-14T06:00:00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d v="2010-08-12T05:00:00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d v="2011-05-10T05:00:00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d v="2011-04-01T05:00:00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d v="2010-11-25T06:00:00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d v="2014-03-27T05:00:0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d v="2015-06-21T05:00:0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d v="2018-06-16T05:00:00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d v="2015-12-26T06:00:0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d v="2019-08-28T05:00:00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d v="2018-11-30T06:00:00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d v="2016-12-12T06:00:00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d v="2017-12-08T06:00:00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d v="2011-12-19T06:00:00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d v="2013-03-28T05:00:00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d v="2018-11-20T06:00:00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d v="2018-01-10T06:00:00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d v="2019-11-15T06:00:0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d v="2010-12-15T06:00:00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d v="2019-11-11T06:00:00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d v="2011-10-05T05:00:00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d v="2017-08-02T05:00:00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d v="2011-12-12T06:00:00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d v="2015-08-28T05:00:0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d v="2013-07-20T05:00:00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d v="2013-11-19T06:00:00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d v="2018-01-22T06:00:00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d v="2015-07-09T05:00:0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d v="2017-08-24T05:00:00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d v="2015-02-11T06:00:0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d v="2017-02-16T06:00:00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d v="2017-07-14T05:00:00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d v="2015-05-20T05:00:0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d v="2015-08-24T05:00:0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d v="2015-11-07T06:00:0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d v="2019-07-05T05:00:00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d v="2013-09-03T05:00:00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d v="2017-01-22T06:00:00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d v="2012-01-14T06:00:0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d v="2015-09-03T05:00:0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d v="2018-08-10T05:00:00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d v="2011-08-27T05:00:00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d v="2011-01-01T06:00:00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d v="2017-10-07T05:00:00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d v="2011-01-27T06:00:00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d v="2011-12-27T06:00:00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d v="2018-03-05T06:00:00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d v="2016-12-29T06:00:00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d v="2011-01-03T06:00:00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d v="2014-10-18T05:00:0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d v="2010-10-13T05:00:00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d v="2013-02-03T06:00:00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d v="2019-04-15T05:00:00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d v="2015-02-08T06:00:0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d v="2015-01-08T06:00:0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d v="2017-08-17T05:00:00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d v="2019-01-11T06:00:00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d v="2015-10-16T05:00:0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d v="2014-07-06T05:00:00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d v="2019-10-22T05:00:00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d v="2018-05-21T05:00:0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d v="2011-10-27T05:00:00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d v="2013-06-23T05:00:00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d v="2015-06-08T05:00:0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d v="2017-10-16T05:00:00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d v="2019-02-13T06:00:0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d v="2017-02-10T06:00:00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d v="2019-03-29T05:00:00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d v="2010-06-26T05:00:00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d v="2012-06-12T05:00:00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d v="2012-01-04T06:00:00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d v="2010-10-28T05:00:0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d v="2013-09-13T05:00:00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d v="2014-01-14T06:00:00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d v="2011-01-06T06:00:00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d v="2017-07-17T05:00:00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d v="2013-07-29T05:00:00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d v="2011-12-08T06:00:00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d v="2018-10-05T05:00:00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d v="2013-05-23T05:00:00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d v="2018-05-08T05:00:00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d v="2011-02-02T06:00:00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d v="2013-08-16T05:00:0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d v="2019-10-27T05:00:00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d v="2012-01-06T06:00:00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d v="2010-05-12T05:00:00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d v="2017-11-14T06:00:00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d v="2018-06-04T05:00:00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d v="2013-01-30T06:00:00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d v="2019-10-13T05:00:00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d v="2016-06-20T05:00:00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d v="2017-04-18T05:00:00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d v="2015-04-28T05:00:0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d v="2017-05-29T05:00:00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d v="2014-01-03T06:00:0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d v="2018-11-27T06:00:00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d v="2010-04-20T05:00:00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d v="2012-01-13T06:00:00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d v="2011-01-17T06:00:00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d v="2018-11-03T05:00:00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d v="2012-05-06T05:00:00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d v="2011-12-22T06:00:00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d v="2017-06-25T05:00:00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d v="2017-06-29T05:00:00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d v="2010-04-17T05:00: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d v="2011-09-22T05:00:00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d v="2018-04-18T05:00:00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d v="2015-07-28T05:00:0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d v="2013-02-27T06:00:00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d v="2014-09-13T05:00:00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d v="2011-02-11T06:00:00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d v="2014-02-10T06:00:00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d v="2019-09-29T05:00:00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d v="2018-06-22T05:00:00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d v="2014-05-02T05:00:00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d v="2013-11-25T06:00:0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d v="2016-12-01T06:00:00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d v="2014-12-15T06:00:00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d v="2019-04-20T05:00:00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d v="2015-09-13T05:00:0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d v="2013-03-04T06:00:00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d v="2016-11-06T05:00:00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d v="2017-06-30T05:00:00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d v="2012-04-26T05:00:00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d v="2017-09-02T05:00:00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d v="2010-09-30T05:00:0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d v="2011-07-24T05:00:00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d v="2010-12-03T06:00:00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d v="2012-12-18T06:00:00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d v="2017-12-19T06:00:00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d v="2013-04-14T05:00:00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d v="2019-03-06T06:00:00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d v="2018-10-21T05:00:00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d v="2017-07-19T05:00:00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d v="2010-07-06T05:00:00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d v="2016-12-01T06:00:00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d v="2013-10-21T05:00:0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d v="2011-09-23T05:00:00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d v="2018-02-10T06:00:00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d v="2016-10-14T05:00:00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d v="2010-03-28T05:00:00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d v="2014-12-28T06:00:00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d v="2010-08-09T05:00:00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d v="2014-04-28T05:00:00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d v="2013-01-30T06:00:00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d v="2013-12-31T06:00:00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d v="2018-02-11T06:00:00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d v="2018-01-27T06:00:00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d v="2013-05-15T05:00:0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d v="2015-11-23T06:00:0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d v="2019-04-14T05:00:00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d v="2015-05-18T05:00:0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d v="2016-12-12T06:00:00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d v="2012-05-02T05:00:00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d v="2019-03-11T05:00:00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d v="2018-06-26T05:00:00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d v="2014-12-16T06:00:00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d v="2013-06-25T05:00:00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d v="2018-08-10T05:00:00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d v="2011-06-26T05:00:00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d v="2015-03-09T05:00:0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d v="2017-07-29T05:00:00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d v="2010-03-11T06:00:00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d v="2014-10-01T05:00:00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d v="2012-02-24T06:00:00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d v="2019-12-12T06:00:00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d v="2014-08-04T05:00:00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d v="2019-06-10T05:00:00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d v="2018-03-09T06:00:00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d v="2017-04-20T05:00:00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d v="2016-02-03T06:00:0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d v="2010-08-16T05:00:00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d v="2019-11-17T06:00:00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d v="2013-07-01T05:00:00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d v="2010-06-07T05:00:00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d v="2019-06-29T05:00:00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d v="2012-03-22T05:00:00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d v="2014-06-10T05:00:00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d v="2017-05-21T05:00:00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d v="2016-12-20T06:00:00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d v="2015-01-01T06:00:0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d v="2016-03-15T05:00:00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d v="2013-05-01T05:00:00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d v="2013-03-12T05:00:00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d v="2012-07-27T05:00:00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d v="2015-07-01T05:00:0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d v="2015-05-18T05:00:0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d v="2013-03-08T06:00:00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d v="2017-11-23T06:00:00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d v="2013-04-09T05:00:00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d v="2018-07-29T05:00:00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d v="2012-05-05T05:00:00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d v="2018-05-31T05:00:00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d v="2019-07-25T05:00:00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d v="2014-07-05T05:00:0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d v="2010-09-09T05:00:0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d v="2013-12-06T06:00:00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d v="2011-12-23T06:00:00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d v="2010-08-06T05:00:00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d v="2017-05-05T05:00:00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d v="2018-02-23T06:00:00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d v="2015-01-08T06:00:0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d v="2019-04-19T05:00:00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d v="2016-08-23T05:00:00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d v="2012-07-03T05:00:00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d v="2010-03-04T06:00:00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d v="2010-04-26T05:00:00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d v="2010-11-23T06:00:0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d v="2015-12-26T06:00:0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d v="2016-02-05T06:00:00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d v="2013-11-23T06:00:00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d v="2014-05-10T05:00:00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d v="2010-08-31T05:00:00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d v="2013-11-11T06:00:00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d v="2018-01-25T06:00:00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d v="2013-07-24T05:00:00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d v="2018-08-17T05:00:00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d v="2018-06-08T05:00:00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d v="2010-08-24T05:00: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d v="2018-08-30T05:00:00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d v="2013-09-22T05:00:00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d v="2019-07-01T05:00:00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d v="2018-05-05T05:00:00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d v="2015-06-10T05:00:0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d v="2016-01-22T06:00:00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d v="2013-09-11T05:00:00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d v="2016-01-08T06:00:00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d v="2019-12-25T06:00:00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d v="2018-09-17T05:00:0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d v="2015-01-25T06:00:0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d v="2016-04-01T05:00:00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d v="2013-05-28T05:00:00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d v="2012-02-29T06:00:00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d v="2014-12-20T06:00:00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d v="2016-11-26T06:00:00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d v="2011-01-02T06:00:00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d v="2016-12-19T06:00:00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d v="2014-04-02T05:00:00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d v="2011-09-06T05:00:0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d v="2015-10-02T05:00:0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d v="2016-02-24T06:00:00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d v="2016-08-02T05:00:00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d v="2011-11-18T06:00:00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d v="2011-10-17T05:00:00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d v="2019-03-12T05:00:00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d v="2018-11-13T06:00:00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d v="2015-03-15T05:00:0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d v="2011-11-15T06:00:00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d v="2016-02-24T06:00:00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d v="2014-07-10T05:00:00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d v="2010-07-15T05:00:0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d v="2011-01-11T06:00:00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d v="2014-12-20T06:00:00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d v="2015-06-19T05:00:0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d v="2015-09-28T05:00:0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d v="2014-05-02T05:00:00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d v="2019-12-07T06:00:00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d v="2014-05-20T05:00:00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d v="2017-11-01T05:00:00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d v="2011-03-11T06:00:00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d v="2011-12-01T06:00:00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d v="2011-08-07T05:00:00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d v="2014-02-26T06:00:00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d v="2011-04-29T05:00:0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d v="2015-06-10T05:00:0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d v="2012-02-20T06:00:00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d v="2012-04-25T05:00:00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d v="2010-03-18T05:00:00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d v="2010-11-17T06:00:00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d v="2019-01-19T06:00:00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d v="2010-03-25T05:00:00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d v="2015-07-05T05:00:0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d v="2014-12-21T06:00:00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d v="2010-07-14T05:00:00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d v="2014-05-30T05:00:00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d v="2014-03-26T05:00:00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d v="2016-06-27T05:00:0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d v="2010-03-16T05:00:00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d v="2016-03-05T06:00:00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d v="2019-11-17T06:00:00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d v="2010-06-15T05:00:00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d v="2015-02-12T06:00:0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d v="2013-07-30T05:00:00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d v="2014-05-30T05:00:00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d v="2015-06-05T05:00:0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d v="2019-04-18T05:00:00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d v="2011-01-22T06:00:00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d v="2015-10-03T05:00:0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d v="2016-03-07T06:00:00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d v="2014-03-23T05:00:00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d v="2019-03-06T06:00:00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d v="2019-01-16T06:00:0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d v="2012-12-16T06:00:00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d v="2013-07-25T05:00:00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d v="2010-10-23T05:00:00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d v="2017-08-26T05:00:00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d v="2017-01-11T06:00:00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d v="2016-04-29T05:00:00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d v="2013-09-20T05:00:00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d v="2014-06-04T05:00:00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d v="2013-05-02T05:00:00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d v="2011-05-06T05:00:0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d v="2016-07-08T05:00:00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d v="2016-09-13T05:00:00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d v="2018-04-15T05:00:00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d v="2015-07-16T05:00:0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d v="2015-01-25T06:00:0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d v="2020-01-27T06:00:0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d v="2010-09-28T05:00:00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d v="2010-06-16T05:00:00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d v="2010-10-04T05:00:00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d v="2016-07-06T05:00:00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d v="2019-05-01T05:00:0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d v="2019-03-26T05:00:00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d v="2014-11-02T05:00:00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d v="2015-11-07T06:00:0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d v="2017-03-25T05:00:00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d v="2013-02-09T06:00:00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d v="2012-01-18T06:00:00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d v="2016-11-14T06:00:00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d v="2010-07-27T05:00:00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d v="2018-07-28T05:00:00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d v="2016-01-18T06:00:00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d v="2017-02-20T06:00:0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d v="2018-12-17T06:00:00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d v="2017-03-01T06:00:00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d v="2018-12-18T06:00:00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d v="2018-09-26T05:00:00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d v="2013-03-13T05:00:00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d v="2018-04-09T05:00:00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d v="2017-07-06T05:00:00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d v="2010-10-20T05:00:00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d v="2014-07-08T05:00:00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d v="2014-02-22T06:00: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d v="2016-08-05T05:00:00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d v="2016-04-08T05:00:00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d v="2015-08-24T05:00:0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d v="2017-03-02T06:00:00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d v="2017-12-28T06:00:00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d v="2017-12-27T06:00:00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d v="2015-08-30T05:00:0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d v="2011-01-27T06:00:00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d v="2015-08-21T05:00:0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d v="2012-03-28T05:00:00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d v="2018-12-09T06:00:00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d v="2010-10-07T05:00:0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d v="2012-02-20T06:00:00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d v="2011-07-09T05:00:00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d v="2013-08-30T05:00:00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d v="2014-09-10T05:00:00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d v="2012-08-01T05:00:00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d v="2017-06-26T05:00:00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d v="2016-02-25T06:00:0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d v="2010-07-31T05:00:00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d v="2018-03-21T05:00:00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d v="2016-04-15T05:00:00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d v="2011-08-19T05:00:00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d v="2019-09-11T05:00:0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d v="2012-09-26T05:00:00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d v="2016-07-10T05:00:00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d v="2019-01-19T06:00:00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d v="2019-10-18T05:00:00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d v="2019-12-14T06:00:00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d v="2011-12-21T06:00:00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d v="2013-12-11T06:00:00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d v="2018-09-16T05:00:00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d v="2010-06-29T05:00:00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d v="2015-08-23T05:00:0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d v="2018-03-27T05:00:0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d v="2017-03-12T06:00:00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d v="2019-01-10T06:00:00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d v="2013-10-29T05:00:00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d v="2011-11-27T06:00:00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d v="2012-10-03T05:00:00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d v="2019-07-09T05:00:00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d v="2017-10-17T05:00:00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d v="2017-11-27T06:00:00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d v="2015-11-14T06:00:0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d v="2015-04-20T05:00:0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d v="2018-03-31T05:00:00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d v="2011-11-24T06:00:00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d v="2019-06-25T05:00:0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d v="2010-01-25T06:00:00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d v="2011-03-27T05:00:00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d v="2013-07-22T05:00:00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d v="2012-04-21T05:00:00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d v="2016-07-04T05:00:00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d v="2013-12-11T06:00:00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d v="2019-01-06T06:00:00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d v="2018-12-08T06:00:00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d v="2017-05-22T05:00:00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d v="2012-04-19T05:00:00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d v="2018-07-14T05:00:00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d v="2016-01-24T06:00:00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d v="2016-07-08T05:00:00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d v="2016-08-22T05:00:0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d v="2014-08-19T05:00:00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d v="2010-08-07T05:00:00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d v="2013-07-10T05:00:00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d v="2011-08-22T05:00:00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d v="2013-06-17T05:00:00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d v="2012-05-29T05:00:00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d v="2018-02-21T06:00:00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d v="2018-04-04T05:00:00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d v="2017-11-06T06:00:00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d v="2016-03-02T06:00:00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d v="2014-10-22T05:00:00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d v="2014-11-15T06:00:0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d v="2010-10-25T05:00:00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d v="2019-01-20T06:00:00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d v="2016-05-25T05:00:00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d v="2013-02-04T06:00:00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d v="2015-05-23T05:00:0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d v="2017-07-23T05:00:00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d v="2017-03-22T05:00:00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d v="2014-07-24T05:00:00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d v="2017-01-28T06:00:00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d v="2016-03-30T05:00:00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d v="2015-02-20T06:00:0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d v="2016-11-11T06:00:0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d v="2014-11-16T06:00:00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d v="2012-06-29T05:00:00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d v="2017-02-03T06:00:00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d v="2010-05-23T05:00:00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d v="2010-01-19T06:00:00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d v="2015-10-21T05:00:0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d v="2018-08-10T05:00:00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d v="2010-05-30T05:00:00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d v="2011-10-09T05:00:00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d v="2010-09-02T05:00:00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d v="2010-03-01T06:00:0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d v="2014-10-08T05:00:00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d v="2016-03-17T05:00:00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d v="2010-08-05T05:00:00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d v="2010-05-23T05:00:00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d v="2012-10-28T05:00:00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d v="2017-12-27T06:00:00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d v="2015-01-20T06:00:0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d v="2011-05-12T05:00:00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d v="2014-10-24T05:00:00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d v="2018-02-05T06:00:00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d v="2019-08-01T05:00:0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d v="2017-07-22T05:00:00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d v="2012-11-28T06:00:00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d v="2012-05-08T05:00:00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d v="2011-05-13T05:00:00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d v="2017-04-15T05:00:00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d v="2018-09-19T05:00:00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d v="2015-10-06T05:00:0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d v="2013-12-11T06:00:00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d v="2013-08-15T05:00:00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d v="2014-04-14T05:00:00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d v="2019-01-26T06:00:00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d v="2019-02-09T06:00: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d v="2017-04-13T05:00:00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d v="2016-05-23T05:00:00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d v="2014-11-06T06:00:00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d v="2019-07-04T05:00:00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d v="2011-09-23T05:00:00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d v="2011-08-13T05:00:00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d v="2015-08-14T05:00:0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d v="2016-07-22T05:00:00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d v="2010-10-31T05:00:00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d v="2011-03-01T06:00:00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d v="2013-12-17T06:00:0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d v="2016-03-06T06:00:00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d v="2019-04-27T05:00:00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d v="2018-03-27T05:00:0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d v="2011-05-21T05:00:00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d v="2012-10-20T05:00:00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d v="2014-05-27T05:00:00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d v="2010-02-14T06:00:00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d v="2016-12-11T06:00:00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d v="2013-06-26T05:00:00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d v="2013-06-25T05:00:00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d v="2017-12-22T06:00:00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d v="2016-11-01T05:00:00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d v="2014-08-08T05:00:00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d v="2018-12-30T06:00:0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d v="2012-05-31T05:00:00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d v="2016-01-30T06:00:00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d v="2015-06-12T05:00:0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d v="2019-12-31T06:00:00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d v="2019-07-04T05:00:00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d v="2019-01-27T06:00:00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d v="2018-01-02T06:00:00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d v="2014-11-15T06:00:0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d v="2012-03-05T06:00:00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d v="2019-10-15T05:00:00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d v="2016-05-17T05:00:00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d v="2012-08-14T05:00:00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d v="2017-11-28T06:00:0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d v="2016-01-09T06:00:00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d v="2018-04-16T05:00:00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d v="2012-08-27T05:00:00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d v="2016-05-27T05:00:00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d v="2017-11-29T06:00:00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d v="2014-02-10T06:00:00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d v="2019-05-04T05:00:00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d v="2019-01-21T06:00:00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d v="2012-11-24T06:00:00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d v="2018-07-29T05:00:00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d v="2017-02-28T06:00:00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d v="2014-02-28T06:00:00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d v="2014-09-10T05:00:00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d v="2010-06-19T05:00:0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d v="2017-07-25T05:00:00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d v="2010-12-13T06:00:00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d v="2011-05-03T05:00:00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d v="2018-08-28T05:00:00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d v="2015-06-09T05:00:0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d v="2018-01-03T06:00:00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d v="2012-03-26T05:00:00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d v="2015-10-22T05:00:0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d v="2011-02-14T06:00:00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d v="2013-06-23T05:00:00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d v="2015-02-28T06:00:0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d v="2010-02-05T06:00:00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d v="2011-03-27T05:00:00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d v="2018-09-27T05:00:0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d v="2014-03-17T05:00:00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d v="2014-07-16T05:00:00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d v="2016-02-19T06:00:00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d v="2018-06-15T05:00:00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d v="2018-08-26T05:00:00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d v="2012-01-22T06:00:00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d v="2018-05-15T05:00:00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d v="2018-07-21T05:00:00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d v="2018-01-07T06:00:00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d v="2010-06-12T05:00:0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d v="2012-02-09T06:00:00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d v="2011-11-19T06:00:00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d v="2012-05-02T05:00:00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d v="2011-07-16T05:00:00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d v="2011-06-20T05:00:00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d v="2019-11-18T06:00:00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d v="2011-06-18T05:00:00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d v="2012-04-24T05:00:00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d v="2012-02-05T06:00:00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d v="2018-04-21T05:00:00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d v="2013-03-01T06:00:0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d v="2019-02-19T06:00:00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d v="2010-03-21T05:00:00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d v="2011-08-01T05:00:00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d v="2015-06-17T05:00:0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d v="2016-08-19T05:00:00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d v="2014-09-15T05:00:00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d v="2011-05-08T05:00:00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d v="2018-10-09T05:00:00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d v="2013-10-12T05:00:00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d v="2010-06-21T05:00:0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d v="2015-08-24T05:00:0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d v="2017-11-01T05:00:00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d v="2018-09-03T05:00:0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d v="2014-01-08T06:00:00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d v="2010-04-23T05:00:00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d v="2011-01-13T06:00:00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d v="2019-06-08T05:00:00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d v="2016-07-26T05:00:00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d v="2020-01-15T06:00:0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d v="2017-02-22T06:00:00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d v="2019-07-21T05:00:00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d v="2015-07-09T05:00:0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d v="2015-01-21T06:00:0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d v="2010-05-25T05:00:0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d v="2014-05-04T05:00:00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d v="2010-06-06T05:00:00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d v="2010-08-26T05:00:00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d v="2015-07-17T05:00:0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d v="2017-04-11T05:00:00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d v="2014-03-12T05:00:00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d v="2019-06-24T05:00:00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d v="2011-12-03T06:00:00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d v="2010-05-21T05:00:00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d v="2015-06-15T05:00: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d v="2013-07-11T05:00:00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d v="2018-02-03T06:00:00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d v="2011-07-14T05:00:00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d v="2019-04-28T05:00:00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d v="2019-12-16T06:00:00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d v="2013-10-07T05:00:00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d v="2014-09-19T05:00:00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d v="2018-07-17T05:00:00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d v="2016-01-30T06:00:00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d v="2012-05-05T05:00:00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d v="2012-10-04T05:00:00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d v="2013-09-19T05:00:00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d v="2017-05-13T05:00:00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d v="2011-04-27T05:00:00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d v="2012-05-02T05:00:00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d v="2018-06-04T05:00:00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d v="2015-01-22T06:00:0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d v="2019-09-09T05:00:00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d v="2012-09-05T05:00:00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d v="2019-05-12T05:00:00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d v="2013-08-04T05:00:00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d v="2017-08-29T05:00:0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d v="2014-12-18T06:00:00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d v="2011-06-28T05:00:00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d v="2012-07-27T05:00:00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d v="2017-10-14T05:00:00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d v="2019-02-07T06:00:00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d v="2012-02-12T06:00:00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d v="2018-12-09T06:00:00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d v="2010-07-14T05:00:00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d v="2019-10-31T05:00:0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d v="2017-09-22T05:00:00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d v="2016-05-12T05:00:00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d v="2012-07-12T05:00:00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d v="2013-12-29T06:00:00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d v="2017-05-03T05:00:00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d v="2015-02-25T06:00:0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d v="2014-06-28T05:00:00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d v="2014-03-11T05:00:00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d v="2013-04-08T05:00:00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d v="2016-02-22T06:00:00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d v="2015-07-24T05:00:0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d v="2019-07-22T05:00:00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d v="2015-11-26T06:00:0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d v="2018-06-12T05:00:00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d v="2011-05-07T05:00:00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d v="2012-12-01T06:00:00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d v="2011-01-09T06:00:00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d v="2011-01-25T06:00:00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d v="2014-09-24T05:00:00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d v="2017-02-10T06:00:00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d v="2012-04-05T05:00:00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d v="2011-06-16T05:00:00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d v="2014-09-26T05:00:0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d v="2014-12-12T06:00:00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d v="2015-04-18T05:00:0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d v="2019-04-16T05:00:00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d v="2016-12-26T06:00:00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d v="2016-08-09T05:00:00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d v="2015-12-20T06:00:0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d v="2012-09-22T05:00:0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d v="2012-11-25T06:00:00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d v="2015-12-22T06:00:0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d v="2012-02-16T06:00:00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d v="2010-06-21T05:00:0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d v="2010-06-28T05:00:0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d v="2016-02-08T06:00:0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d v="2011-02-17T06:00:00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d v="2013-11-14T06:00:00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d v="2011-03-05T06:00:00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d v="2015-05-11T05:00:0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d v="2010-01-25T06:00:00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d v="2017-06-15T05:00:00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d v="2012-04-06T05:00:00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d v="2011-01-01T06:00:00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d v="2019-12-22T06:00:00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d v="2011-05-09T05:00:00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d v="2013-10-08T05:00:00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d v="2014-06-02T05:00:00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d v="2010-12-10T06:00:0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d v="2013-05-18T05:00:0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d v="2015-11-29T06:00:0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d v="2011-01-28T06:00:00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d v="2018-02-07T06:00:00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d v="2016-11-12T06:00:00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d v="2015-03-15T05:00:0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d v="2015-10-30T05:00:0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d v="2017-12-25T06:00:00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d v="2011-07-19T05:00:00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d v="2019-08-04T05:00:00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d v="2019-09-08T05:00:00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d v="2013-12-06T06:00:00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d v="2011-04-05T05:00:00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d v="2017-04-27T05:00:00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d v="2016-11-12T06:00:00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d v="2019-04-16T05:00:00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d v="2016-03-03T06:00:00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d v="2014-09-25T05:00:0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d v="2018-05-07T05:00:00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d v="2015-12-24T06:00:0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d v="2014-10-17T05:00:00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d v="2018-11-04T05:00:00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d v="2013-01-02T06:00:00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d v="2014-01-20T06:00:00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d v="2010-02-11T06:00:00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d v="2016-06-29T05:00:00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69C07-35C5-4451-8364-402A262AA325}" name="PivotTable2" cacheId="1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8">
    <chartFormat chart="0" format="12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2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2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2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672AB-AD54-417F-8785-23B1E1709B1D}" name="PivotTable4" cacheId="1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AAA39-82F6-4183-83B3-29FA700360E5}" name="PivotTable5" cacheId="1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F7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/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4">
    <chartFormat chart="1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EE333-974E-4BC5-A185-ADFD01277860}" name="PivotTable12" cacheId="1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4" hier="18" name="[Range].[Parent category].[All]" cap="All"/>
    <pageField fld="1" hier="20" name="[Range].[Date Created Conversion (Year)].[All]" cap="All"/>
  </pageFields>
  <dataFields count="1">
    <dataField name="Count of outcome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C000"/>
      </a:accent1>
      <a:accent2>
        <a:srgbClr val="C00000"/>
      </a:accent2>
      <a:accent3>
        <a:srgbClr val="A5A5A5"/>
      </a:accent3>
      <a:accent4>
        <a:srgbClr val="0070C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workbookViewId="0">
      <selection activeCell="E1" sqref="E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9.375" style="15" bestFit="1" customWidth="1"/>
    <col min="5" max="5" width="11.75" bestFit="1" customWidth="1"/>
    <col min="6" max="6" width="18.25" style="5" bestFit="1" customWidth="1"/>
    <col min="7" max="7" width="12.5" bestFit="1" customWidth="1"/>
    <col min="8" max="8" width="17.5" bestFit="1" customWidth="1"/>
    <col min="9" max="9" width="20.12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26.375" style="12" bestFit="1" customWidth="1"/>
    <col min="14" max="14" width="12.25" bestFit="1" customWidth="1"/>
    <col min="15" max="15" width="25" style="12" bestFit="1" customWidth="1"/>
    <col min="16" max="16" width="13.125" bestFit="1" customWidth="1"/>
    <col min="17" max="17" width="12.5" bestFit="1" customWidth="1"/>
    <col min="18" max="18" width="28" bestFit="1" customWidth="1"/>
    <col min="19" max="19" width="22.2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4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1" t="s">
        <v>2072</v>
      </c>
      <c r="N1" s="1" t="s">
        <v>9</v>
      </c>
      <c r="O1" s="11" t="s">
        <v>2073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2064</v>
      </c>
    </row>
    <row r="2" spans="1:20" x14ac:dyDescent="0.25">
      <c r="A2">
        <v>0</v>
      </c>
      <c r="B2" t="s">
        <v>12</v>
      </c>
      <c r="C2" s="3" t="s">
        <v>13</v>
      </c>
      <c r="D2" s="15">
        <v>100</v>
      </c>
      <c r="E2">
        <v>0</v>
      </c>
      <c r="F2" s="6">
        <f t="shared" ref="F2:F65" si="0">(E2/D2)*100</f>
        <v>0</v>
      </c>
      <c r="G2" t="s">
        <v>14</v>
      </c>
      <c r="H2">
        <v>0</v>
      </c>
      <c r="I2" s="7">
        <f>IFERROR(E2/H2,0)</f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25">
      <c r="A3">
        <v>1</v>
      </c>
      <c r="B3" t="s">
        <v>18</v>
      </c>
      <c r="C3" s="3" t="s">
        <v>19</v>
      </c>
      <c r="D3" s="15">
        <v>1400</v>
      </c>
      <c r="E3">
        <v>14560</v>
      </c>
      <c r="F3" s="6">
        <f t="shared" si="0"/>
        <v>1040</v>
      </c>
      <c r="G3" t="s">
        <v>20</v>
      </c>
      <c r="H3">
        <v>158</v>
      </c>
      <c r="I3" s="7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12">
        <f t="shared" ref="M3:M66" si="2">(((L3/60)/60)/24)+DATE(1970,1,1)</f>
        <v>41870.208333333336</v>
      </c>
      <c r="N3">
        <v>1408597200</v>
      </c>
      <c r="O3" s="12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t="s">
        <v>24</v>
      </c>
      <c r="C4" s="3" t="s">
        <v>25</v>
      </c>
      <c r="D4" s="15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2">
        <f t="shared" si="2"/>
        <v>41595.25</v>
      </c>
      <c r="N4">
        <v>1384840800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25">
      <c r="A5">
        <v>3</v>
      </c>
      <c r="B5" t="s">
        <v>29</v>
      </c>
      <c r="C5" s="3" t="s">
        <v>30</v>
      </c>
      <c r="D5" s="1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2">
        <f t="shared" si="2"/>
        <v>43688.208333333328</v>
      </c>
      <c r="N5">
        <v>1568955600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25">
      <c r="A6">
        <v>4</v>
      </c>
      <c r="B6" t="s">
        <v>31</v>
      </c>
      <c r="C6" s="3" t="s">
        <v>32</v>
      </c>
      <c r="D6" s="15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2">
        <f t="shared" si="2"/>
        <v>43485.25</v>
      </c>
      <c r="N6">
        <v>1548309600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25">
      <c r="A7">
        <v>5</v>
      </c>
      <c r="B7" t="s">
        <v>34</v>
      </c>
      <c r="C7" s="3" t="s">
        <v>35</v>
      </c>
      <c r="D7" s="15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>
        <v>1347080400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25">
      <c r="A8">
        <v>6</v>
      </c>
      <c r="B8" t="s">
        <v>38</v>
      </c>
      <c r="C8" s="3" t="s">
        <v>39</v>
      </c>
      <c r="D8" s="15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2">
        <f t="shared" si="2"/>
        <v>42991.208333333328</v>
      </c>
      <c r="N8">
        <v>1505365200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25">
      <c r="A9">
        <v>7</v>
      </c>
      <c r="B9" t="s">
        <v>43</v>
      </c>
      <c r="C9" s="3" t="s">
        <v>44</v>
      </c>
      <c r="D9" s="15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>
        <v>1439614800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25">
      <c r="A10">
        <v>8</v>
      </c>
      <c r="B10" t="s">
        <v>45</v>
      </c>
      <c r="C10" s="3" t="s">
        <v>46</v>
      </c>
      <c r="D10" s="15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>
        <v>1281502800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25">
      <c r="A11">
        <v>9</v>
      </c>
      <c r="B11" t="s">
        <v>48</v>
      </c>
      <c r="C11" s="3" t="s">
        <v>49</v>
      </c>
      <c r="D11" s="15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2">
        <f t="shared" si="2"/>
        <v>41536.208333333336</v>
      </c>
      <c r="N11">
        <v>1383804000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25">
      <c r="A12">
        <v>10</v>
      </c>
      <c r="B12" t="s">
        <v>51</v>
      </c>
      <c r="C12" s="3" t="s">
        <v>52</v>
      </c>
      <c r="D12" s="15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2">
        <f t="shared" si="2"/>
        <v>40404.208333333336</v>
      </c>
      <c r="N12">
        <v>1285909200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25">
      <c r="A13">
        <v>11</v>
      </c>
      <c r="B13" t="s">
        <v>54</v>
      </c>
      <c r="C13" s="3" t="s">
        <v>55</v>
      </c>
      <c r="D13" s="15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2">
        <f t="shared" si="2"/>
        <v>40442.208333333336</v>
      </c>
      <c r="N13">
        <v>1285563600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25">
      <c r="A14">
        <v>12</v>
      </c>
      <c r="B14" t="s">
        <v>56</v>
      </c>
      <c r="C14" s="3" t="s">
        <v>57</v>
      </c>
      <c r="D14" s="15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2">
        <f t="shared" si="2"/>
        <v>43760.208333333328</v>
      </c>
      <c r="N14">
        <v>1572411600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25">
      <c r="A15">
        <v>13</v>
      </c>
      <c r="B15" t="s">
        <v>58</v>
      </c>
      <c r="C15" s="3" t="s">
        <v>59</v>
      </c>
      <c r="D15" s="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>
        <v>1466658000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25">
      <c r="A16">
        <v>14</v>
      </c>
      <c r="B16" t="s">
        <v>61</v>
      </c>
      <c r="C16" s="3" t="s">
        <v>62</v>
      </c>
      <c r="D16" s="15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2">
        <f t="shared" si="2"/>
        <v>40974.25</v>
      </c>
      <c r="N16">
        <v>1333342800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25">
      <c r="A17">
        <v>15</v>
      </c>
      <c r="B17" t="s">
        <v>63</v>
      </c>
      <c r="C17" s="3" t="s">
        <v>64</v>
      </c>
      <c r="D17" s="15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2">
        <f t="shared" si="2"/>
        <v>43809.25</v>
      </c>
      <c r="N17">
        <v>1576303200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25">
      <c r="A18">
        <v>16</v>
      </c>
      <c r="B18" t="s">
        <v>66</v>
      </c>
      <c r="C18" s="3" t="s">
        <v>67</v>
      </c>
      <c r="D18" s="15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>
        <v>1392271200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25">
      <c r="A19">
        <v>17</v>
      </c>
      <c r="B19" t="s">
        <v>69</v>
      </c>
      <c r="C19" s="3" t="s">
        <v>70</v>
      </c>
      <c r="D19" s="15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>
        <v>1294898400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25">
      <c r="A20">
        <v>18</v>
      </c>
      <c r="B20" t="s">
        <v>72</v>
      </c>
      <c r="C20" s="3" t="s">
        <v>73</v>
      </c>
      <c r="D20" s="15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2">
        <f t="shared" si="2"/>
        <v>43351.208333333328</v>
      </c>
      <c r="N20">
        <v>1537074000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25">
      <c r="A21">
        <v>19</v>
      </c>
      <c r="B21" t="s">
        <v>75</v>
      </c>
      <c r="C21" s="3" t="s">
        <v>76</v>
      </c>
      <c r="D21" s="15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2">
        <f t="shared" si="2"/>
        <v>43528.25</v>
      </c>
      <c r="N21">
        <v>1553490000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25">
      <c r="A22">
        <v>20</v>
      </c>
      <c r="B22" t="s">
        <v>77</v>
      </c>
      <c r="C22" s="3" t="s">
        <v>78</v>
      </c>
      <c r="D22" s="15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2">
        <f t="shared" si="2"/>
        <v>41848.208333333336</v>
      </c>
      <c r="N22">
        <v>1406523600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25">
      <c r="A23">
        <v>21</v>
      </c>
      <c r="B23" t="s">
        <v>79</v>
      </c>
      <c r="C23" s="3" t="s">
        <v>80</v>
      </c>
      <c r="D23" s="15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2">
        <f t="shared" si="2"/>
        <v>40770.208333333336</v>
      </c>
      <c r="N23">
        <v>1316322000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25">
      <c r="A24">
        <v>22</v>
      </c>
      <c r="B24" t="s">
        <v>81</v>
      </c>
      <c r="C24" s="3" t="s">
        <v>82</v>
      </c>
      <c r="D24" s="15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2">
        <f t="shared" si="2"/>
        <v>43193.208333333328</v>
      </c>
      <c r="N24">
        <v>1524027600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25">
      <c r="A25">
        <v>23</v>
      </c>
      <c r="B25" t="s">
        <v>83</v>
      </c>
      <c r="C25" s="3" t="s">
        <v>84</v>
      </c>
      <c r="D25" s="1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2">
        <f t="shared" si="2"/>
        <v>43510.25</v>
      </c>
      <c r="N25">
        <v>1554699600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25">
      <c r="A26">
        <v>24</v>
      </c>
      <c r="B26" t="s">
        <v>85</v>
      </c>
      <c r="C26" s="3" t="s">
        <v>86</v>
      </c>
      <c r="D26" s="15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2">
        <f t="shared" si="2"/>
        <v>41811.208333333336</v>
      </c>
      <c r="N26">
        <v>1403499600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25">
      <c r="A27">
        <v>25</v>
      </c>
      <c r="B27" t="s">
        <v>87</v>
      </c>
      <c r="C27" s="3" t="s">
        <v>88</v>
      </c>
      <c r="D27" s="15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2">
        <f t="shared" si="2"/>
        <v>40681.208333333336</v>
      </c>
      <c r="N27">
        <v>1307422800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25">
      <c r="A28">
        <v>26</v>
      </c>
      <c r="B28" t="s">
        <v>90</v>
      </c>
      <c r="C28" s="3" t="s">
        <v>91</v>
      </c>
      <c r="D28" s="15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2">
        <f t="shared" si="2"/>
        <v>43312.208333333328</v>
      </c>
      <c r="N28">
        <v>1535346000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25">
      <c r="A29">
        <v>27</v>
      </c>
      <c r="B29" t="s">
        <v>92</v>
      </c>
      <c r="C29" s="3" t="s">
        <v>93</v>
      </c>
      <c r="D29" s="15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2">
        <f t="shared" si="2"/>
        <v>42280.208333333328</v>
      </c>
      <c r="N29">
        <v>1444539600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25">
      <c r="A30">
        <v>28</v>
      </c>
      <c r="B30" t="s">
        <v>94</v>
      </c>
      <c r="C30" s="3" t="s">
        <v>95</v>
      </c>
      <c r="D30" s="15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2">
        <f t="shared" si="2"/>
        <v>40218.25</v>
      </c>
      <c r="N30">
        <v>1267682400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25">
      <c r="A31">
        <v>29</v>
      </c>
      <c r="B31" t="s">
        <v>96</v>
      </c>
      <c r="C31" s="3" t="s">
        <v>97</v>
      </c>
      <c r="D31" s="15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2">
        <f t="shared" si="2"/>
        <v>43301.208333333328</v>
      </c>
      <c r="N31">
        <v>1535518800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25">
      <c r="A32">
        <v>30</v>
      </c>
      <c r="B32" t="s">
        <v>101</v>
      </c>
      <c r="C32" s="3" t="s">
        <v>102</v>
      </c>
      <c r="D32" s="15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2">
        <f t="shared" si="2"/>
        <v>43609.208333333328</v>
      </c>
      <c r="N32">
        <v>1559106000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25">
      <c r="A33">
        <v>31</v>
      </c>
      <c r="B33" t="s">
        <v>103</v>
      </c>
      <c r="C33" s="3" t="s">
        <v>104</v>
      </c>
      <c r="D33" s="15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2">
        <f t="shared" si="2"/>
        <v>42374.25</v>
      </c>
      <c r="N33">
        <v>1454392800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25">
      <c r="A34">
        <v>32</v>
      </c>
      <c r="B34" t="s">
        <v>105</v>
      </c>
      <c r="C34" s="3" t="s">
        <v>106</v>
      </c>
      <c r="D34" s="15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2">
        <f t="shared" si="2"/>
        <v>43110.25</v>
      </c>
      <c r="N34">
        <v>1517896800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25">
      <c r="A35">
        <v>33</v>
      </c>
      <c r="B35" t="s">
        <v>109</v>
      </c>
      <c r="C35" s="3" t="s">
        <v>110</v>
      </c>
      <c r="D35" s="1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2">
        <f t="shared" si="2"/>
        <v>41917.208333333336</v>
      </c>
      <c r="N35">
        <v>1415685600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25">
      <c r="A36">
        <v>34</v>
      </c>
      <c r="B36" t="s">
        <v>111</v>
      </c>
      <c r="C36" s="3" t="s">
        <v>112</v>
      </c>
      <c r="D36" s="15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2">
        <f t="shared" si="2"/>
        <v>42817.208333333328</v>
      </c>
      <c r="N36">
        <v>1490677200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25">
      <c r="A37">
        <v>35</v>
      </c>
      <c r="B37" t="s">
        <v>113</v>
      </c>
      <c r="C37" s="3" t="s">
        <v>114</v>
      </c>
      <c r="D37" s="15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2">
        <f t="shared" si="2"/>
        <v>43484.25</v>
      </c>
      <c r="N37">
        <v>1551506400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25">
      <c r="A38">
        <v>36</v>
      </c>
      <c r="B38" t="s">
        <v>115</v>
      </c>
      <c r="C38" s="3" t="s">
        <v>116</v>
      </c>
      <c r="D38" s="15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2">
        <f t="shared" si="2"/>
        <v>40600.25</v>
      </c>
      <c r="N38">
        <v>1300856400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25">
      <c r="A39">
        <v>37</v>
      </c>
      <c r="B39" t="s">
        <v>117</v>
      </c>
      <c r="C39" s="3" t="s">
        <v>118</v>
      </c>
      <c r="D39" s="15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2">
        <f t="shared" si="2"/>
        <v>43744.208333333328</v>
      </c>
      <c r="N39">
        <v>1573192800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25">
      <c r="A40">
        <v>38</v>
      </c>
      <c r="B40" t="s">
        <v>120</v>
      </c>
      <c r="C40" s="3" t="s">
        <v>121</v>
      </c>
      <c r="D40" s="15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2">
        <f t="shared" si="2"/>
        <v>40469.208333333336</v>
      </c>
      <c r="N40">
        <v>1287810000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25">
      <c r="A41">
        <v>39</v>
      </c>
      <c r="B41" t="s">
        <v>123</v>
      </c>
      <c r="C41" s="3" t="s">
        <v>124</v>
      </c>
      <c r="D41" s="15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2">
        <f t="shared" si="2"/>
        <v>41330.25</v>
      </c>
      <c r="N41">
        <v>1362978000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25">
      <c r="A42">
        <v>40</v>
      </c>
      <c r="B42" t="s">
        <v>125</v>
      </c>
      <c r="C42" s="3" t="s">
        <v>126</v>
      </c>
      <c r="D42" s="15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2">
        <f t="shared" si="2"/>
        <v>40334.208333333336</v>
      </c>
      <c r="N42">
        <v>1277355600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25">
      <c r="A43">
        <v>41</v>
      </c>
      <c r="B43" t="s">
        <v>127</v>
      </c>
      <c r="C43" s="3" t="s">
        <v>128</v>
      </c>
      <c r="D43" s="15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2">
        <f t="shared" si="2"/>
        <v>41156.208333333336</v>
      </c>
      <c r="N43">
        <v>1348981200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25">
      <c r="A44">
        <v>42</v>
      </c>
      <c r="B44" t="s">
        <v>129</v>
      </c>
      <c r="C44" s="3" t="s">
        <v>130</v>
      </c>
      <c r="D44" s="15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2">
        <f t="shared" si="2"/>
        <v>40728.208333333336</v>
      </c>
      <c r="N44">
        <v>1310533200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25">
      <c r="A45">
        <v>43</v>
      </c>
      <c r="B45" t="s">
        <v>131</v>
      </c>
      <c r="C45" s="3" t="s">
        <v>132</v>
      </c>
      <c r="D45" s="1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2">
        <f t="shared" si="2"/>
        <v>41844.208333333336</v>
      </c>
      <c r="N45">
        <v>1407560400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25">
      <c r="A46">
        <v>44</v>
      </c>
      <c r="B46" t="s">
        <v>134</v>
      </c>
      <c r="C46" s="3" t="s">
        <v>135</v>
      </c>
      <c r="D46" s="15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2">
        <f t="shared" si="2"/>
        <v>43541.208333333328</v>
      </c>
      <c r="N46">
        <v>1552885200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25">
      <c r="A47">
        <v>45</v>
      </c>
      <c r="B47" t="s">
        <v>136</v>
      </c>
      <c r="C47" s="3" t="s">
        <v>137</v>
      </c>
      <c r="D47" s="15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2">
        <f t="shared" si="2"/>
        <v>42676.208333333328</v>
      </c>
      <c r="N47">
        <v>1479362400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25">
      <c r="A48">
        <v>46</v>
      </c>
      <c r="B48" t="s">
        <v>138</v>
      </c>
      <c r="C48" s="3" t="s">
        <v>139</v>
      </c>
      <c r="D48" s="15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2">
        <f t="shared" si="2"/>
        <v>40367.208333333336</v>
      </c>
      <c r="N48">
        <v>1280552400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25">
      <c r="A49">
        <v>47</v>
      </c>
      <c r="B49" t="s">
        <v>140</v>
      </c>
      <c r="C49" s="3" t="s">
        <v>141</v>
      </c>
      <c r="D49" s="15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2">
        <f t="shared" si="2"/>
        <v>41727.208333333336</v>
      </c>
      <c r="N49">
        <v>1398661200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25">
      <c r="A50">
        <v>48</v>
      </c>
      <c r="B50" t="s">
        <v>142</v>
      </c>
      <c r="C50" s="3" t="s">
        <v>143</v>
      </c>
      <c r="D50" s="15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2">
        <f t="shared" si="2"/>
        <v>42180.208333333328</v>
      </c>
      <c r="N50">
        <v>1436245200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25">
      <c r="A51">
        <v>49</v>
      </c>
      <c r="B51" t="s">
        <v>144</v>
      </c>
      <c r="C51" s="3" t="s">
        <v>145</v>
      </c>
      <c r="D51" s="15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2">
        <f t="shared" si="2"/>
        <v>43758.208333333328</v>
      </c>
      <c r="N51">
        <v>1575439200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t="s">
        <v>146</v>
      </c>
      <c r="C52" s="3" t="s">
        <v>147</v>
      </c>
      <c r="D52" s="15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2">
        <f t="shared" si="2"/>
        <v>41487.208333333336</v>
      </c>
      <c r="N52">
        <v>1377752400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25">
      <c r="A53">
        <v>51</v>
      </c>
      <c r="B53" t="s">
        <v>149</v>
      </c>
      <c r="C53" s="3" t="s">
        <v>150</v>
      </c>
      <c r="D53" s="15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2">
        <f t="shared" si="2"/>
        <v>40995.208333333336</v>
      </c>
      <c r="N53">
        <v>1334206800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25">
      <c r="A54">
        <v>52</v>
      </c>
      <c r="B54" t="s">
        <v>151</v>
      </c>
      <c r="C54" s="3" t="s">
        <v>152</v>
      </c>
      <c r="D54" s="15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2">
        <f t="shared" si="2"/>
        <v>40436.208333333336</v>
      </c>
      <c r="N54">
        <v>1284872400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25">
      <c r="A55">
        <v>53</v>
      </c>
      <c r="B55" t="s">
        <v>153</v>
      </c>
      <c r="C55" s="3" t="s">
        <v>154</v>
      </c>
      <c r="D55" s="1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2">
        <f t="shared" si="2"/>
        <v>41779.208333333336</v>
      </c>
      <c r="N55">
        <v>1403931600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25">
      <c r="A56">
        <v>54</v>
      </c>
      <c r="B56" t="s">
        <v>155</v>
      </c>
      <c r="C56" s="3" t="s">
        <v>156</v>
      </c>
      <c r="D56" s="15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2">
        <f t="shared" si="2"/>
        <v>43170.25</v>
      </c>
      <c r="N56">
        <v>1521262800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5" x14ac:dyDescent="0.25">
      <c r="A57">
        <v>55</v>
      </c>
      <c r="B57" t="s">
        <v>157</v>
      </c>
      <c r="C57" s="3" t="s">
        <v>158</v>
      </c>
      <c r="D57" s="15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2">
        <f t="shared" si="2"/>
        <v>43311.208333333328</v>
      </c>
      <c r="N57">
        <v>1533358800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25">
      <c r="A58">
        <v>56</v>
      </c>
      <c r="B58" t="s">
        <v>160</v>
      </c>
      <c r="C58" s="3" t="s">
        <v>161</v>
      </c>
      <c r="D58" s="15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2">
        <f t="shared" si="2"/>
        <v>42014.25</v>
      </c>
      <c r="N58">
        <v>1421474400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25">
      <c r="A59">
        <v>57</v>
      </c>
      <c r="B59" t="s">
        <v>162</v>
      </c>
      <c r="C59" s="3" t="s">
        <v>163</v>
      </c>
      <c r="D59" s="15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2">
        <f t="shared" si="2"/>
        <v>42979.208333333328</v>
      </c>
      <c r="N59">
        <v>1505278800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25">
      <c r="A60">
        <v>58</v>
      </c>
      <c r="B60" t="s">
        <v>164</v>
      </c>
      <c r="C60" s="3" t="s">
        <v>165</v>
      </c>
      <c r="D60" s="15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2">
        <f t="shared" si="2"/>
        <v>42268.208333333328</v>
      </c>
      <c r="N60">
        <v>1443934800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25">
      <c r="A61">
        <v>59</v>
      </c>
      <c r="B61" t="s">
        <v>166</v>
      </c>
      <c r="C61" s="3" t="s">
        <v>167</v>
      </c>
      <c r="D61" s="15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2">
        <f t="shared" si="2"/>
        <v>42898.208333333328</v>
      </c>
      <c r="N61">
        <v>1498539600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25">
      <c r="A62">
        <v>60</v>
      </c>
      <c r="B62" t="s">
        <v>168</v>
      </c>
      <c r="C62" s="3" t="s">
        <v>169</v>
      </c>
      <c r="D62" s="15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2">
        <f t="shared" si="2"/>
        <v>41107.208333333336</v>
      </c>
      <c r="N62">
        <v>1342760400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25">
      <c r="A63">
        <v>61</v>
      </c>
      <c r="B63" t="s">
        <v>170</v>
      </c>
      <c r="C63" s="3" t="s">
        <v>171</v>
      </c>
      <c r="D63" s="15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2">
        <f t="shared" si="2"/>
        <v>40595.25</v>
      </c>
      <c r="N63">
        <v>1301720400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25">
      <c r="A64">
        <v>62</v>
      </c>
      <c r="B64" t="s">
        <v>172</v>
      </c>
      <c r="C64" s="3" t="s">
        <v>173</v>
      </c>
      <c r="D64" s="15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2">
        <f t="shared" si="2"/>
        <v>42160.208333333328</v>
      </c>
      <c r="N64">
        <v>1433566800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25">
      <c r="A65">
        <v>63</v>
      </c>
      <c r="B65" t="s">
        <v>174</v>
      </c>
      <c r="C65" s="3" t="s">
        <v>175</v>
      </c>
      <c r="D65" s="1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2">
        <f t="shared" si="2"/>
        <v>42853.208333333328</v>
      </c>
      <c r="N65">
        <v>1493874000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25">
      <c r="A66">
        <v>64</v>
      </c>
      <c r="B66" t="s">
        <v>176</v>
      </c>
      <c r="C66" s="3" t="s">
        <v>177</v>
      </c>
      <c r="D66" s="15">
        <v>2800</v>
      </c>
      <c r="E66">
        <v>2734</v>
      </c>
      <c r="F66" s="6">
        <f t="shared" ref="F66:F129" si="4">(E66/D66)*100</f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2">
        <f t="shared" si="2"/>
        <v>43283.208333333328</v>
      </c>
      <c r="N66">
        <v>1531803600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25">
      <c r="A67">
        <v>65</v>
      </c>
      <c r="B67" t="s">
        <v>178</v>
      </c>
      <c r="C67" s="3" t="s">
        <v>179</v>
      </c>
      <c r="D67" s="15">
        <v>6100</v>
      </c>
      <c r="E67">
        <v>14405</v>
      </c>
      <c r="F67" s="6">
        <f t="shared" si="4"/>
        <v>236.14754098360655</v>
      </c>
      <c r="G67" t="s">
        <v>20</v>
      </c>
      <c r="H67">
        <v>236</v>
      </c>
      <c r="I67" s="7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 s="12">
        <f t="shared" ref="M67:M130" si="6">(((L67/60)/60)/24)+DATE(1970,1,1)</f>
        <v>40570.25</v>
      </c>
      <c r="N67">
        <v>1296712800</v>
      </c>
      <c r="O67" s="12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25">
      <c r="A68">
        <v>66</v>
      </c>
      <c r="B68" t="s">
        <v>180</v>
      </c>
      <c r="C68" s="3" t="s">
        <v>181</v>
      </c>
      <c r="D68" s="15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 s="12">
        <f t="shared" si="6"/>
        <v>42102.208333333328</v>
      </c>
      <c r="N68">
        <v>1428901200</v>
      </c>
      <c r="O68" s="12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25">
      <c r="A69">
        <v>67</v>
      </c>
      <c r="B69" t="s">
        <v>182</v>
      </c>
      <c r="C69" s="3" t="s">
        <v>183</v>
      </c>
      <c r="D69" s="15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 s="12">
        <f t="shared" si="6"/>
        <v>40203.25</v>
      </c>
      <c r="N69">
        <v>1264831200</v>
      </c>
      <c r="O69" s="12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25">
      <c r="A70">
        <v>68</v>
      </c>
      <c r="B70" t="s">
        <v>184</v>
      </c>
      <c r="C70" s="3" t="s">
        <v>185</v>
      </c>
      <c r="D70" s="15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 s="12">
        <f t="shared" si="6"/>
        <v>42943.208333333328</v>
      </c>
      <c r="N70">
        <v>1505192400</v>
      </c>
      <c r="O70" s="12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25">
      <c r="A71">
        <v>69</v>
      </c>
      <c r="B71" t="s">
        <v>186</v>
      </c>
      <c r="C71" s="3" t="s">
        <v>187</v>
      </c>
      <c r="D71" s="15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 s="12">
        <f t="shared" si="6"/>
        <v>40531.25</v>
      </c>
      <c r="N71">
        <v>1295676000</v>
      </c>
      <c r="O71" s="12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25">
      <c r="A72">
        <v>70</v>
      </c>
      <c r="B72" t="s">
        <v>188</v>
      </c>
      <c r="C72" s="3" t="s">
        <v>189</v>
      </c>
      <c r="D72" s="15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 s="12">
        <f t="shared" si="6"/>
        <v>40484.208333333336</v>
      </c>
      <c r="N72">
        <v>1292911200</v>
      </c>
      <c r="O72" s="12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25">
      <c r="A73">
        <v>71</v>
      </c>
      <c r="B73" t="s">
        <v>190</v>
      </c>
      <c r="C73" s="3" t="s">
        <v>191</v>
      </c>
      <c r="D73" s="15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 s="12">
        <f t="shared" si="6"/>
        <v>43799.25</v>
      </c>
      <c r="N73">
        <v>1575439200</v>
      </c>
      <c r="O73" s="12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25">
      <c r="A74">
        <v>72</v>
      </c>
      <c r="B74" t="s">
        <v>192</v>
      </c>
      <c r="C74" s="3" t="s">
        <v>193</v>
      </c>
      <c r="D74" s="15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 s="12">
        <f t="shared" si="6"/>
        <v>42186.208333333328</v>
      </c>
      <c r="N74">
        <v>1438837200</v>
      </c>
      <c r="O74" s="12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25">
      <c r="A75">
        <v>73</v>
      </c>
      <c r="B75" t="s">
        <v>194</v>
      </c>
      <c r="C75" s="3" t="s">
        <v>195</v>
      </c>
      <c r="D75" s="1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 s="12">
        <f t="shared" si="6"/>
        <v>42701.25</v>
      </c>
      <c r="N75">
        <v>1480485600</v>
      </c>
      <c r="O75" s="12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25">
      <c r="A76">
        <v>74</v>
      </c>
      <c r="B76" t="s">
        <v>196</v>
      </c>
      <c r="C76" s="3" t="s">
        <v>197</v>
      </c>
      <c r="D76" s="15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 s="12">
        <f t="shared" si="6"/>
        <v>42456.208333333328</v>
      </c>
      <c r="N76">
        <v>1459141200</v>
      </c>
      <c r="O76" s="12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25">
      <c r="A77">
        <v>75</v>
      </c>
      <c r="B77" t="s">
        <v>198</v>
      </c>
      <c r="C77" s="3" t="s">
        <v>199</v>
      </c>
      <c r="D77" s="15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 s="12">
        <f t="shared" si="6"/>
        <v>43296.208333333328</v>
      </c>
      <c r="N77">
        <v>1532322000</v>
      </c>
      <c r="O77" s="12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25">
      <c r="A78">
        <v>76</v>
      </c>
      <c r="B78" t="s">
        <v>200</v>
      </c>
      <c r="C78" s="3" t="s">
        <v>201</v>
      </c>
      <c r="D78" s="15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 s="12">
        <f t="shared" si="6"/>
        <v>42027.25</v>
      </c>
      <c r="N78">
        <v>1426222800</v>
      </c>
      <c r="O78" s="12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25">
      <c r="A79">
        <v>77</v>
      </c>
      <c r="B79" t="s">
        <v>202</v>
      </c>
      <c r="C79" s="3" t="s">
        <v>203</v>
      </c>
      <c r="D79" s="15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 s="12">
        <f t="shared" si="6"/>
        <v>40448.208333333336</v>
      </c>
      <c r="N79">
        <v>1286773200</v>
      </c>
      <c r="O79" s="12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25">
      <c r="A80">
        <v>78</v>
      </c>
      <c r="B80" t="s">
        <v>204</v>
      </c>
      <c r="C80" s="3" t="s">
        <v>205</v>
      </c>
      <c r="D80" s="15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 s="12">
        <f t="shared" si="6"/>
        <v>43206.208333333328</v>
      </c>
      <c r="N80">
        <v>1523941200</v>
      </c>
      <c r="O80" s="12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25">
      <c r="A81">
        <v>79</v>
      </c>
      <c r="B81" t="s">
        <v>207</v>
      </c>
      <c r="C81" s="3" t="s">
        <v>208</v>
      </c>
      <c r="D81" s="15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 s="12">
        <f t="shared" si="6"/>
        <v>43267.208333333328</v>
      </c>
      <c r="N81">
        <v>1529557200</v>
      </c>
      <c r="O81" s="12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25">
      <c r="A82">
        <v>80</v>
      </c>
      <c r="B82" t="s">
        <v>209</v>
      </c>
      <c r="C82" s="3" t="s">
        <v>210</v>
      </c>
      <c r="D82" s="15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 s="12">
        <f t="shared" si="6"/>
        <v>42976.208333333328</v>
      </c>
      <c r="N82">
        <v>1506574800</v>
      </c>
      <c r="O82" s="12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25">
      <c r="A83">
        <v>81</v>
      </c>
      <c r="B83" t="s">
        <v>211</v>
      </c>
      <c r="C83" s="3" t="s">
        <v>212</v>
      </c>
      <c r="D83" s="15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 s="12">
        <f t="shared" si="6"/>
        <v>43062.25</v>
      </c>
      <c r="N83">
        <v>1513576800</v>
      </c>
      <c r="O83" s="12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25">
      <c r="A84">
        <v>82</v>
      </c>
      <c r="B84" t="s">
        <v>213</v>
      </c>
      <c r="C84" s="3" t="s">
        <v>214</v>
      </c>
      <c r="D84" s="15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 s="12">
        <f t="shared" si="6"/>
        <v>43482.25</v>
      </c>
      <c r="N84">
        <v>1548309600</v>
      </c>
      <c r="O84" s="12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25">
      <c r="A85">
        <v>83</v>
      </c>
      <c r="B85" t="s">
        <v>215</v>
      </c>
      <c r="C85" s="3" t="s">
        <v>216</v>
      </c>
      <c r="D85" s="1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 s="12">
        <f t="shared" si="6"/>
        <v>42579.208333333328</v>
      </c>
      <c r="N85">
        <v>1471582800</v>
      </c>
      <c r="O85" s="12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25">
      <c r="A86">
        <v>84</v>
      </c>
      <c r="B86" t="s">
        <v>217</v>
      </c>
      <c r="C86" s="3" t="s">
        <v>218</v>
      </c>
      <c r="D86" s="15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 s="12">
        <f t="shared" si="6"/>
        <v>41118.208333333336</v>
      </c>
      <c r="N86">
        <v>1344315600</v>
      </c>
      <c r="O86" s="12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25">
      <c r="A87">
        <v>85</v>
      </c>
      <c r="B87" t="s">
        <v>219</v>
      </c>
      <c r="C87" s="3" t="s">
        <v>220</v>
      </c>
      <c r="D87" s="15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 s="12">
        <f t="shared" si="6"/>
        <v>40797.208333333336</v>
      </c>
      <c r="N87">
        <v>1316408400</v>
      </c>
      <c r="O87" s="12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25">
      <c r="A88">
        <v>86</v>
      </c>
      <c r="B88" t="s">
        <v>221</v>
      </c>
      <c r="C88" s="3" t="s">
        <v>222</v>
      </c>
      <c r="D88" s="15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 s="12">
        <f t="shared" si="6"/>
        <v>42128.208333333328</v>
      </c>
      <c r="N88">
        <v>1431838800</v>
      </c>
      <c r="O88" s="12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25">
      <c r="A89">
        <v>87</v>
      </c>
      <c r="B89" t="s">
        <v>223</v>
      </c>
      <c r="C89" s="3" t="s">
        <v>224</v>
      </c>
      <c r="D89" s="15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 s="12">
        <f t="shared" si="6"/>
        <v>40610.25</v>
      </c>
      <c r="N89">
        <v>1300510800</v>
      </c>
      <c r="O89" s="12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25">
      <c r="A90">
        <v>88</v>
      </c>
      <c r="B90" t="s">
        <v>225</v>
      </c>
      <c r="C90" s="3" t="s">
        <v>226</v>
      </c>
      <c r="D90" s="15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 s="12">
        <f t="shared" si="6"/>
        <v>42110.208333333328</v>
      </c>
      <c r="N90">
        <v>1431061200</v>
      </c>
      <c r="O90" s="12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25">
      <c r="A91">
        <v>89</v>
      </c>
      <c r="B91" t="s">
        <v>227</v>
      </c>
      <c r="C91" s="3" t="s">
        <v>228</v>
      </c>
      <c r="D91" s="15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 s="12">
        <f t="shared" si="6"/>
        <v>40283.208333333336</v>
      </c>
      <c r="N91">
        <v>1271480400</v>
      </c>
      <c r="O91" s="12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25">
      <c r="A92">
        <v>90</v>
      </c>
      <c r="B92" t="s">
        <v>229</v>
      </c>
      <c r="C92" s="3" t="s">
        <v>230</v>
      </c>
      <c r="D92" s="15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 s="12">
        <f t="shared" si="6"/>
        <v>42425.25</v>
      </c>
      <c r="N92">
        <v>1456380000</v>
      </c>
      <c r="O92" s="12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25">
      <c r="A93">
        <v>91</v>
      </c>
      <c r="B93" t="s">
        <v>231</v>
      </c>
      <c r="C93" s="3" t="s">
        <v>232</v>
      </c>
      <c r="D93" s="15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 s="12">
        <f t="shared" si="6"/>
        <v>42588.208333333328</v>
      </c>
      <c r="N93">
        <v>1472878800</v>
      </c>
      <c r="O93" s="12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5" x14ac:dyDescent="0.25">
      <c r="A94">
        <v>92</v>
      </c>
      <c r="B94" t="s">
        <v>233</v>
      </c>
      <c r="C94" s="3" t="s">
        <v>234</v>
      </c>
      <c r="D94" s="15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 s="12">
        <f t="shared" si="6"/>
        <v>40352.208333333336</v>
      </c>
      <c r="N94">
        <v>1277355600</v>
      </c>
      <c r="O94" s="12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25">
      <c r="A95">
        <v>93</v>
      </c>
      <c r="B95" t="s">
        <v>235</v>
      </c>
      <c r="C95" s="3" t="s">
        <v>236</v>
      </c>
      <c r="D95" s="1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 s="12">
        <f t="shared" si="6"/>
        <v>41202.208333333336</v>
      </c>
      <c r="N95">
        <v>1351054800</v>
      </c>
      <c r="O95" s="12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25">
      <c r="A96">
        <v>94</v>
      </c>
      <c r="B96" t="s">
        <v>237</v>
      </c>
      <c r="C96" s="3" t="s">
        <v>238</v>
      </c>
      <c r="D96" s="15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 s="12">
        <f t="shared" si="6"/>
        <v>43562.208333333328</v>
      </c>
      <c r="N96">
        <v>1555563600</v>
      </c>
      <c r="O96" s="12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25">
      <c r="A97">
        <v>95</v>
      </c>
      <c r="B97" t="s">
        <v>239</v>
      </c>
      <c r="C97" s="3" t="s">
        <v>240</v>
      </c>
      <c r="D97" s="15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 s="12">
        <f t="shared" si="6"/>
        <v>43752.208333333328</v>
      </c>
      <c r="N97">
        <v>1571634000</v>
      </c>
      <c r="O97" s="12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25">
      <c r="A98">
        <v>96</v>
      </c>
      <c r="B98" t="s">
        <v>241</v>
      </c>
      <c r="C98" s="3" t="s">
        <v>242</v>
      </c>
      <c r="D98" s="15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 s="12">
        <f t="shared" si="6"/>
        <v>40612.25</v>
      </c>
      <c r="N98">
        <v>1300856400</v>
      </c>
      <c r="O98" s="12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25">
      <c r="A99">
        <v>97</v>
      </c>
      <c r="B99" t="s">
        <v>243</v>
      </c>
      <c r="C99" s="3" t="s">
        <v>244</v>
      </c>
      <c r="D99" s="15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 s="12">
        <f t="shared" si="6"/>
        <v>42180.208333333328</v>
      </c>
      <c r="N99">
        <v>1439874000</v>
      </c>
      <c r="O99" s="12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25">
      <c r="A100">
        <v>98</v>
      </c>
      <c r="B100" t="s">
        <v>245</v>
      </c>
      <c r="C100" s="3" t="s">
        <v>246</v>
      </c>
      <c r="D100" s="15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 s="12">
        <f t="shared" si="6"/>
        <v>42212.208333333328</v>
      </c>
      <c r="N100">
        <v>1438318800</v>
      </c>
      <c r="O100" s="12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25">
      <c r="A101">
        <v>99</v>
      </c>
      <c r="B101" t="s">
        <v>247</v>
      </c>
      <c r="C101" s="3" t="s">
        <v>248</v>
      </c>
      <c r="D101" s="15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 s="12">
        <f t="shared" si="6"/>
        <v>41968.25</v>
      </c>
      <c r="N101">
        <v>1419400800</v>
      </c>
      <c r="O101" s="12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25">
      <c r="A102">
        <v>100</v>
      </c>
      <c r="B102" t="s">
        <v>249</v>
      </c>
      <c r="C102" s="3" t="s">
        <v>250</v>
      </c>
      <c r="D102" s="15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 s="12">
        <f t="shared" si="6"/>
        <v>40835.208333333336</v>
      </c>
      <c r="N102">
        <v>1320555600</v>
      </c>
      <c r="O102" s="12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25">
      <c r="A103">
        <v>101</v>
      </c>
      <c r="B103" t="s">
        <v>251</v>
      </c>
      <c r="C103" s="3" t="s">
        <v>252</v>
      </c>
      <c r="D103" s="15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 s="12">
        <f t="shared" si="6"/>
        <v>42056.25</v>
      </c>
      <c r="N103">
        <v>1425103200</v>
      </c>
      <c r="O103" s="12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25">
      <c r="A104">
        <v>102</v>
      </c>
      <c r="B104" t="s">
        <v>253</v>
      </c>
      <c r="C104" s="3" t="s">
        <v>254</v>
      </c>
      <c r="D104" s="15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 s="12">
        <f t="shared" si="6"/>
        <v>43234.208333333328</v>
      </c>
      <c r="N104">
        <v>1526878800</v>
      </c>
      <c r="O104" s="12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25">
      <c r="A105">
        <v>103</v>
      </c>
      <c r="B105" t="s">
        <v>255</v>
      </c>
      <c r="C105" s="3" t="s">
        <v>256</v>
      </c>
      <c r="D105" s="1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 s="12">
        <f t="shared" si="6"/>
        <v>40475.208333333336</v>
      </c>
      <c r="N105">
        <v>1288674000</v>
      </c>
      <c r="O105" s="12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25">
      <c r="A106">
        <v>104</v>
      </c>
      <c r="B106" t="s">
        <v>257</v>
      </c>
      <c r="C106" s="3" t="s">
        <v>258</v>
      </c>
      <c r="D106" s="15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 s="12">
        <f t="shared" si="6"/>
        <v>42878.208333333328</v>
      </c>
      <c r="N106">
        <v>1495602000</v>
      </c>
      <c r="O106" s="12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25">
      <c r="A107">
        <v>105</v>
      </c>
      <c r="B107" t="s">
        <v>259</v>
      </c>
      <c r="C107" s="3" t="s">
        <v>260</v>
      </c>
      <c r="D107" s="15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 s="12">
        <f t="shared" si="6"/>
        <v>41366.208333333336</v>
      </c>
      <c r="N107">
        <v>1366434000</v>
      </c>
      <c r="O107" s="12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25">
      <c r="A108">
        <v>106</v>
      </c>
      <c r="B108" t="s">
        <v>261</v>
      </c>
      <c r="C108" s="3" t="s">
        <v>262</v>
      </c>
      <c r="D108" s="15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 s="12">
        <f t="shared" si="6"/>
        <v>43716.208333333328</v>
      </c>
      <c r="N108">
        <v>1568350800</v>
      </c>
      <c r="O108" s="12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25">
      <c r="A109">
        <v>107</v>
      </c>
      <c r="B109" t="s">
        <v>263</v>
      </c>
      <c r="C109" s="3" t="s">
        <v>264</v>
      </c>
      <c r="D109" s="15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 s="12">
        <f t="shared" si="6"/>
        <v>43213.208333333328</v>
      </c>
      <c r="N109">
        <v>1525928400</v>
      </c>
      <c r="O109" s="12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25">
      <c r="A110">
        <v>108</v>
      </c>
      <c r="B110" t="s">
        <v>265</v>
      </c>
      <c r="C110" s="3" t="s">
        <v>266</v>
      </c>
      <c r="D110" s="15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 s="12">
        <f t="shared" si="6"/>
        <v>41005.208333333336</v>
      </c>
      <c r="N110">
        <v>1336885200</v>
      </c>
      <c r="O110" s="12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25">
      <c r="A111">
        <v>109</v>
      </c>
      <c r="B111" t="s">
        <v>267</v>
      </c>
      <c r="C111" s="3" t="s">
        <v>268</v>
      </c>
      <c r="D111" s="15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 s="12">
        <f t="shared" si="6"/>
        <v>41651.25</v>
      </c>
      <c r="N111">
        <v>1389679200</v>
      </c>
      <c r="O111" s="12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25">
      <c r="A112">
        <v>110</v>
      </c>
      <c r="B112" t="s">
        <v>270</v>
      </c>
      <c r="C112" s="3" t="s">
        <v>271</v>
      </c>
      <c r="D112" s="15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 s="12">
        <f t="shared" si="6"/>
        <v>43354.208333333328</v>
      </c>
      <c r="N112">
        <v>1538283600</v>
      </c>
      <c r="O112" s="12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25">
      <c r="A113">
        <v>111</v>
      </c>
      <c r="B113" t="s">
        <v>272</v>
      </c>
      <c r="C113" s="3" t="s">
        <v>273</v>
      </c>
      <c r="D113" s="15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 s="12">
        <f t="shared" si="6"/>
        <v>41174.208333333336</v>
      </c>
      <c r="N113">
        <v>1348808400</v>
      </c>
      <c r="O113" s="12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25">
      <c r="A114">
        <v>112</v>
      </c>
      <c r="B114" t="s">
        <v>274</v>
      </c>
      <c r="C114" s="3" t="s">
        <v>275</v>
      </c>
      <c r="D114" s="15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 s="12">
        <f t="shared" si="6"/>
        <v>41875.208333333336</v>
      </c>
      <c r="N114">
        <v>1410152400</v>
      </c>
      <c r="O114" s="12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25">
      <c r="A115">
        <v>113</v>
      </c>
      <c r="B115" t="s">
        <v>276</v>
      </c>
      <c r="C115" s="3" t="s">
        <v>277</v>
      </c>
      <c r="D115" s="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 s="12">
        <f t="shared" si="6"/>
        <v>42990.208333333328</v>
      </c>
      <c r="N115">
        <v>1505797200</v>
      </c>
      <c r="O115" s="12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25">
      <c r="A116">
        <v>114</v>
      </c>
      <c r="B116" t="s">
        <v>278</v>
      </c>
      <c r="C116" s="3" t="s">
        <v>279</v>
      </c>
      <c r="D116" s="15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 s="12">
        <f t="shared" si="6"/>
        <v>43564.208333333328</v>
      </c>
      <c r="N116">
        <v>1554872400</v>
      </c>
      <c r="O116" s="12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25">
      <c r="A117">
        <v>115</v>
      </c>
      <c r="B117" t="s">
        <v>280</v>
      </c>
      <c r="C117" s="3" t="s">
        <v>281</v>
      </c>
      <c r="D117" s="15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 s="12">
        <f t="shared" si="6"/>
        <v>43056.25</v>
      </c>
      <c r="N117">
        <v>1513922400</v>
      </c>
      <c r="O117" s="12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25">
      <c r="A118">
        <v>116</v>
      </c>
      <c r="B118" t="s">
        <v>282</v>
      </c>
      <c r="C118" s="3" t="s">
        <v>283</v>
      </c>
      <c r="D118" s="15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 s="12">
        <f t="shared" si="6"/>
        <v>42265.208333333328</v>
      </c>
      <c r="N118">
        <v>1442638800</v>
      </c>
      <c r="O118" s="12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25">
      <c r="A119">
        <v>117</v>
      </c>
      <c r="B119" t="s">
        <v>284</v>
      </c>
      <c r="C119" s="3" t="s">
        <v>285</v>
      </c>
      <c r="D119" s="15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 s="12">
        <f t="shared" si="6"/>
        <v>40808.208333333336</v>
      </c>
      <c r="N119">
        <v>1317186000</v>
      </c>
      <c r="O119" s="12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25">
      <c r="A120">
        <v>118</v>
      </c>
      <c r="B120" t="s">
        <v>286</v>
      </c>
      <c r="C120" s="3" t="s">
        <v>287</v>
      </c>
      <c r="D120" s="15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 s="12">
        <f t="shared" si="6"/>
        <v>41665.25</v>
      </c>
      <c r="N120">
        <v>1391234400</v>
      </c>
      <c r="O120" s="12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25">
      <c r="A121">
        <v>119</v>
      </c>
      <c r="B121" t="s">
        <v>288</v>
      </c>
      <c r="C121" s="3" t="s">
        <v>289</v>
      </c>
      <c r="D121" s="15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 s="12">
        <f t="shared" si="6"/>
        <v>41806.208333333336</v>
      </c>
      <c r="N121">
        <v>1404363600</v>
      </c>
      <c r="O121" s="12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25">
      <c r="A122">
        <v>120</v>
      </c>
      <c r="B122" t="s">
        <v>290</v>
      </c>
      <c r="C122" s="3" t="s">
        <v>291</v>
      </c>
      <c r="D122" s="15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 s="12">
        <f t="shared" si="6"/>
        <v>42111.208333333328</v>
      </c>
      <c r="N122">
        <v>1429592400</v>
      </c>
      <c r="O122" s="12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25">
      <c r="A123">
        <v>121</v>
      </c>
      <c r="B123" t="s">
        <v>293</v>
      </c>
      <c r="C123" s="3" t="s">
        <v>294</v>
      </c>
      <c r="D123" s="15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 s="12">
        <f t="shared" si="6"/>
        <v>41917.208333333336</v>
      </c>
      <c r="N123">
        <v>1413608400</v>
      </c>
      <c r="O123" s="12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25">
      <c r="A124">
        <v>122</v>
      </c>
      <c r="B124" t="s">
        <v>295</v>
      </c>
      <c r="C124" s="3" t="s">
        <v>296</v>
      </c>
      <c r="D124" s="15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 s="12">
        <f t="shared" si="6"/>
        <v>41970.25</v>
      </c>
      <c r="N124">
        <v>1419400800</v>
      </c>
      <c r="O124" s="12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25">
      <c r="A125">
        <v>123</v>
      </c>
      <c r="B125" t="s">
        <v>297</v>
      </c>
      <c r="C125" s="3" t="s">
        <v>298</v>
      </c>
      <c r="D125" s="1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 s="12">
        <f t="shared" si="6"/>
        <v>42332.25</v>
      </c>
      <c r="N125">
        <v>1448604000</v>
      </c>
      <c r="O125" s="12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25">
      <c r="A126">
        <v>124</v>
      </c>
      <c r="B126" t="s">
        <v>299</v>
      </c>
      <c r="C126" s="3" t="s">
        <v>300</v>
      </c>
      <c r="D126" s="15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 s="12">
        <f t="shared" si="6"/>
        <v>43598.208333333328</v>
      </c>
      <c r="N126">
        <v>1562302800</v>
      </c>
      <c r="O126" s="12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25">
      <c r="A127">
        <v>125</v>
      </c>
      <c r="B127" t="s">
        <v>301</v>
      </c>
      <c r="C127" s="3" t="s">
        <v>302</v>
      </c>
      <c r="D127" s="15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 s="12">
        <f t="shared" si="6"/>
        <v>43362.208333333328</v>
      </c>
      <c r="N127">
        <v>1537678800</v>
      </c>
      <c r="O127" s="12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25">
      <c r="A128">
        <v>126</v>
      </c>
      <c r="B128" t="s">
        <v>303</v>
      </c>
      <c r="C128" s="3" t="s">
        <v>304</v>
      </c>
      <c r="D128" s="15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 s="12">
        <f t="shared" si="6"/>
        <v>42596.208333333328</v>
      </c>
      <c r="N128">
        <v>1473570000</v>
      </c>
      <c r="O128" s="12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25">
      <c r="A129">
        <v>127</v>
      </c>
      <c r="B129" t="s">
        <v>305</v>
      </c>
      <c r="C129" s="3" t="s">
        <v>306</v>
      </c>
      <c r="D129" s="15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 s="12">
        <f t="shared" si="6"/>
        <v>40310.208333333336</v>
      </c>
      <c r="N129">
        <v>1273899600</v>
      </c>
      <c r="O129" s="12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25">
      <c r="A130">
        <v>128</v>
      </c>
      <c r="B130" t="s">
        <v>307</v>
      </c>
      <c r="C130" s="3" t="s">
        <v>308</v>
      </c>
      <c r="D130" s="15">
        <v>70600</v>
      </c>
      <c r="E130">
        <v>42596</v>
      </c>
      <c r="F130" s="6">
        <f t="shared" ref="F130:F193" si="8">(E130/D130)*100</f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 s="12">
        <f t="shared" si="6"/>
        <v>40417.208333333336</v>
      </c>
      <c r="N130">
        <v>1284008400</v>
      </c>
      <c r="O130" s="12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t="s">
        <v>309</v>
      </c>
      <c r="C131" s="3" t="s">
        <v>310</v>
      </c>
      <c r="D131" s="15">
        <v>148500</v>
      </c>
      <c r="E131">
        <v>4756</v>
      </c>
      <c r="F131" s="6">
        <f t="shared" si="8"/>
        <v>3.202693602693603</v>
      </c>
      <c r="G131" t="s">
        <v>74</v>
      </c>
      <c r="H131">
        <v>55</v>
      </c>
      <c r="I131" s="7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10">(((L131/60)/60)/24)+DATE(1970,1,1)</f>
        <v>42038.25</v>
      </c>
      <c r="N131">
        <v>1425103200</v>
      </c>
      <c r="O131" s="12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25">
      <c r="A132">
        <v>130</v>
      </c>
      <c r="B132" t="s">
        <v>311</v>
      </c>
      <c r="C132" s="3" t="s">
        <v>312</v>
      </c>
      <c r="D132" s="15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 s="12">
        <f t="shared" si="10"/>
        <v>40842.208333333336</v>
      </c>
      <c r="N132">
        <v>1320991200</v>
      </c>
      <c r="O132" s="12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25">
      <c r="A133">
        <v>131</v>
      </c>
      <c r="B133" t="s">
        <v>313</v>
      </c>
      <c r="C133" s="3" t="s">
        <v>314</v>
      </c>
      <c r="D133" s="15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 s="12">
        <f t="shared" si="10"/>
        <v>41607.25</v>
      </c>
      <c r="N133">
        <v>1386828000</v>
      </c>
      <c r="O133" s="12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25">
      <c r="A134">
        <v>132</v>
      </c>
      <c r="B134" t="s">
        <v>315</v>
      </c>
      <c r="C134" s="3" t="s">
        <v>316</v>
      </c>
      <c r="D134" s="15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 s="12">
        <f t="shared" si="10"/>
        <v>43112.25</v>
      </c>
      <c r="N134">
        <v>1517119200</v>
      </c>
      <c r="O134" s="12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25">
      <c r="A135">
        <v>133</v>
      </c>
      <c r="B135" t="s">
        <v>317</v>
      </c>
      <c r="C135" s="3" t="s">
        <v>318</v>
      </c>
      <c r="D135" s="1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 s="12">
        <f t="shared" si="10"/>
        <v>40767.208333333336</v>
      </c>
      <c r="N135">
        <v>1315026000</v>
      </c>
      <c r="O135" s="12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25">
      <c r="A136">
        <v>134</v>
      </c>
      <c r="B136" t="s">
        <v>320</v>
      </c>
      <c r="C136" s="3" t="s">
        <v>321</v>
      </c>
      <c r="D136" s="15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 s="12">
        <f t="shared" si="10"/>
        <v>40713.208333333336</v>
      </c>
      <c r="N136">
        <v>1312693200</v>
      </c>
      <c r="O136" s="12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25">
      <c r="A137">
        <v>135</v>
      </c>
      <c r="B137" t="s">
        <v>322</v>
      </c>
      <c r="C137" s="3" t="s">
        <v>323</v>
      </c>
      <c r="D137" s="15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 s="12">
        <f t="shared" si="10"/>
        <v>41340.25</v>
      </c>
      <c r="N137">
        <v>1363064400</v>
      </c>
      <c r="O137" s="12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25">
      <c r="A138">
        <v>136</v>
      </c>
      <c r="B138" t="s">
        <v>324</v>
      </c>
      <c r="C138" s="3" t="s">
        <v>325</v>
      </c>
      <c r="D138" s="15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 s="12">
        <f t="shared" si="10"/>
        <v>41797.208333333336</v>
      </c>
      <c r="N138">
        <v>1403154000</v>
      </c>
      <c r="O138" s="12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25">
      <c r="A139">
        <v>137</v>
      </c>
      <c r="B139" t="s">
        <v>326</v>
      </c>
      <c r="C139" s="3" t="s">
        <v>327</v>
      </c>
      <c r="D139" s="15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 s="12">
        <f t="shared" si="10"/>
        <v>40457.208333333336</v>
      </c>
      <c r="N139">
        <v>1286859600</v>
      </c>
      <c r="O139" s="12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25">
      <c r="A140">
        <v>138</v>
      </c>
      <c r="B140" t="s">
        <v>328</v>
      </c>
      <c r="C140" s="3" t="s">
        <v>329</v>
      </c>
      <c r="D140" s="15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 s="12">
        <f t="shared" si="10"/>
        <v>41180.208333333336</v>
      </c>
      <c r="N140">
        <v>1349326800</v>
      </c>
      <c r="O140" s="12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25">
      <c r="A141">
        <v>139</v>
      </c>
      <c r="B141" t="s">
        <v>330</v>
      </c>
      <c r="C141" s="3" t="s">
        <v>331</v>
      </c>
      <c r="D141" s="15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 s="12">
        <f t="shared" si="10"/>
        <v>42115.208333333328</v>
      </c>
      <c r="N141">
        <v>1430974800</v>
      </c>
      <c r="O141" s="12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25">
      <c r="A142">
        <v>140</v>
      </c>
      <c r="B142" t="s">
        <v>332</v>
      </c>
      <c r="C142" s="3" t="s">
        <v>333</v>
      </c>
      <c r="D142" s="15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 s="12">
        <f t="shared" si="10"/>
        <v>43156.25</v>
      </c>
      <c r="N142">
        <v>1519970400</v>
      </c>
      <c r="O142" s="12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25">
      <c r="A143">
        <v>141</v>
      </c>
      <c r="B143" t="s">
        <v>334</v>
      </c>
      <c r="C143" s="3" t="s">
        <v>335</v>
      </c>
      <c r="D143" s="15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 s="12">
        <f t="shared" si="10"/>
        <v>42167.208333333328</v>
      </c>
      <c r="N143">
        <v>1434603600</v>
      </c>
      <c r="O143" s="12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25">
      <c r="A144">
        <v>142</v>
      </c>
      <c r="B144" t="s">
        <v>336</v>
      </c>
      <c r="C144" s="3" t="s">
        <v>337</v>
      </c>
      <c r="D144" s="15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 s="12">
        <f t="shared" si="10"/>
        <v>41005.208333333336</v>
      </c>
      <c r="N144">
        <v>1337230800</v>
      </c>
      <c r="O144" s="12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25">
      <c r="A145">
        <v>143</v>
      </c>
      <c r="B145" t="s">
        <v>338</v>
      </c>
      <c r="C145" s="3" t="s">
        <v>339</v>
      </c>
      <c r="D145" s="1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 s="12">
        <f t="shared" si="10"/>
        <v>40357.208333333336</v>
      </c>
      <c r="N145">
        <v>1279429200</v>
      </c>
      <c r="O145" s="12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25">
      <c r="A146">
        <v>144</v>
      </c>
      <c r="B146" t="s">
        <v>340</v>
      </c>
      <c r="C146" s="3" t="s">
        <v>341</v>
      </c>
      <c r="D146" s="15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 s="12">
        <f t="shared" si="10"/>
        <v>43633.208333333328</v>
      </c>
      <c r="N146">
        <v>1561438800</v>
      </c>
      <c r="O146" s="12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25">
      <c r="A147">
        <v>145</v>
      </c>
      <c r="B147" t="s">
        <v>342</v>
      </c>
      <c r="C147" s="3" t="s">
        <v>343</v>
      </c>
      <c r="D147" s="15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 s="12">
        <f t="shared" si="10"/>
        <v>41889.208333333336</v>
      </c>
      <c r="N147">
        <v>1410498000</v>
      </c>
      <c r="O147" s="12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25">
      <c r="A148">
        <v>146</v>
      </c>
      <c r="B148" t="s">
        <v>344</v>
      </c>
      <c r="C148" s="3" t="s">
        <v>345</v>
      </c>
      <c r="D148" s="15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 s="12">
        <f t="shared" si="10"/>
        <v>40855.25</v>
      </c>
      <c r="N148">
        <v>1322460000</v>
      </c>
      <c r="O148" s="12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25">
      <c r="A149">
        <v>147</v>
      </c>
      <c r="B149" t="s">
        <v>346</v>
      </c>
      <c r="C149" s="3" t="s">
        <v>347</v>
      </c>
      <c r="D149" s="15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 s="12">
        <f t="shared" si="10"/>
        <v>42534.208333333328</v>
      </c>
      <c r="N149">
        <v>1466312400</v>
      </c>
      <c r="O149" s="12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25">
      <c r="A150">
        <v>148</v>
      </c>
      <c r="B150" t="s">
        <v>348</v>
      </c>
      <c r="C150" s="3" t="s">
        <v>349</v>
      </c>
      <c r="D150" s="15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 s="12">
        <f t="shared" si="10"/>
        <v>42941.208333333328</v>
      </c>
      <c r="N150">
        <v>1501736400</v>
      </c>
      <c r="O150" s="12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25">
      <c r="A151">
        <v>149</v>
      </c>
      <c r="B151" t="s">
        <v>350</v>
      </c>
      <c r="C151" s="3" t="s">
        <v>351</v>
      </c>
      <c r="D151" s="15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 s="12">
        <f t="shared" si="10"/>
        <v>41275.25</v>
      </c>
      <c r="N151">
        <v>1361512800</v>
      </c>
      <c r="O151" s="12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25">
      <c r="A152">
        <v>150</v>
      </c>
      <c r="B152" t="s">
        <v>352</v>
      </c>
      <c r="C152" s="3" t="s">
        <v>353</v>
      </c>
      <c r="D152" s="15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 s="12">
        <f t="shared" si="10"/>
        <v>43450.25</v>
      </c>
      <c r="N152">
        <v>1545026400</v>
      </c>
      <c r="O152" s="12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t="s">
        <v>354</v>
      </c>
      <c r="C153" s="3" t="s">
        <v>355</v>
      </c>
      <c r="D153" s="15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 s="12">
        <f t="shared" si="10"/>
        <v>41799.208333333336</v>
      </c>
      <c r="N153">
        <v>1406696400</v>
      </c>
      <c r="O153" s="12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25">
      <c r="A154">
        <v>152</v>
      </c>
      <c r="B154" t="s">
        <v>356</v>
      </c>
      <c r="C154" s="3" t="s">
        <v>357</v>
      </c>
      <c r="D154" s="15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 s="12">
        <f t="shared" si="10"/>
        <v>42783.25</v>
      </c>
      <c r="N154">
        <v>1487916000</v>
      </c>
      <c r="O154" s="12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25">
      <c r="A155">
        <v>153</v>
      </c>
      <c r="B155" t="s">
        <v>358</v>
      </c>
      <c r="C155" s="3" t="s">
        <v>359</v>
      </c>
      <c r="D155" s="1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 s="12">
        <f t="shared" si="10"/>
        <v>41201.208333333336</v>
      </c>
      <c r="N155">
        <v>1351141200</v>
      </c>
      <c r="O155" s="12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25">
      <c r="A156">
        <v>154</v>
      </c>
      <c r="B156" t="s">
        <v>360</v>
      </c>
      <c r="C156" s="3" t="s">
        <v>361</v>
      </c>
      <c r="D156" s="15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 s="12">
        <f t="shared" si="10"/>
        <v>42502.208333333328</v>
      </c>
      <c r="N156">
        <v>1465016400</v>
      </c>
      <c r="O156" s="12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25">
      <c r="A157">
        <v>155</v>
      </c>
      <c r="B157" t="s">
        <v>362</v>
      </c>
      <c r="C157" s="3" t="s">
        <v>363</v>
      </c>
      <c r="D157" s="15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 s="12">
        <f t="shared" si="10"/>
        <v>40262.208333333336</v>
      </c>
      <c r="N157">
        <v>1270789200</v>
      </c>
      <c r="O157" s="12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25">
      <c r="A158">
        <v>156</v>
      </c>
      <c r="B158" t="s">
        <v>364</v>
      </c>
      <c r="C158" s="3" t="s">
        <v>365</v>
      </c>
      <c r="D158" s="15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 s="12">
        <f t="shared" si="10"/>
        <v>43743.208333333328</v>
      </c>
      <c r="N158">
        <v>1572325200</v>
      </c>
      <c r="O158" s="12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t="s">
        <v>366</v>
      </c>
      <c r="C159" s="3" t="s">
        <v>367</v>
      </c>
      <c r="D159" s="15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 s="12">
        <f t="shared" si="10"/>
        <v>41638.25</v>
      </c>
      <c r="N159">
        <v>1389420000</v>
      </c>
      <c r="O159" s="12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25">
      <c r="A160">
        <v>158</v>
      </c>
      <c r="B160" t="s">
        <v>368</v>
      </c>
      <c r="C160" s="3" t="s">
        <v>369</v>
      </c>
      <c r="D160" s="15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 s="12">
        <f t="shared" si="10"/>
        <v>42346.25</v>
      </c>
      <c r="N160">
        <v>1449640800</v>
      </c>
      <c r="O160" s="12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t="s">
        <v>370</v>
      </c>
      <c r="C161" s="3" t="s">
        <v>371</v>
      </c>
      <c r="D161" s="15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 s="12">
        <f t="shared" si="10"/>
        <v>43551.208333333328</v>
      </c>
      <c r="N161">
        <v>1555218000</v>
      </c>
      <c r="O161" s="12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25">
      <c r="A162">
        <v>160</v>
      </c>
      <c r="B162" t="s">
        <v>372</v>
      </c>
      <c r="C162" s="3" t="s">
        <v>373</v>
      </c>
      <c r="D162" s="15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 s="12">
        <f t="shared" si="10"/>
        <v>43582.208333333328</v>
      </c>
      <c r="N162">
        <v>1557723600</v>
      </c>
      <c r="O162" s="12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25">
      <c r="A163">
        <v>161</v>
      </c>
      <c r="B163" t="s">
        <v>374</v>
      </c>
      <c r="C163" s="3" t="s">
        <v>375</v>
      </c>
      <c r="D163" s="15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 s="12">
        <f t="shared" si="10"/>
        <v>42270.208333333328</v>
      </c>
      <c r="N163">
        <v>1443502800</v>
      </c>
      <c r="O163" s="12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25">
      <c r="A164">
        <v>162</v>
      </c>
      <c r="B164" t="s">
        <v>376</v>
      </c>
      <c r="C164" s="3" t="s">
        <v>377</v>
      </c>
      <c r="D164" s="15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 s="12">
        <f t="shared" si="10"/>
        <v>43442.25</v>
      </c>
      <c r="N164">
        <v>1546840800</v>
      </c>
      <c r="O164" s="12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t="s">
        <v>378</v>
      </c>
      <c r="C165" s="3" t="s">
        <v>379</v>
      </c>
      <c r="D165" s="1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 s="12">
        <f t="shared" si="10"/>
        <v>43028.208333333328</v>
      </c>
      <c r="N165">
        <v>1512712800</v>
      </c>
      <c r="O165" s="12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25">
      <c r="A166">
        <v>164</v>
      </c>
      <c r="B166" t="s">
        <v>380</v>
      </c>
      <c r="C166" s="3" t="s">
        <v>381</v>
      </c>
      <c r="D166" s="15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 s="12">
        <f t="shared" si="10"/>
        <v>43016.208333333328</v>
      </c>
      <c r="N166">
        <v>1507525200</v>
      </c>
      <c r="O166" s="12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25">
      <c r="A167">
        <v>165</v>
      </c>
      <c r="B167" t="s">
        <v>382</v>
      </c>
      <c r="C167" s="3" t="s">
        <v>383</v>
      </c>
      <c r="D167" s="15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 s="12">
        <f t="shared" si="10"/>
        <v>42948.208333333328</v>
      </c>
      <c r="N167">
        <v>1504328400</v>
      </c>
      <c r="O167" s="12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25">
      <c r="A168">
        <v>166</v>
      </c>
      <c r="B168" t="s">
        <v>384</v>
      </c>
      <c r="C168" s="3" t="s">
        <v>385</v>
      </c>
      <c r="D168" s="15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 s="12">
        <f t="shared" si="10"/>
        <v>40534.25</v>
      </c>
      <c r="N168">
        <v>1293343200</v>
      </c>
      <c r="O168" s="12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25">
      <c r="A169">
        <v>167</v>
      </c>
      <c r="B169" t="s">
        <v>386</v>
      </c>
      <c r="C169" s="3" t="s">
        <v>387</v>
      </c>
      <c r="D169" s="15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 s="12">
        <f t="shared" si="10"/>
        <v>41435.208333333336</v>
      </c>
      <c r="N169">
        <v>1371704400</v>
      </c>
      <c r="O169" s="12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25">
      <c r="A170">
        <v>168</v>
      </c>
      <c r="B170" t="s">
        <v>388</v>
      </c>
      <c r="C170" s="3" t="s">
        <v>389</v>
      </c>
      <c r="D170" s="15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 s="12">
        <f t="shared" si="10"/>
        <v>43518.25</v>
      </c>
      <c r="N170">
        <v>1552798800</v>
      </c>
      <c r="O170" s="12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25">
      <c r="A171">
        <v>169</v>
      </c>
      <c r="B171" t="s">
        <v>390</v>
      </c>
      <c r="C171" s="3" t="s">
        <v>391</v>
      </c>
      <c r="D171" s="15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 s="12">
        <f t="shared" si="10"/>
        <v>41077.208333333336</v>
      </c>
      <c r="N171">
        <v>1342328400</v>
      </c>
      <c r="O171" s="12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25">
      <c r="A172">
        <v>170</v>
      </c>
      <c r="B172" t="s">
        <v>392</v>
      </c>
      <c r="C172" s="3" t="s">
        <v>393</v>
      </c>
      <c r="D172" s="15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 s="12">
        <f t="shared" si="10"/>
        <v>42950.208333333328</v>
      </c>
      <c r="N172">
        <v>1502341200</v>
      </c>
      <c r="O172" s="12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25">
      <c r="A173">
        <v>171</v>
      </c>
      <c r="B173" t="s">
        <v>394</v>
      </c>
      <c r="C173" s="3" t="s">
        <v>395</v>
      </c>
      <c r="D173" s="15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 s="12">
        <f t="shared" si="10"/>
        <v>41718.208333333336</v>
      </c>
      <c r="N173">
        <v>1397192400</v>
      </c>
      <c r="O173" s="12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25">
      <c r="A174">
        <v>172</v>
      </c>
      <c r="B174" t="s">
        <v>396</v>
      </c>
      <c r="C174" s="3" t="s">
        <v>397</v>
      </c>
      <c r="D174" s="15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 s="12">
        <f t="shared" si="10"/>
        <v>41839.208333333336</v>
      </c>
      <c r="N174">
        <v>1407042000</v>
      </c>
      <c r="O174" s="12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25">
      <c r="A175">
        <v>173</v>
      </c>
      <c r="B175" t="s">
        <v>398</v>
      </c>
      <c r="C175" s="3" t="s">
        <v>399</v>
      </c>
      <c r="D175" s="1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 s="12">
        <f t="shared" si="10"/>
        <v>41412.208333333336</v>
      </c>
      <c r="N175">
        <v>1369371600</v>
      </c>
      <c r="O175" s="12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25">
      <c r="A176">
        <v>174</v>
      </c>
      <c r="B176" t="s">
        <v>400</v>
      </c>
      <c r="C176" s="3" t="s">
        <v>401</v>
      </c>
      <c r="D176" s="15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 s="12">
        <f t="shared" si="10"/>
        <v>42282.208333333328</v>
      </c>
      <c r="N176">
        <v>1444107600</v>
      </c>
      <c r="O176" s="12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25">
      <c r="A177">
        <v>175</v>
      </c>
      <c r="B177" t="s">
        <v>402</v>
      </c>
      <c r="C177" s="3" t="s">
        <v>403</v>
      </c>
      <c r="D177" s="15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 s="12">
        <f t="shared" si="10"/>
        <v>42613.208333333328</v>
      </c>
      <c r="N177">
        <v>1474261200</v>
      </c>
      <c r="O177" s="12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25">
      <c r="A178">
        <v>176</v>
      </c>
      <c r="B178" t="s">
        <v>404</v>
      </c>
      <c r="C178" s="3" t="s">
        <v>405</v>
      </c>
      <c r="D178" s="15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 s="12">
        <f t="shared" si="10"/>
        <v>42616.208333333328</v>
      </c>
      <c r="N178">
        <v>1473656400</v>
      </c>
      <c r="O178" s="12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25">
      <c r="A179">
        <v>177</v>
      </c>
      <c r="B179" t="s">
        <v>406</v>
      </c>
      <c r="C179" s="3" t="s">
        <v>407</v>
      </c>
      <c r="D179" s="15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 s="12">
        <f t="shared" si="10"/>
        <v>40497.25</v>
      </c>
      <c r="N179">
        <v>1291960800</v>
      </c>
      <c r="O179" s="12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25">
      <c r="A180">
        <v>178</v>
      </c>
      <c r="B180" t="s">
        <v>408</v>
      </c>
      <c r="C180" s="3" t="s">
        <v>409</v>
      </c>
      <c r="D180" s="15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 s="12">
        <f t="shared" si="10"/>
        <v>42999.208333333328</v>
      </c>
      <c r="N180">
        <v>1506747600</v>
      </c>
      <c r="O180" s="12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25">
      <c r="A181">
        <v>179</v>
      </c>
      <c r="B181" t="s">
        <v>410</v>
      </c>
      <c r="C181" s="3" t="s">
        <v>411</v>
      </c>
      <c r="D181" s="15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 s="12">
        <f t="shared" si="10"/>
        <v>41350.208333333336</v>
      </c>
      <c r="N181">
        <v>1363582800</v>
      </c>
      <c r="O181" s="12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25">
      <c r="A182">
        <v>180</v>
      </c>
      <c r="B182" t="s">
        <v>412</v>
      </c>
      <c r="C182" s="3" t="s">
        <v>413</v>
      </c>
      <c r="D182" s="15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 s="12">
        <f t="shared" si="10"/>
        <v>40259.208333333336</v>
      </c>
      <c r="N182">
        <v>1269666000</v>
      </c>
      <c r="O182" s="12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25">
      <c r="A183">
        <v>181</v>
      </c>
      <c r="B183" t="s">
        <v>414</v>
      </c>
      <c r="C183" s="3" t="s">
        <v>415</v>
      </c>
      <c r="D183" s="15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 s="12">
        <f t="shared" si="10"/>
        <v>43012.208333333328</v>
      </c>
      <c r="N183">
        <v>1508648400</v>
      </c>
      <c r="O183" s="12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25">
      <c r="A184">
        <v>182</v>
      </c>
      <c r="B184" t="s">
        <v>416</v>
      </c>
      <c r="C184" s="3" t="s">
        <v>417</v>
      </c>
      <c r="D184" s="15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 s="12">
        <f t="shared" si="10"/>
        <v>43631.208333333328</v>
      </c>
      <c r="N184">
        <v>1561957200</v>
      </c>
      <c r="O184" s="12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25">
      <c r="A185">
        <v>183</v>
      </c>
      <c r="B185" t="s">
        <v>418</v>
      </c>
      <c r="C185" s="3" t="s">
        <v>419</v>
      </c>
      <c r="D185" s="1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 s="12">
        <f t="shared" si="10"/>
        <v>40430.208333333336</v>
      </c>
      <c r="N185">
        <v>1285131600</v>
      </c>
      <c r="O185" s="12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t="s">
        <v>420</v>
      </c>
      <c r="C186" s="3" t="s">
        <v>421</v>
      </c>
      <c r="D186" s="15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 s="12">
        <f t="shared" si="10"/>
        <v>43588.208333333328</v>
      </c>
      <c r="N186">
        <v>1556946000</v>
      </c>
      <c r="O186" s="12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25">
      <c r="A187">
        <v>185</v>
      </c>
      <c r="B187" t="s">
        <v>422</v>
      </c>
      <c r="C187" s="3" t="s">
        <v>423</v>
      </c>
      <c r="D187" s="15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 s="12">
        <f t="shared" si="10"/>
        <v>43233.208333333328</v>
      </c>
      <c r="N187">
        <v>1527138000</v>
      </c>
      <c r="O187" s="12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25">
      <c r="A188">
        <v>186</v>
      </c>
      <c r="B188" t="s">
        <v>424</v>
      </c>
      <c r="C188" s="3" t="s">
        <v>425</v>
      </c>
      <c r="D188" s="15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 s="12">
        <f t="shared" si="10"/>
        <v>41782.208333333336</v>
      </c>
      <c r="N188">
        <v>1402117200</v>
      </c>
      <c r="O188" s="12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25">
      <c r="A189">
        <v>187</v>
      </c>
      <c r="B189" t="s">
        <v>426</v>
      </c>
      <c r="C189" s="3" t="s">
        <v>427</v>
      </c>
      <c r="D189" s="15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 s="12">
        <f t="shared" si="10"/>
        <v>41328.25</v>
      </c>
      <c r="N189">
        <v>1364014800</v>
      </c>
      <c r="O189" s="12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25">
      <c r="A190">
        <v>188</v>
      </c>
      <c r="B190" t="s">
        <v>428</v>
      </c>
      <c r="C190" s="3" t="s">
        <v>429</v>
      </c>
      <c r="D190" s="15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 s="12">
        <f t="shared" si="10"/>
        <v>41975.25</v>
      </c>
      <c r="N190">
        <v>1417586400</v>
      </c>
      <c r="O190" s="12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25">
      <c r="A191">
        <v>189</v>
      </c>
      <c r="B191" t="s">
        <v>430</v>
      </c>
      <c r="C191" s="3" t="s">
        <v>431</v>
      </c>
      <c r="D191" s="15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 s="12">
        <f t="shared" si="10"/>
        <v>42433.25</v>
      </c>
      <c r="N191">
        <v>1457071200</v>
      </c>
      <c r="O191" s="12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25">
      <c r="A192">
        <v>190</v>
      </c>
      <c r="B192" t="s">
        <v>432</v>
      </c>
      <c r="C192" s="3" t="s">
        <v>433</v>
      </c>
      <c r="D192" s="15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 s="12">
        <f t="shared" si="10"/>
        <v>41429.208333333336</v>
      </c>
      <c r="N192">
        <v>1370408400</v>
      </c>
      <c r="O192" s="12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25">
      <c r="A193">
        <v>191</v>
      </c>
      <c r="B193" t="s">
        <v>434</v>
      </c>
      <c r="C193" s="3" t="s">
        <v>435</v>
      </c>
      <c r="D193" s="15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 s="12">
        <f t="shared" si="10"/>
        <v>43536.208333333328</v>
      </c>
      <c r="N193">
        <v>1552626000</v>
      </c>
      <c r="O193" s="12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25">
      <c r="A194">
        <v>192</v>
      </c>
      <c r="B194" t="s">
        <v>436</v>
      </c>
      <c r="C194" s="3" t="s">
        <v>437</v>
      </c>
      <c r="D194" s="15">
        <v>42600</v>
      </c>
      <c r="E194">
        <v>8517</v>
      </c>
      <c r="F194" s="6">
        <f t="shared" ref="F194:F257" si="12">(E194/D194)*100</f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 s="12">
        <f t="shared" si="10"/>
        <v>41817.208333333336</v>
      </c>
      <c r="N194">
        <v>1404190800</v>
      </c>
      <c r="O194" s="12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t="s">
        <v>438</v>
      </c>
      <c r="C195" s="3" t="s">
        <v>439</v>
      </c>
      <c r="D195" s="15">
        <v>6600</v>
      </c>
      <c r="E195">
        <v>3012</v>
      </c>
      <c r="F195" s="6">
        <f t="shared" si="12"/>
        <v>45.636363636363633</v>
      </c>
      <c r="G195" t="s">
        <v>14</v>
      </c>
      <c r="H195">
        <v>65</v>
      </c>
      <c r="I195" s="7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14">(((L195/60)/60)/24)+DATE(1970,1,1)</f>
        <v>43198.208333333328</v>
      </c>
      <c r="N195">
        <v>1523509200</v>
      </c>
      <c r="O195" s="12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25">
      <c r="A196">
        <v>194</v>
      </c>
      <c r="B196" t="s">
        <v>440</v>
      </c>
      <c r="C196" s="3" t="s">
        <v>441</v>
      </c>
      <c r="D196" s="15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 s="12">
        <f t="shared" si="14"/>
        <v>42261.208333333328</v>
      </c>
      <c r="N196">
        <v>1443589200</v>
      </c>
      <c r="O196" s="12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25">
      <c r="A197">
        <v>195</v>
      </c>
      <c r="B197" t="s">
        <v>442</v>
      </c>
      <c r="C197" s="3" t="s">
        <v>443</v>
      </c>
      <c r="D197" s="15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 s="12">
        <f t="shared" si="14"/>
        <v>43310.208333333328</v>
      </c>
      <c r="N197">
        <v>1533445200</v>
      </c>
      <c r="O197" s="12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25">
      <c r="A198">
        <v>196</v>
      </c>
      <c r="B198" t="s">
        <v>444</v>
      </c>
      <c r="C198" s="3" t="s">
        <v>445</v>
      </c>
      <c r="D198" s="15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 s="12">
        <f t="shared" si="14"/>
        <v>42616.208333333328</v>
      </c>
      <c r="N198">
        <v>1474520400</v>
      </c>
      <c r="O198" s="12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25">
      <c r="A199">
        <v>197</v>
      </c>
      <c r="B199" t="s">
        <v>446</v>
      </c>
      <c r="C199" s="3" t="s">
        <v>447</v>
      </c>
      <c r="D199" s="15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 s="12">
        <f t="shared" si="14"/>
        <v>42909.208333333328</v>
      </c>
      <c r="N199">
        <v>1499403600</v>
      </c>
      <c r="O199" s="12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25">
      <c r="A200">
        <v>198</v>
      </c>
      <c r="B200" t="s">
        <v>448</v>
      </c>
      <c r="C200" s="3" t="s">
        <v>449</v>
      </c>
      <c r="D200" s="15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 s="12">
        <f t="shared" si="14"/>
        <v>40396.208333333336</v>
      </c>
      <c r="N200">
        <v>1283576400</v>
      </c>
      <c r="O200" s="12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25">
      <c r="A201">
        <v>199</v>
      </c>
      <c r="B201" t="s">
        <v>450</v>
      </c>
      <c r="C201" s="3" t="s">
        <v>451</v>
      </c>
      <c r="D201" s="15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 s="12">
        <f t="shared" si="14"/>
        <v>42192.208333333328</v>
      </c>
      <c r="N201">
        <v>1436590800</v>
      </c>
      <c r="O201" s="12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t="s">
        <v>452</v>
      </c>
      <c r="C202" s="3" t="s">
        <v>453</v>
      </c>
      <c r="D202" s="15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 s="12">
        <f t="shared" si="14"/>
        <v>40262.208333333336</v>
      </c>
      <c r="N202">
        <v>1270443600</v>
      </c>
      <c r="O202" s="12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25">
      <c r="A203">
        <v>201</v>
      </c>
      <c r="B203" t="s">
        <v>454</v>
      </c>
      <c r="C203" s="3" t="s">
        <v>455</v>
      </c>
      <c r="D203" s="15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 s="12">
        <f t="shared" si="14"/>
        <v>41845.208333333336</v>
      </c>
      <c r="N203">
        <v>1407819600</v>
      </c>
      <c r="O203" s="12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25">
      <c r="A204">
        <v>202</v>
      </c>
      <c r="B204" t="s">
        <v>456</v>
      </c>
      <c r="C204" s="3" t="s">
        <v>457</v>
      </c>
      <c r="D204" s="15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 s="12">
        <f t="shared" si="14"/>
        <v>40818.208333333336</v>
      </c>
      <c r="N204">
        <v>1317877200</v>
      </c>
      <c r="O204" s="12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25">
      <c r="A205">
        <v>203</v>
      </c>
      <c r="B205" t="s">
        <v>458</v>
      </c>
      <c r="C205" s="3" t="s">
        <v>459</v>
      </c>
      <c r="D205" s="1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 s="12">
        <f t="shared" si="14"/>
        <v>42752.25</v>
      </c>
      <c r="N205">
        <v>1484805600</v>
      </c>
      <c r="O205" s="12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25">
      <c r="A206">
        <v>204</v>
      </c>
      <c r="B206" t="s">
        <v>460</v>
      </c>
      <c r="C206" s="3" t="s">
        <v>461</v>
      </c>
      <c r="D206" s="15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 s="12">
        <f t="shared" si="14"/>
        <v>40636.208333333336</v>
      </c>
      <c r="N206">
        <v>1302670800</v>
      </c>
      <c r="O206" s="12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25">
      <c r="A207">
        <v>205</v>
      </c>
      <c r="B207" t="s">
        <v>462</v>
      </c>
      <c r="C207" s="3" t="s">
        <v>463</v>
      </c>
      <c r="D207" s="15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 s="12">
        <f t="shared" si="14"/>
        <v>43390.208333333328</v>
      </c>
      <c r="N207">
        <v>1540789200</v>
      </c>
      <c r="O207" s="12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25">
      <c r="A208">
        <v>206</v>
      </c>
      <c r="B208" t="s">
        <v>464</v>
      </c>
      <c r="C208" s="3" t="s">
        <v>465</v>
      </c>
      <c r="D208" s="15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 s="12">
        <f t="shared" si="14"/>
        <v>40236.25</v>
      </c>
      <c r="N208">
        <v>1268028000</v>
      </c>
      <c r="O208" s="12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5" x14ac:dyDescent="0.25">
      <c r="A209">
        <v>207</v>
      </c>
      <c r="B209" t="s">
        <v>466</v>
      </c>
      <c r="C209" s="3" t="s">
        <v>467</v>
      </c>
      <c r="D209" s="15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 s="12">
        <f t="shared" si="14"/>
        <v>43340.208333333328</v>
      </c>
      <c r="N209">
        <v>1537160400</v>
      </c>
      <c r="O209" s="12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t="s">
        <v>468</v>
      </c>
      <c r="C210" s="3" t="s">
        <v>469</v>
      </c>
      <c r="D210" s="15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 s="12">
        <f t="shared" si="14"/>
        <v>43048.25</v>
      </c>
      <c r="N210">
        <v>1512280800</v>
      </c>
      <c r="O210" s="12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25">
      <c r="A211">
        <v>209</v>
      </c>
      <c r="B211" t="s">
        <v>470</v>
      </c>
      <c r="C211" s="3" t="s">
        <v>471</v>
      </c>
      <c r="D211" s="15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 s="12">
        <f t="shared" si="14"/>
        <v>42496.208333333328</v>
      </c>
      <c r="N211">
        <v>1463115600</v>
      </c>
      <c r="O211" s="12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25">
      <c r="A212">
        <v>210</v>
      </c>
      <c r="B212" t="s">
        <v>472</v>
      </c>
      <c r="C212" s="3" t="s">
        <v>473</v>
      </c>
      <c r="D212" s="15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 s="12">
        <f t="shared" si="14"/>
        <v>42797.25</v>
      </c>
      <c r="N212">
        <v>1490850000</v>
      </c>
      <c r="O212" s="12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25">
      <c r="A213">
        <v>211</v>
      </c>
      <c r="B213" t="s">
        <v>475</v>
      </c>
      <c r="C213" s="3" t="s">
        <v>476</v>
      </c>
      <c r="D213" s="15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 s="12">
        <f t="shared" si="14"/>
        <v>41513.208333333336</v>
      </c>
      <c r="N213">
        <v>1379653200</v>
      </c>
      <c r="O213" s="12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x14ac:dyDescent="0.25">
      <c r="A214">
        <v>212</v>
      </c>
      <c r="B214" t="s">
        <v>477</v>
      </c>
      <c r="C214" s="3" t="s">
        <v>478</v>
      </c>
      <c r="D214" s="15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 s="12">
        <f t="shared" si="14"/>
        <v>43814.25</v>
      </c>
      <c r="N214">
        <v>1580364000</v>
      </c>
      <c r="O214" s="12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25">
      <c r="A215">
        <v>213</v>
      </c>
      <c r="B215" t="s">
        <v>479</v>
      </c>
      <c r="C215" s="3" t="s">
        <v>480</v>
      </c>
      <c r="D215" s="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 s="12">
        <f t="shared" si="14"/>
        <v>40488.208333333336</v>
      </c>
      <c r="N215">
        <v>1289714400</v>
      </c>
      <c r="O215" s="12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25">
      <c r="A216">
        <v>214</v>
      </c>
      <c r="B216" t="s">
        <v>481</v>
      </c>
      <c r="C216" s="3" t="s">
        <v>482</v>
      </c>
      <c r="D216" s="15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 s="12">
        <f t="shared" si="14"/>
        <v>40409.208333333336</v>
      </c>
      <c r="N216">
        <v>1282712400</v>
      </c>
      <c r="O216" s="12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t="s">
        <v>483</v>
      </c>
      <c r="C217" s="3" t="s">
        <v>484</v>
      </c>
      <c r="D217" s="15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 s="12">
        <f t="shared" si="14"/>
        <v>43509.25</v>
      </c>
      <c r="N217">
        <v>1550210400</v>
      </c>
      <c r="O217" s="12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25">
      <c r="A218">
        <v>216</v>
      </c>
      <c r="B218" t="s">
        <v>485</v>
      </c>
      <c r="C218" s="3" t="s">
        <v>486</v>
      </c>
      <c r="D218" s="15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 s="12">
        <f t="shared" si="14"/>
        <v>40869.25</v>
      </c>
      <c r="N218">
        <v>1322114400</v>
      </c>
      <c r="O218" s="12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25">
      <c r="A219">
        <v>217</v>
      </c>
      <c r="B219" t="s">
        <v>487</v>
      </c>
      <c r="C219" s="3" t="s">
        <v>488</v>
      </c>
      <c r="D219" s="15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 s="12">
        <f t="shared" si="14"/>
        <v>43583.208333333328</v>
      </c>
      <c r="N219">
        <v>1557205200</v>
      </c>
      <c r="O219" s="12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25">
      <c r="A220">
        <v>218</v>
      </c>
      <c r="B220" t="s">
        <v>489</v>
      </c>
      <c r="C220" s="3" t="s">
        <v>490</v>
      </c>
      <c r="D220" s="15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 s="12">
        <f t="shared" si="14"/>
        <v>40858.25</v>
      </c>
      <c r="N220">
        <v>1323928800</v>
      </c>
      <c r="O220" s="12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25">
      <c r="A221">
        <v>219</v>
      </c>
      <c r="B221" t="s">
        <v>491</v>
      </c>
      <c r="C221" s="3" t="s">
        <v>492</v>
      </c>
      <c r="D221" s="15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 s="12">
        <f t="shared" si="14"/>
        <v>41137.208333333336</v>
      </c>
      <c r="N221">
        <v>1346130000</v>
      </c>
      <c r="O221" s="12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25">
      <c r="A222">
        <v>220</v>
      </c>
      <c r="B222" t="s">
        <v>493</v>
      </c>
      <c r="C222" s="3" t="s">
        <v>494</v>
      </c>
      <c r="D222" s="15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 s="12">
        <f t="shared" si="14"/>
        <v>40725.208333333336</v>
      </c>
      <c r="N222">
        <v>1311051600</v>
      </c>
      <c r="O222" s="12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25">
      <c r="A223">
        <v>221</v>
      </c>
      <c r="B223" t="s">
        <v>495</v>
      </c>
      <c r="C223" s="3" t="s">
        <v>496</v>
      </c>
      <c r="D223" s="15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 s="12">
        <f t="shared" si="14"/>
        <v>41081.208333333336</v>
      </c>
      <c r="N223">
        <v>1340427600</v>
      </c>
      <c r="O223" s="12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25">
      <c r="A224">
        <v>222</v>
      </c>
      <c r="B224" t="s">
        <v>497</v>
      </c>
      <c r="C224" s="3" t="s">
        <v>498</v>
      </c>
      <c r="D224" s="15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 s="12">
        <f t="shared" si="14"/>
        <v>41914.208333333336</v>
      </c>
      <c r="N224">
        <v>1412312400</v>
      </c>
      <c r="O224" s="12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25">
      <c r="A225">
        <v>223</v>
      </c>
      <c r="B225" t="s">
        <v>499</v>
      </c>
      <c r="C225" s="3" t="s">
        <v>500</v>
      </c>
      <c r="D225" s="1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 s="12">
        <f t="shared" si="14"/>
        <v>42445.208333333328</v>
      </c>
      <c r="N225">
        <v>1459314000</v>
      </c>
      <c r="O225" s="12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25">
      <c r="A226">
        <v>224</v>
      </c>
      <c r="B226" t="s">
        <v>501</v>
      </c>
      <c r="C226" s="3" t="s">
        <v>502</v>
      </c>
      <c r="D226" s="15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 s="12">
        <f t="shared" si="14"/>
        <v>41906.208333333336</v>
      </c>
      <c r="N226">
        <v>1415426400</v>
      </c>
      <c r="O226" s="12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25">
      <c r="A227">
        <v>225</v>
      </c>
      <c r="B227" t="s">
        <v>503</v>
      </c>
      <c r="C227" s="3" t="s">
        <v>504</v>
      </c>
      <c r="D227" s="15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 s="12">
        <f t="shared" si="14"/>
        <v>41762.208333333336</v>
      </c>
      <c r="N227">
        <v>1399093200</v>
      </c>
      <c r="O227" s="12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t="s">
        <v>253</v>
      </c>
      <c r="C228" s="3" t="s">
        <v>505</v>
      </c>
      <c r="D228" s="15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 s="12">
        <f t="shared" si="14"/>
        <v>40276.208333333336</v>
      </c>
      <c r="N228">
        <v>1273899600</v>
      </c>
      <c r="O228" s="12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25">
      <c r="A229">
        <v>227</v>
      </c>
      <c r="B229" t="s">
        <v>506</v>
      </c>
      <c r="C229" s="3" t="s">
        <v>507</v>
      </c>
      <c r="D229" s="15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 s="12">
        <f t="shared" si="14"/>
        <v>42139.208333333328</v>
      </c>
      <c r="N229">
        <v>1432184400</v>
      </c>
      <c r="O229" s="12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25">
      <c r="A230">
        <v>228</v>
      </c>
      <c r="B230" t="s">
        <v>508</v>
      </c>
      <c r="C230" s="3" t="s">
        <v>509</v>
      </c>
      <c r="D230" s="15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 s="12">
        <f t="shared" si="14"/>
        <v>42613.208333333328</v>
      </c>
      <c r="N230">
        <v>1474779600</v>
      </c>
      <c r="O230" s="12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25">
      <c r="A231">
        <v>229</v>
      </c>
      <c r="B231" t="s">
        <v>510</v>
      </c>
      <c r="C231" s="3" t="s">
        <v>511</v>
      </c>
      <c r="D231" s="15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 s="12">
        <f t="shared" si="14"/>
        <v>42887.208333333328</v>
      </c>
      <c r="N231">
        <v>1500440400</v>
      </c>
      <c r="O231" s="12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25">
      <c r="A232">
        <v>230</v>
      </c>
      <c r="B232" t="s">
        <v>512</v>
      </c>
      <c r="C232" s="3" t="s">
        <v>513</v>
      </c>
      <c r="D232" s="15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 s="12">
        <f t="shared" si="14"/>
        <v>43805.25</v>
      </c>
      <c r="N232">
        <v>1575612000</v>
      </c>
      <c r="O232" s="12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25">
      <c r="A233">
        <v>231</v>
      </c>
      <c r="B233" t="s">
        <v>514</v>
      </c>
      <c r="C233" s="3" t="s">
        <v>515</v>
      </c>
      <c r="D233" s="15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 s="12">
        <f t="shared" si="14"/>
        <v>41415.208333333336</v>
      </c>
      <c r="N233">
        <v>1374123600</v>
      </c>
      <c r="O233" s="12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25">
      <c r="A234">
        <v>232</v>
      </c>
      <c r="B234" t="s">
        <v>516</v>
      </c>
      <c r="C234" s="3" t="s">
        <v>517</v>
      </c>
      <c r="D234" s="15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 s="12">
        <f t="shared" si="14"/>
        <v>42576.208333333328</v>
      </c>
      <c r="N234">
        <v>1469509200</v>
      </c>
      <c r="O234" s="12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25">
      <c r="A235">
        <v>233</v>
      </c>
      <c r="B235" t="s">
        <v>518</v>
      </c>
      <c r="C235" s="3" t="s">
        <v>519</v>
      </c>
      <c r="D235" s="1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 s="12">
        <f t="shared" si="14"/>
        <v>40706.208333333336</v>
      </c>
      <c r="N235">
        <v>1309237200</v>
      </c>
      <c r="O235" s="12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25">
      <c r="A236">
        <v>234</v>
      </c>
      <c r="B236" t="s">
        <v>520</v>
      </c>
      <c r="C236" s="3" t="s">
        <v>521</v>
      </c>
      <c r="D236" s="15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 s="12">
        <f t="shared" si="14"/>
        <v>42969.208333333328</v>
      </c>
      <c r="N236">
        <v>1503982800</v>
      </c>
      <c r="O236" s="12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25">
      <c r="A237">
        <v>235</v>
      </c>
      <c r="B237" t="s">
        <v>522</v>
      </c>
      <c r="C237" s="3" t="s">
        <v>523</v>
      </c>
      <c r="D237" s="15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 s="12">
        <f t="shared" si="14"/>
        <v>42779.25</v>
      </c>
      <c r="N237">
        <v>1487397600</v>
      </c>
      <c r="O237" s="12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25">
      <c r="A238">
        <v>236</v>
      </c>
      <c r="B238" t="s">
        <v>524</v>
      </c>
      <c r="C238" s="3" t="s">
        <v>525</v>
      </c>
      <c r="D238" s="15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 s="12">
        <f t="shared" si="14"/>
        <v>43641.208333333328</v>
      </c>
      <c r="N238">
        <v>1562043600</v>
      </c>
      <c r="O238" s="12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t="s">
        <v>526</v>
      </c>
      <c r="C239" s="3" t="s">
        <v>527</v>
      </c>
      <c r="D239" s="15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 s="12">
        <f t="shared" si="14"/>
        <v>41754.208333333336</v>
      </c>
      <c r="N239">
        <v>1398574800</v>
      </c>
      <c r="O239" s="12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25">
      <c r="A240">
        <v>238</v>
      </c>
      <c r="B240" t="s">
        <v>528</v>
      </c>
      <c r="C240" s="3" t="s">
        <v>529</v>
      </c>
      <c r="D240" s="15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 s="12">
        <f t="shared" si="14"/>
        <v>43083.25</v>
      </c>
      <c r="N240">
        <v>1515391200</v>
      </c>
      <c r="O240" s="12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x14ac:dyDescent="0.25">
      <c r="A241">
        <v>239</v>
      </c>
      <c r="B241" t="s">
        <v>530</v>
      </c>
      <c r="C241" s="3" t="s">
        <v>531</v>
      </c>
      <c r="D241" s="15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 s="12">
        <f t="shared" si="14"/>
        <v>42245.208333333328</v>
      </c>
      <c r="N241">
        <v>1441170000</v>
      </c>
      <c r="O241" s="12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25">
      <c r="A242">
        <v>240</v>
      </c>
      <c r="B242" t="s">
        <v>532</v>
      </c>
      <c r="C242" s="3" t="s">
        <v>533</v>
      </c>
      <c r="D242" s="15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 s="12">
        <f t="shared" si="14"/>
        <v>40396.208333333336</v>
      </c>
      <c r="N242">
        <v>1281157200</v>
      </c>
      <c r="O242" s="12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25">
      <c r="A243">
        <v>241</v>
      </c>
      <c r="B243" t="s">
        <v>534</v>
      </c>
      <c r="C243" s="3" t="s">
        <v>535</v>
      </c>
      <c r="D243" s="15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 s="12">
        <f t="shared" si="14"/>
        <v>41742.208333333336</v>
      </c>
      <c r="N243">
        <v>1398229200</v>
      </c>
      <c r="O243" s="12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25">
      <c r="A244">
        <v>242</v>
      </c>
      <c r="B244" t="s">
        <v>536</v>
      </c>
      <c r="C244" s="3" t="s">
        <v>537</v>
      </c>
      <c r="D244" s="15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 s="12">
        <f t="shared" si="14"/>
        <v>42865.208333333328</v>
      </c>
      <c r="N244">
        <v>1495256400</v>
      </c>
      <c r="O244" s="12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t="s">
        <v>538</v>
      </c>
      <c r="C245" s="3" t="s">
        <v>539</v>
      </c>
      <c r="D245" s="1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 s="12">
        <f t="shared" si="14"/>
        <v>43163.25</v>
      </c>
      <c r="N245">
        <v>1520402400</v>
      </c>
      <c r="O245" s="12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25">
      <c r="A246">
        <v>244</v>
      </c>
      <c r="B246" t="s">
        <v>540</v>
      </c>
      <c r="C246" s="3" t="s">
        <v>541</v>
      </c>
      <c r="D246" s="15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 s="12">
        <f t="shared" si="14"/>
        <v>41834.208333333336</v>
      </c>
      <c r="N246">
        <v>1409806800</v>
      </c>
      <c r="O246" s="12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25">
      <c r="A247">
        <v>245</v>
      </c>
      <c r="B247" t="s">
        <v>542</v>
      </c>
      <c r="C247" s="3" t="s">
        <v>543</v>
      </c>
      <c r="D247" s="15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 s="12">
        <f t="shared" si="14"/>
        <v>41736.208333333336</v>
      </c>
      <c r="N247">
        <v>1396933200</v>
      </c>
      <c r="O247" s="12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25">
      <c r="A248">
        <v>246</v>
      </c>
      <c r="B248" t="s">
        <v>544</v>
      </c>
      <c r="C248" s="3" t="s">
        <v>545</v>
      </c>
      <c r="D248" s="15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 s="12">
        <f t="shared" si="14"/>
        <v>41491.208333333336</v>
      </c>
      <c r="N248">
        <v>1376024400</v>
      </c>
      <c r="O248" s="12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25">
      <c r="A249">
        <v>247</v>
      </c>
      <c r="B249" t="s">
        <v>546</v>
      </c>
      <c r="C249" s="3" t="s">
        <v>547</v>
      </c>
      <c r="D249" s="15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 s="12">
        <f t="shared" si="14"/>
        <v>42726.25</v>
      </c>
      <c r="N249">
        <v>1483682400</v>
      </c>
      <c r="O249" s="12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25">
      <c r="A250">
        <v>248</v>
      </c>
      <c r="B250" t="s">
        <v>548</v>
      </c>
      <c r="C250" s="3" t="s">
        <v>549</v>
      </c>
      <c r="D250" s="15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 s="12">
        <f t="shared" si="14"/>
        <v>42004.25</v>
      </c>
      <c r="N250">
        <v>1420437600</v>
      </c>
      <c r="O250" s="12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25">
      <c r="A251">
        <v>249</v>
      </c>
      <c r="B251" t="s">
        <v>550</v>
      </c>
      <c r="C251" s="3" t="s">
        <v>551</v>
      </c>
      <c r="D251" s="15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 s="12">
        <f t="shared" si="14"/>
        <v>42006.25</v>
      </c>
      <c r="N251">
        <v>1420783200</v>
      </c>
      <c r="O251" s="12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25">
      <c r="A252">
        <v>250</v>
      </c>
      <c r="B252" t="s">
        <v>552</v>
      </c>
      <c r="C252" s="3" t="s">
        <v>553</v>
      </c>
      <c r="D252" s="15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 s="12">
        <f t="shared" si="14"/>
        <v>40203.25</v>
      </c>
      <c r="N252">
        <v>1267423200</v>
      </c>
      <c r="O252" s="12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t="s">
        <v>554</v>
      </c>
      <c r="C253" s="3" t="s">
        <v>555</v>
      </c>
      <c r="D253" s="15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 s="12">
        <f t="shared" si="14"/>
        <v>41252.25</v>
      </c>
      <c r="N253">
        <v>1355205600</v>
      </c>
      <c r="O253" s="12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25">
      <c r="A254">
        <v>252</v>
      </c>
      <c r="B254" t="s">
        <v>556</v>
      </c>
      <c r="C254" s="3" t="s">
        <v>557</v>
      </c>
      <c r="D254" s="15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 s="12">
        <f t="shared" si="14"/>
        <v>41572.208333333336</v>
      </c>
      <c r="N254">
        <v>1383109200</v>
      </c>
      <c r="O254" s="12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25">
      <c r="A255">
        <v>253</v>
      </c>
      <c r="B255" t="s">
        <v>558</v>
      </c>
      <c r="C255" s="3" t="s">
        <v>559</v>
      </c>
      <c r="D255" s="1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 s="12">
        <f t="shared" si="14"/>
        <v>40641.208333333336</v>
      </c>
      <c r="N255">
        <v>1303275600</v>
      </c>
      <c r="O255" s="12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25">
      <c r="A256">
        <v>254</v>
      </c>
      <c r="B256" t="s">
        <v>560</v>
      </c>
      <c r="C256" s="3" t="s">
        <v>561</v>
      </c>
      <c r="D256" s="15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 s="12">
        <f t="shared" si="14"/>
        <v>42787.25</v>
      </c>
      <c r="N256">
        <v>1487829600</v>
      </c>
      <c r="O256" s="12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25">
      <c r="A257">
        <v>255</v>
      </c>
      <c r="B257" t="s">
        <v>562</v>
      </c>
      <c r="C257" s="3" t="s">
        <v>563</v>
      </c>
      <c r="D257" s="15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 s="12">
        <f t="shared" si="14"/>
        <v>40590.25</v>
      </c>
      <c r="N257">
        <v>1298268000</v>
      </c>
      <c r="O257" s="12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t="s">
        <v>564</v>
      </c>
      <c r="C258" s="3" t="s">
        <v>565</v>
      </c>
      <c r="D258" s="15">
        <v>4100</v>
      </c>
      <c r="E258">
        <v>959</v>
      </c>
      <c r="F258" s="6">
        <f t="shared" ref="F258:F321" si="16">(E258/D258)*100</f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 s="12">
        <f t="shared" si="14"/>
        <v>42393.25</v>
      </c>
      <c r="N258">
        <v>1456812000</v>
      </c>
      <c r="O258" s="12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t="s">
        <v>566</v>
      </c>
      <c r="C259" s="3" t="s">
        <v>567</v>
      </c>
      <c r="D259" s="15">
        <v>5700</v>
      </c>
      <c r="E259">
        <v>8322</v>
      </c>
      <c r="F259" s="6">
        <f t="shared" si="16"/>
        <v>146</v>
      </c>
      <c r="G259" t="s">
        <v>20</v>
      </c>
      <c r="H259">
        <v>92</v>
      </c>
      <c r="I259" s="7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18">(((L259/60)/60)/24)+DATE(1970,1,1)</f>
        <v>41338.25</v>
      </c>
      <c r="N259">
        <v>1363669200</v>
      </c>
      <c r="O259" s="12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25">
      <c r="A260">
        <v>258</v>
      </c>
      <c r="B260" t="s">
        <v>568</v>
      </c>
      <c r="C260" s="3" t="s">
        <v>569</v>
      </c>
      <c r="D260" s="15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 s="12">
        <f t="shared" si="18"/>
        <v>42712.25</v>
      </c>
      <c r="N260">
        <v>1482904800</v>
      </c>
      <c r="O260" s="12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25">
      <c r="A261">
        <v>259</v>
      </c>
      <c r="B261" t="s">
        <v>570</v>
      </c>
      <c r="C261" s="3" t="s">
        <v>571</v>
      </c>
      <c r="D261" s="15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 s="12">
        <f t="shared" si="18"/>
        <v>41251.25</v>
      </c>
      <c r="N261">
        <v>1356588000</v>
      </c>
      <c r="O261" s="12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25">
      <c r="A262">
        <v>260</v>
      </c>
      <c r="B262" t="s">
        <v>572</v>
      </c>
      <c r="C262" s="3" t="s">
        <v>573</v>
      </c>
      <c r="D262" s="15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 s="12">
        <f t="shared" si="18"/>
        <v>41180.208333333336</v>
      </c>
      <c r="N262">
        <v>1349845200</v>
      </c>
      <c r="O262" s="12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t="s">
        <v>574</v>
      </c>
      <c r="C263" s="3" t="s">
        <v>575</v>
      </c>
      <c r="D263" s="15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 s="12">
        <f t="shared" si="18"/>
        <v>40415.208333333336</v>
      </c>
      <c r="N263">
        <v>1283058000</v>
      </c>
      <c r="O263" s="12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t="s">
        <v>576</v>
      </c>
      <c r="C264" s="3" t="s">
        <v>577</v>
      </c>
      <c r="D264" s="15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 s="12">
        <f t="shared" si="18"/>
        <v>40638.208333333336</v>
      </c>
      <c r="N264">
        <v>1304226000</v>
      </c>
      <c r="O264" s="12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25">
      <c r="A265">
        <v>263</v>
      </c>
      <c r="B265" t="s">
        <v>578</v>
      </c>
      <c r="C265" s="3" t="s">
        <v>579</v>
      </c>
      <c r="D265" s="1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 s="12">
        <f t="shared" si="18"/>
        <v>40187.25</v>
      </c>
      <c r="N265">
        <v>1263016800</v>
      </c>
      <c r="O265" s="12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25">
      <c r="A266">
        <v>264</v>
      </c>
      <c r="B266" t="s">
        <v>580</v>
      </c>
      <c r="C266" s="3" t="s">
        <v>581</v>
      </c>
      <c r="D266" s="15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 s="12">
        <f t="shared" si="18"/>
        <v>41317.25</v>
      </c>
      <c r="N266">
        <v>1362031200</v>
      </c>
      <c r="O266" s="12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25">
      <c r="A267">
        <v>265</v>
      </c>
      <c r="B267" t="s">
        <v>582</v>
      </c>
      <c r="C267" s="3" t="s">
        <v>583</v>
      </c>
      <c r="D267" s="15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 s="12">
        <f t="shared" si="18"/>
        <v>42372.25</v>
      </c>
      <c r="N267">
        <v>1455602400</v>
      </c>
      <c r="O267" s="12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25">
      <c r="A268">
        <v>266</v>
      </c>
      <c r="B268" t="s">
        <v>584</v>
      </c>
      <c r="C268" s="3" t="s">
        <v>585</v>
      </c>
      <c r="D268" s="15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 s="12">
        <f t="shared" si="18"/>
        <v>41950.25</v>
      </c>
      <c r="N268">
        <v>1418191200</v>
      </c>
      <c r="O268" s="12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25">
      <c r="A269">
        <v>267</v>
      </c>
      <c r="B269" t="s">
        <v>586</v>
      </c>
      <c r="C269" s="3" t="s">
        <v>587</v>
      </c>
      <c r="D269" s="15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 s="12">
        <f t="shared" si="18"/>
        <v>41206.208333333336</v>
      </c>
      <c r="N269">
        <v>1352440800</v>
      </c>
      <c r="O269" s="12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25">
      <c r="A270">
        <v>268</v>
      </c>
      <c r="B270" t="s">
        <v>588</v>
      </c>
      <c r="C270" s="3" t="s">
        <v>589</v>
      </c>
      <c r="D270" s="15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 s="12">
        <f t="shared" si="18"/>
        <v>41186.208333333336</v>
      </c>
      <c r="N270">
        <v>1353304800</v>
      </c>
      <c r="O270" s="12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25">
      <c r="A271">
        <v>269</v>
      </c>
      <c r="B271" t="s">
        <v>590</v>
      </c>
      <c r="C271" s="3" t="s">
        <v>591</v>
      </c>
      <c r="D271" s="15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 s="12">
        <f t="shared" si="18"/>
        <v>43496.25</v>
      </c>
      <c r="N271">
        <v>1550728800</v>
      </c>
      <c r="O271" s="12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25">
      <c r="A272">
        <v>270</v>
      </c>
      <c r="B272" t="s">
        <v>592</v>
      </c>
      <c r="C272" s="3" t="s">
        <v>593</v>
      </c>
      <c r="D272" s="15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 s="12">
        <f t="shared" si="18"/>
        <v>40514.25</v>
      </c>
      <c r="N272">
        <v>1291442400</v>
      </c>
      <c r="O272" s="12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25">
      <c r="A273">
        <v>271</v>
      </c>
      <c r="B273" t="s">
        <v>594</v>
      </c>
      <c r="C273" s="3" t="s">
        <v>595</v>
      </c>
      <c r="D273" s="15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 s="12">
        <f t="shared" si="18"/>
        <v>42345.25</v>
      </c>
      <c r="N273">
        <v>1452146400</v>
      </c>
      <c r="O273" s="12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25">
      <c r="A274">
        <v>272</v>
      </c>
      <c r="B274" t="s">
        <v>596</v>
      </c>
      <c r="C274" s="3" t="s">
        <v>597</v>
      </c>
      <c r="D274" s="15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 s="12">
        <f t="shared" si="18"/>
        <v>43656.208333333328</v>
      </c>
      <c r="N274">
        <v>1564894800</v>
      </c>
      <c r="O274" s="12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25">
      <c r="A275">
        <v>273</v>
      </c>
      <c r="B275" t="s">
        <v>598</v>
      </c>
      <c r="C275" s="3" t="s">
        <v>599</v>
      </c>
      <c r="D275" s="1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 s="12">
        <f t="shared" si="18"/>
        <v>42995.208333333328</v>
      </c>
      <c r="N275">
        <v>1505883600</v>
      </c>
      <c r="O275" s="12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25">
      <c r="A276">
        <v>274</v>
      </c>
      <c r="B276" t="s">
        <v>600</v>
      </c>
      <c r="C276" s="3" t="s">
        <v>601</v>
      </c>
      <c r="D276" s="15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 s="12">
        <f t="shared" si="18"/>
        <v>43045.25</v>
      </c>
      <c r="N276">
        <v>1510380000</v>
      </c>
      <c r="O276" s="12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25">
      <c r="A277">
        <v>275</v>
      </c>
      <c r="B277" t="s">
        <v>602</v>
      </c>
      <c r="C277" s="3" t="s">
        <v>603</v>
      </c>
      <c r="D277" s="15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 s="12">
        <f t="shared" si="18"/>
        <v>43561.208333333328</v>
      </c>
      <c r="N277">
        <v>1555218000</v>
      </c>
      <c r="O277" s="12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25">
      <c r="A278">
        <v>276</v>
      </c>
      <c r="B278" t="s">
        <v>604</v>
      </c>
      <c r="C278" s="3" t="s">
        <v>605</v>
      </c>
      <c r="D278" s="15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 s="12">
        <f t="shared" si="18"/>
        <v>41018.208333333336</v>
      </c>
      <c r="N278">
        <v>1335243600</v>
      </c>
      <c r="O278" s="12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25">
      <c r="A279">
        <v>277</v>
      </c>
      <c r="B279" t="s">
        <v>606</v>
      </c>
      <c r="C279" s="3" t="s">
        <v>607</v>
      </c>
      <c r="D279" s="15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 s="12">
        <f t="shared" si="18"/>
        <v>40378.208333333336</v>
      </c>
      <c r="N279">
        <v>1279688400</v>
      </c>
      <c r="O279" s="12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25">
      <c r="A280">
        <v>278</v>
      </c>
      <c r="B280" t="s">
        <v>608</v>
      </c>
      <c r="C280" s="3" t="s">
        <v>609</v>
      </c>
      <c r="D280" s="15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 s="12">
        <f t="shared" si="18"/>
        <v>41239.25</v>
      </c>
      <c r="N280">
        <v>1356069600</v>
      </c>
      <c r="O280" s="12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25">
      <c r="A281">
        <v>279</v>
      </c>
      <c r="B281" t="s">
        <v>610</v>
      </c>
      <c r="C281" s="3" t="s">
        <v>611</v>
      </c>
      <c r="D281" s="15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 s="12">
        <f t="shared" si="18"/>
        <v>43346.208333333328</v>
      </c>
      <c r="N281">
        <v>1536210000</v>
      </c>
      <c r="O281" s="12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25">
      <c r="A282">
        <v>280</v>
      </c>
      <c r="B282" t="s">
        <v>612</v>
      </c>
      <c r="C282" s="3" t="s">
        <v>613</v>
      </c>
      <c r="D282" s="15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 s="12">
        <f t="shared" si="18"/>
        <v>43060.25</v>
      </c>
      <c r="N282">
        <v>1511762400</v>
      </c>
      <c r="O282" s="12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25">
      <c r="A283">
        <v>281</v>
      </c>
      <c r="B283" t="s">
        <v>614</v>
      </c>
      <c r="C283" s="3" t="s">
        <v>615</v>
      </c>
      <c r="D283" s="15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 s="12">
        <f t="shared" si="18"/>
        <v>40979.25</v>
      </c>
      <c r="N283">
        <v>1333256400</v>
      </c>
      <c r="O283" s="12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25">
      <c r="A284">
        <v>282</v>
      </c>
      <c r="B284" t="s">
        <v>616</v>
      </c>
      <c r="C284" s="3" t="s">
        <v>617</v>
      </c>
      <c r="D284" s="15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 s="12">
        <f t="shared" si="18"/>
        <v>42701.25</v>
      </c>
      <c r="N284">
        <v>1480744800</v>
      </c>
      <c r="O284" s="12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25">
      <c r="A285">
        <v>283</v>
      </c>
      <c r="B285" t="s">
        <v>618</v>
      </c>
      <c r="C285" s="3" t="s">
        <v>619</v>
      </c>
      <c r="D285" s="1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 s="12">
        <f t="shared" si="18"/>
        <v>42520.208333333328</v>
      </c>
      <c r="N285">
        <v>1465016400</v>
      </c>
      <c r="O285" s="12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t="s">
        <v>620</v>
      </c>
      <c r="C286" s="3" t="s">
        <v>621</v>
      </c>
      <c r="D286" s="15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 s="12">
        <f t="shared" si="18"/>
        <v>41030.208333333336</v>
      </c>
      <c r="N286">
        <v>1336280400</v>
      </c>
      <c r="O286" s="12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25">
      <c r="A287">
        <v>285</v>
      </c>
      <c r="B287" t="s">
        <v>622</v>
      </c>
      <c r="C287" s="3" t="s">
        <v>623</v>
      </c>
      <c r="D287" s="15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 s="12">
        <f t="shared" si="18"/>
        <v>42623.208333333328</v>
      </c>
      <c r="N287">
        <v>1476766800</v>
      </c>
      <c r="O287" s="12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25">
      <c r="A288">
        <v>286</v>
      </c>
      <c r="B288" t="s">
        <v>624</v>
      </c>
      <c r="C288" s="3" t="s">
        <v>625</v>
      </c>
      <c r="D288" s="15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 s="12">
        <f t="shared" si="18"/>
        <v>42697.25</v>
      </c>
      <c r="N288">
        <v>1480485600</v>
      </c>
      <c r="O288" s="12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25">
      <c r="A289">
        <v>287</v>
      </c>
      <c r="B289" t="s">
        <v>626</v>
      </c>
      <c r="C289" s="3" t="s">
        <v>627</v>
      </c>
      <c r="D289" s="15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 s="12">
        <f t="shared" si="18"/>
        <v>42122.208333333328</v>
      </c>
      <c r="N289">
        <v>1430197200</v>
      </c>
      <c r="O289" s="12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25">
      <c r="A290">
        <v>288</v>
      </c>
      <c r="B290" t="s">
        <v>628</v>
      </c>
      <c r="C290" s="3" t="s">
        <v>629</v>
      </c>
      <c r="D290" s="15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 s="12">
        <f t="shared" si="18"/>
        <v>40982.208333333336</v>
      </c>
      <c r="N290">
        <v>1331787600</v>
      </c>
      <c r="O290" s="12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25">
      <c r="A291">
        <v>289</v>
      </c>
      <c r="B291" t="s">
        <v>630</v>
      </c>
      <c r="C291" s="3" t="s">
        <v>631</v>
      </c>
      <c r="D291" s="15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 s="12">
        <f t="shared" si="18"/>
        <v>42219.208333333328</v>
      </c>
      <c r="N291">
        <v>1438837200</v>
      </c>
      <c r="O291" s="12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25">
      <c r="A292">
        <v>290</v>
      </c>
      <c r="B292" t="s">
        <v>632</v>
      </c>
      <c r="C292" s="3" t="s">
        <v>633</v>
      </c>
      <c r="D292" s="15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 s="12">
        <f t="shared" si="18"/>
        <v>41404.208333333336</v>
      </c>
      <c r="N292">
        <v>1370926800</v>
      </c>
      <c r="O292" s="12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25">
      <c r="A293">
        <v>291</v>
      </c>
      <c r="B293" t="s">
        <v>634</v>
      </c>
      <c r="C293" s="3" t="s">
        <v>635</v>
      </c>
      <c r="D293" s="15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 s="12">
        <f t="shared" si="18"/>
        <v>40831.208333333336</v>
      </c>
      <c r="N293">
        <v>1319000400</v>
      </c>
      <c r="O293" s="12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25">
      <c r="A294">
        <v>292</v>
      </c>
      <c r="B294" t="s">
        <v>636</v>
      </c>
      <c r="C294" s="3" t="s">
        <v>637</v>
      </c>
      <c r="D294" s="15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 s="12">
        <f t="shared" si="18"/>
        <v>40984.208333333336</v>
      </c>
      <c r="N294">
        <v>1333429200</v>
      </c>
      <c r="O294" s="12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25">
      <c r="A295">
        <v>293</v>
      </c>
      <c r="B295" t="s">
        <v>638</v>
      </c>
      <c r="C295" s="3" t="s">
        <v>639</v>
      </c>
      <c r="D295" s="1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 s="12">
        <f t="shared" si="18"/>
        <v>40456.208333333336</v>
      </c>
      <c r="N295">
        <v>1287032400</v>
      </c>
      <c r="O295" s="12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25">
      <c r="A296">
        <v>294</v>
      </c>
      <c r="B296" t="s">
        <v>640</v>
      </c>
      <c r="C296" s="3" t="s">
        <v>641</v>
      </c>
      <c r="D296" s="15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 s="12">
        <f t="shared" si="18"/>
        <v>43399.208333333328</v>
      </c>
      <c r="N296">
        <v>1541570400</v>
      </c>
      <c r="O296" s="12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25">
      <c r="A297">
        <v>295</v>
      </c>
      <c r="B297" t="s">
        <v>642</v>
      </c>
      <c r="C297" s="3" t="s">
        <v>643</v>
      </c>
      <c r="D297" s="15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 s="12">
        <f t="shared" si="18"/>
        <v>41562.208333333336</v>
      </c>
      <c r="N297">
        <v>1383976800</v>
      </c>
      <c r="O297" s="12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25">
      <c r="A298">
        <v>296</v>
      </c>
      <c r="B298" t="s">
        <v>644</v>
      </c>
      <c r="C298" s="3" t="s">
        <v>645</v>
      </c>
      <c r="D298" s="15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 s="12">
        <f t="shared" si="18"/>
        <v>43493.25</v>
      </c>
      <c r="N298">
        <v>1550556000</v>
      </c>
      <c r="O298" s="12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25">
      <c r="A299">
        <v>297</v>
      </c>
      <c r="B299" t="s">
        <v>646</v>
      </c>
      <c r="C299" s="3" t="s">
        <v>647</v>
      </c>
      <c r="D299" s="15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 s="12">
        <f t="shared" si="18"/>
        <v>41653.25</v>
      </c>
      <c r="N299">
        <v>1390456800</v>
      </c>
      <c r="O299" s="12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25">
      <c r="A300">
        <v>298</v>
      </c>
      <c r="B300" t="s">
        <v>648</v>
      </c>
      <c r="C300" s="3" t="s">
        <v>649</v>
      </c>
      <c r="D300" s="15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 s="12">
        <f t="shared" si="18"/>
        <v>42426.25</v>
      </c>
      <c r="N300">
        <v>1458018000</v>
      </c>
      <c r="O300" s="12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t="s">
        <v>650</v>
      </c>
      <c r="C301" s="3" t="s">
        <v>651</v>
      </c>
      <c r="D301" s="15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 s="12">
        <f t="shared" si="18"/>
        <v>42432.25</v>
      </c>
      <c r="N301">
        <v>1461819600</v>
      </c>
      <c r="O301" s="12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25">
      <c r="A302">
        <v>300</v>
      </c>
      <c r="B302" t="s">
        <v>652</v>
      </c>
      <c r="C302" s="3" t="s">
        <v>653</v>
      </c>
      <c r="D302" s="15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 s="12">
        <f t="shared" si="18"/>
        <v>42977.208333333328</v>
      </c>
      <c r="N302">
        <v>1504155600</v>
      </c>
      <c r="O302" s="12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25">
      <c r="A303">
        <v>301</v>
      </c>
      <c r="B303" t="s">
        <v>654</v>
      </c>
      <c r="C303" s="3" t="s">
        <v>655</v>
      </c>
      <c r="D303" s="15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 s="12">
        <f t="shared" si="18"/>
        <v>42061.25</v>
      </c>
      <c r="N303">
        <v>1426395600</v>
      </c>
      <c r="O303" s="12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25">
      <c r="A304">
        <v>302</v>
      </c>
      <c r="B304" t="s">
        <v>656</v>
      </c>
      <c r="C304" s="3" t="s">
        <v>657</v>
      </c>
      <c r="D304" s="15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 s="12">
        <f t="shared" si="18"/>
        <v>43345.208333333328</v>
      </c>
      <c r="N304">
        <v>1537074000</v>
      </c>
      <c r="O304" s="12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25">
      <c r="A305">
        <v>303</v>
      </c>
      <c r="B305" t="s">
        <v>658</v>
      </c>
      <c r="C305" s="3" t="s">
        <v>659</v>
      </c>
      <c r="D305" s="1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 s="12">
        <f t="shared" si="18"/>
        <v>42376.25</v>
      </c>
      <c r="N305">
        <v>1452578400</v>
      </c>
      <c r="O305" s="12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25">
      <c r="A306">
        <v>304</v>
      </c>
      <c r="B306" t="s">
        <v>660</v>
      </c>
      <c r="C306" s="3" t="s">
        <v>661</v>
      </c>
      <c r="D306" s="15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 s="12">
        <f t="shared" si="18"/>
        <v>42589.208333333328</v>
      </c>
      <c r="N306">
        <v>1474088400</v>
      </c>
      <c r="O306" s="12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25">
      <c r="A307">
        <v>305</v>
      </c>
      <c r="B307" t="s">
        <v>662</v>
      </c>
      <c r="C307" s="3" t="s">
        <v>663</v>
      </c>
      <c r="D307" s="15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 s="12">
        <f t="shared" si="18"/>
        <v>42448.208333333328</v>
      </c>
      <c r="N307">
        <v>1461906000</v>
      </c>
      <c r="O307" s="12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25">
      <c r="A308">
        <v>306</v>
      </c>
      <c r="B308" t="s">
        <v>664</v>
      </c>
      <c r="C308" s="3" t="s">
        <v>665</v>
      </c>
      <c r="D308" s="15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 s="12">
        <f t="shared" si="18"/>
        <v>42930.208333333328</v>
      </c>
      <c r="N308">
        <v>1500267600</v>
      </c>
      <c r="O308" s="12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25">
      <c r="A309">
        <v>307</v>
      </c>
      <c r="B309" t="s">
        <v>666</v>
      </c>
      <c r="C309" s="3" t="s">
        <v>667</v>
      </c>
      <c r="D309" s="15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 s="12">
        <f t="shared" si="18"/>
        <v>41066.208333333336</v>
      </c>
      <c r="N309">
        <v>1340686800</v>
      </c>
      <c r="O309" s="12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25">
      <c r="A310">
        <v>308</v>
      </c>
      <c r="B310" t="s">
        <v>668</v>
      </c>
      <c r="C310" s="3" t="s">
        <v>669</v>
      </c>
      <c r="D310" s="15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 s="12">
        <f t="shared" si="18"/>
        <v>40651.208333333336</v>
      </c>
      <c r="N310">
        <v>1303189200</v>
      </c>
      <c r="O310" s="12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25">
      <c r="A311">
        <v>309</v>
      </c>
      <c r="B311" t="s">
        <v>670</v>
      </c>
      <c r="C311" s="3" t="s">
        <v>671</v>
      </c>
      <c r="D311" s="15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 s="12">
        <f t="shared" si="18"/>
        <v>40807.208333333336</v>
      </c>
      <c r="N311">
        <v>1318309200</v>
      </c>
      <c r="O311" s="12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25">
      <c r="A312">
        <v>310</v>
      </c>
      <c r="B312" t="s">
        <v>672</v>
      </c>
      <c r="C312" s="3" t="s">
        <v>673</v>
      </c>
      <c r="D312" s="15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 s="12">
        <f t="shared" si="18"/>
        <v>40277.208333333336</v>
      </c>
      <c r="N312">
        <v>1272171600</v>
      </c>
      <c r="O312" s="12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25">
      <c r="A313">
        <v>311</v>
      </c>
      <c r="B313" t="s">
        <v>674</v>
      </c>
      <c r="C313" s="3" t="s">
        <v>675</v>
      </c>
      <c r="D313" s="15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 s="12">
        <f t="shared" si="18"/>
        <v>40590.25</v>
      </c>
      <c r="N313">
        <v>1298872800</v>
      </c>
      <c r="O313" s="12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25">
      <c r="A314">
        <v>312</v>
      </c>
      <c r="B314" t="s">
        <v>676</v>
      </c>
      <c r="C314" s="3" t="s">
        <v>677</v>
      </c>
      <c r="D314" s="15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 s="12">
        <f t="shared" si="18"/>
        <v>41572.208333333336</v>
      </c>
      <c r="N314">
        <v>1383282000</v>
      </c>
      <c r="O314" s="12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25">
      <c r="A315">
        <v>313</v>
      </c>
      <c r="B315" t="s">
        <v>678</v>
      </c>
      <c r="C315" s="3" t="s">
        <v>679</v>
      </c>
      <c r="D315" s="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 s="12">
        <f t="shared" si="18"/>
        <v>40966.25</v>
      </c>
      <c r="N315">
        <v>1330495200</v>
      </c>
      <c r="O315" s="12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t="s">
        <v>680</v>
      </c>
      <c r="C316" s="3" t="s">
        <v>681</v>
      </c>
      <c r="D316" s="15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 s="12">
        <f t="shared" si="18"/>
        <v>43536.208333333328</v>
      </c>
      <c r="N316">
        <v>1552798800</v>
      </c>
      <c r="O316" s="12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25">
      <c r="A317">
        <v>315</v>
      </c>
      <c r="B317" t="s">
        <v>682</v>
      </c>
      <c r="C317" s="3" t="s">
        <v>683</v>
      </c>
      <c r="D317" s="15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 s="12">
        <f t="shared" si="18"/>
        <v>41783.208333333336</v>
      </c>
      <c r="N317">
        <v>1403413200</v>
      </c>
      <c r="O317" s="12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25">
      <c r="A318">
        <v>316</v>
      </c>
      <c r="B318" t="s">
        <v>684</v>
      </c>
      <c r="C318" s="3" t="s">
        <v>685</v>
      </c>
      <c r="D318" s="15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 s="12">
        <f t="shared" si="18"/>
        <v>43788.25</v>
      </c>
      <c r="N318">
        <v>1574229600</v>
      </c>
      <c r="O318" s="12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25">
      <c r="A319">
        <v>317</v>
      </c>
      <c r="B319" t="s">
        <v>686</v>
      </c>
      <c r="C319" s="3" t="s">
        <v>687</v>
      </c>
      <c r="D319" s="15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 s="12">
        <f t="shared" si="18"/>
        <v>42869.208333333328</v>
      </c>
      <c r="N319">
        <v>1495861200</v>
      </c>
      <c r="O319" s="12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25">
      <c r="A320">
        <v>318</v>
      </c>
      <c r="B320" t="s">
        <v>688</v>
      </c>
      <c r="C320" s="3" t="s">
        <v>689</v>
      </c>
      <c r="D320" s="15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 s="12">
        <f t="shared" si="18"/>
        <v>41684.25</v>
      </c>
      <c r="N320">
        <v>1392530400</v>
      </c>
      <c r="O320" s="12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t="s">
        <v>690</v>
      </c>
      <c r="C321" s="3" t="s">
        <v>691</v>
      </c>
      <c r="D321" s="15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 s="12">
        <f t="shared" si="18"/>
        <v>40402.208333333336</v>
      </c>
      <c r="N321">
        <v>1283662800</v>
      </c>
      <c r="O321" s="12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25">
      <c r="A322">
        <v>320</v>
      </c>
      <c r="B322" t="s">
        <v>692</v>
      </c>
      <c r="C322" s="3" t="s">
        <v>693</v>
      </c>
      <c r="D322" s="15">
        <v>84400</v>
      </c>
      <c r="E322">
        <v>8092</v>
      </c>
      <c r="F322" s="6">
        <f t="shared" ref="F322:F385" si="20">(E322/D322)*100</f>
        <v>9.5876777251184837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 s="12">
        <f t="shared" si="18"/>
        <v>40673.208333333336</v>
      </c>
      <c r="N322">
        <v>1305781200</v>
      </c>
      <c r="O322" s="12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25">
      <c r="A323">
        <v>321</v>
      </c>
      <c r="B323" t="s">
        <v>694</v>
      </c>
      <c r="C323" s="3" t="s">
        <v>695</v>
      </c>
      <c r="D323" s="15">
        <v>170400</v>
      </c>
      <c r="E323">
        <v>160422</v>
      </c>
      <c r="F323" s="6">
        <f t="shared" si="20"/>
        <v>94.144366197183089</v>
      </c>
      <c r="G323" t="s">
        <v>14</v>
      </c>
      <c r="H323">
        <v>2468</v>
      </c>
      <c r="I323" s="7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22">(((L323/60)/60)/24)+DATE(1970,1,1)</f>
        <v>40634.208333333336</v>
      </c>
      <c r="N323">
        <v>1302325200</v>
      </c>
      <c r="O323" s="12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25">
      <c r="A324">
        <v>322</v>
      </c>
      <c r="B324" t="s">
        <v>696</v>
      </c>
      <c r="C324" s="3" t="s">
        <v>697</v>
      </c>
      <c r="D324" s="15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 s="12">
        <f t="shared" si="22"/>
        <v>40507.25</v>
      </c>
      <c r="N324">
        <v>1291788000</v>
      </c>
      <c r="O324" s="12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25">
      <c r="A325">
        <v>323</v>
      </c>
      <c r="B325" t="s">
        <v>698</v>
      </c>
      <c r="C325" s="3" t="s">
        <v>699</v>
      </c>
      <c r="D325" s="1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 s="12">
        <f t="shared" si="22"/>
        <v>41725.208333333336</v>
      </c>
      <c r="N325">
        <v>1396069200</v>
      </c>
      <c r="O325" s="12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25">
      <c r="A326">
        <v>324</v>
      </c>
      <c r="B326" t="s">
        <v>700</v>
      </c>
      <c r="C326" s="3" t="s">
        <v>701</v>
      </c>
      <c r="D326" s="15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 s="12">
        <f t="shared" si="22"/>
        <v>42176.208333333328</v>
      </c>
      <c r="N326">
        <v>1435899600</v>
      </c>
      <c r="O326" s="12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25">
      <c r="A327">
        <v>325</v>
      </c>
      <c r="B327" t="s">
        <v>702</v>
      </c>
      <c r="C327" s="3" t="s">
        <v>703</v>
      </c>
      <c r="D327" s="15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 s="12">
        <f t="shared" si="22"/>
        <v>43267.208333333328</v>
      </c>
      <c r="N327">
        <v>1531112400</v>
      </c>
      <c r="O327" s="12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25">
      <c r="A328">
        <v>326</v>
      </c>
      <c r="B328" t="s">
        <v>704</v>
      </c>
      <c r="C328" s="3" t="s">
        <v>705</v>
      </c>
      <c r="D328" s="15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 s="12">
        <f t="shared" si="22"/>
        <v>42364.25</v>
      </c>
      <c r="N328">
        <v>1451628000</v>
      </c>
      <c r="O328" s="12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25">
      <c r="A329">
        <v>327</v>
      </c>
      <c r="B329" t="s">
        <v>706</v>
      </c>
      <c r="C329" s="3" t="s">
        <v>707</v>
      </c>
      <c r="D329" s="15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 s="12">
        <f t="shared" si="22"/>
        <v>43705.208333333328</v>
      </c>
      <c r="N329">
        <v>1567314000</v>
      </c>
      <c r="O329" s="12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25">
      <c r="A330">
        <v>328</v>
      </c>
      <c r="B330" t="s">
        <v>708</v>
      </c>
      <c r="C330" s="3" t="s">
        <v>709</v>
      </c>
      <c r="D330" s="15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 s="12">
        <f t="shared" si="22"/>
        <v>43434.25</v>
      </c>
      <c r="N330">
        <v>1544508000</v>
      </c>
      <c r="O330" s="12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t="s">
        <v>710</v>
      </c>
      <c r="C331" s="3" t="s">
        <v>711</v>
      </c>
      <c r="D331" s="15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 s="12">
        <f t="shared" si="22"/>
        <v>42716.25</v>
      </c>
      <c r="N331">
        <v>1482472800</v>
      </c>
      <c r="O331" s="12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25">
      <c r="A332">
        <v>330</v>
      </c>
      <c r="B332" t="s">
        <v>712</v>
      </c>
      <c r="C332" s="3" t="s">
        <v>713</v>
      </c>
      <c r="D332" s="15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 s="12">
        <f t="shared" si="22"/>
        <v>43077.25</v>
      </c>
      <c r="N332">
        <v>1512799200</v>
      </c>
      <c r="O332" s="12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25">
      <c r="A333">
        <v>331</v>
      </c>
      <c r="B333" t="s">
        <v>714</v>
      </c>
      <c r="C333" s="3" t="s">
        <v>715</v>
      </c>
      <c r="D333" s="15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 s="12">
        <f t="shared" si="22"/>
        <v>40896.25</v>
      </c>
      <c r="N333">
        <v>1324360800</v>
      </c>
      <c r="O333" s="12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25">
      <c r="A334">
        <v>332</v>
      </c>
      <c r="B334" t="s">
        <v>716</v>
      </c>
      <c r="C334" s="3" t="s">
        <v>717</v>
      </c>
      <c r="D334" s="15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 s="12">
        <f t="shared" si="22"/>
        <v>41361.208333333336</v>
      </c>
      <c r="N334">
        <v>1364533200</v>
      </c>
      <c r="O334" s="12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25">
      <c r="A335">
        <v>333</v>
      </c>
      <c r="B335" t="s">
        <v>718</v>
      </c>
      <c r="C335" s="3" t="s">
        <v>719</v>
      </c>
      <c r="D335" s="1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 s="12">
        <f t="shared" si="22"/>
        <v>43424.25</v>
      </c>
      <c r="N335">
        <v>1545112800</v>
      </c>
      <c r="O335" s="12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25">
      <c r="A336">
        <v>334</v>
      </c>
      <c r="B336" t="s">
        <v>720</v>
      </c>
      <c r="C336" s="3" t="s">
        <v>721</v>
      </c>
      <c r="D336" s="15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 s="12">
        <f t="shared" si="22"/>
        <v>43110.25</v>
      </c>
      <c r="N336">
        <v>1516168800</v>
      </c>
      <c r="O336" s="12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t="s">
        <v>722</v>
      </c>
      <c r="C337" s="3" t="s">
        <v>723</v>
      </c>
      <c r="D337" s="15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 s="12">
        <f t="shared" si="22"/>
        <v>43784.25</v>
      </c>
      <c r="N337">
        <v>1574920800</v>
      </c>
      <c r="O337" s="12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t="s">
        <v>724</v>
      </c>
      <c r="C338" s="3" t="s">
        <v>725</v>
      </c>
      <c r="D338" s="15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 s="12">
        <f t="shared" si="22"/>
        <v>40527.25</v>
      </c>
      <c r="N338">
        <v>1292479200</v>
      </c>
      <c r="O338" s="12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t="s">
        <v>726</v>
      </c>
      <c r="C339" s="3" t="s">
        <v>727</v>
      </c>
      <c r="D339" s="15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 s="12">
        <f t="shared" si="22"/>
        <v>43780.25</v>
      </c>
      <c r="N339">
        <v>1573538400</v>
      </c>
      <c r="O339" s="12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25">
      <c r="A340">
        <v>338</v>
      </c>
      <c r="B340" t="s">
        <v>728</v>
      </c>
      <c r="C340" s="3" t="s">
        <v>729</v>
      </c>
      <c r="D340" s="15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 s="12">
        <f t="shared" si="22"/>
        <v>40821.208333333336</v>
      </c>
      <c r="N340">
        <v>1320382800</v>
      </c>
      <c r="O340" s="12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25">
      <c r="A341">
        <v>339</v>
      </c>
      <c r="B341" t="s">
        <v>730</v>
      </c>
      <c r="C341" s="3" t="s">
        <v>731</v>
      </c>
      <c r="D341" s="15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 s="12">
        <f t="shared" si="22"/>
        <v>42949.208333333328</v>
      </c>
      <c r="N341">
        <v>1502859600</v>
      </c>
      <c r="O341" s="12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25">
      <c r="A342">
        <v>340</v>
      </c>
      <c r="B342" t="s">
        <v>732</v>
      </c>
      <c r="C342" s="3" t="s">
        <v>733</v>
      </c>
      <c r="D342" s="15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 s="12">
        <f t="shared" si="22"/>
        <v>40889.25</v>
      </c>
      <c r="N342">
        <v>1323756000</v>
      </c>
      <c r="O342" s="12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25">
      <c r="A343">
        <v>341</v>
      </c>
      <c r="B343" t="s">
        <v>734</v>
      </c>
      <c r="C343" s="3" t="s">
        <v>735</v>
      </c>
      <c r="D343" s="15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 s="12">
        <f t="shared" si="22"/>
        <v>42244.208333333328</v>
      </c>
      <c r="N343">
        <v>1441342800</v>
      </c>
      <c r="O343" s="12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25">
      <c r="A344">
        <v>342</v>
      </c>
      <c r="B344" t="s">
        <v>736</v>
      </c>
      <c r="C344" s="3" t="s">
        <v>737</v>
      </c>
      <c r="D344" s="15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 s="12">
        <f t="shared" si="22"/>
        <v>41475.208333333336</v>
      </c>
      <c r="N344">
        <v>1375333200</v>
      </c>
      <c r="O344" s="12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25">
      <c r="A345">
        <v>343</v>
      </c>
      <c r="B345" t="s">
        <v>738</v>
      </c>
      <c r="C345" s="3" t="s">
        <v>739</v>
      </c>
      <c r="D345" s="1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 s="12">
        <f t="shared" si="22"/>
        <v>41597.25</v>
      </c>
      <c r="N345">
        <v>1389420000</v>
      </c>
      <c r="O345" s="12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25">
      <c r="A346">
        <v>344</v>
      </c>
      <c r="B346" t="s">
        <v>740</v>
      </c>
      <c r="C346" s="3" t="s">
        <v>741</v>
      </c>
      <c r="D346" s="15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 s="12">
        <f t="shared" si="22"/>
        <v>43122.25</v>
      </c>
      <c r="N346">
        <v>1520056800</v>
      </c>
      <c r="O346" s="12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25">
      <c r="A347">
        <v>345</v>
      </c>
      <c r="B347" t="s">
        <v>742</v>
      </c>
      <c r="C347" s="3" t="s">
        <v>743</v>
      </c>
      <c r="D347" s="15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 s="12">
        <f t="shared" si="22"/>
        <v>42194.208333333328</v>
      </c>
      <c r="N347">
        <v>1436504400</v>
      </c>
      <c r="O347" s="12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25">
      <c r="A348">
        <v>346</v>
      </c>
      <c r="B348" t="s">
        <v>744</v>
      </c>
      <c r="C348" s="3" t="s">
        <v>745</v>
      </c>
      <c r="D348" s="15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 s="12">
        <f t="shared" si="22"/>
        <v>42971.208333333328</v>
      </c>
      <c r="N348">
        <v>1508302800</v>
      </c>
      <c r="O348" s="12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25">
      <c r="A349">
        <v>347</v>
      </c>
      <c r="B349" t="s">
        <v>746</v>
      </c>
      <c r="C349" s="3" t="s">
        <v>747</v>
      </c>
      <c r="D349" s="15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 s="12">
        <f t="shared" si="22"/>
        <v>42046.25</v>
      </c>
      <c r="N349">
        <v>1425708000</v>
      </c>
      <c r="O349" s="12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25">
      <c r="A350">
        <v>348</v>
      </c>
      <c r="B350" t="s">
        <v>748</v>
      </c>
      <c r="C350" s="3" t="s">
        <v>749</v>
      </c>
      <c r="D350" s="15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 s="12">
        <f t="shared" si="22"/>
        <v>42782.25</v>
      </c>
      <c r="N350">
        <v>1488348000</v>
      </c>
      <c r="O350" s="12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25">
      <c r="A351">
        <v>349</v>
      </c>
      <c r="B351" t="s">
        <v>750</v>
      </c>
      <c r="C351" s="3" t="s">
        <v>751</v>
      </c>
      <c r="D351" s="15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 s="12">
        <f t="shared" si="22"/>
        <v>42930.208333333328</v>
      </c>
      <c r="N351">
        <v>1502600400</v>
      </c>
      <c r="O351" s="12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25">
      <c r="A352">
        <v>350</v>
      </c>
      <c r="B352" t="s">
        <v>752</v>
      </c>
      <c r="C352" s="3" t="s">
        <v>753</v>
      </c>
      <c r="D352" s="15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 s="12">
        <f t="shared" si="22"/>
        <v>42144.208333333328</v>
      </c>
      <c r="N352">
        <v>1433653200</v>
      </c>
      <c r="O352" s="12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25">
      <c r="A353">
        <v>351</v>
      </c>
      <c r="B353" t="s">
        <v>754</v>
      </c>
      <c r="C353" s="3" t="s">
        <v>755</v>
      </c>
      <c r="D353" s="15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 s="12">
        <f t="shared" si="22"/>
        <v>42240.208333333328</v>
      </c>
      <c r="N353">
        <v>1441602000</v>
      </c>
      <c r="O353" s="12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t="s">
        <v>756</v>
      </c>
      <c r="C354" s="3" t="s">
        <v>757</v>
      </c>
      <c r="D354" s="15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 s="12">
        <f t="shared" si="22"/>
        <v>42315.25</v>
      </c>
      <c r="N354">
        <v>1447567200</v>
      </c>
      <c r="O354" s="12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25">
      <c r="A355">
        <v>353</v>
      </c>
      <c r="B355" t="s">
        <v>758</v>
      </c>
      <c r="C355" s="3" t="s">
        <v>759</v>
      </c>
      <c r="D355" s="1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 s="12">
        <f t="shared" si="22"/>
        <v>43651.208333333328</v>
      </c>
      <c r="N355">
        <v>1562389200</v>
      </c>
      <c r="O355" s="12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25">
      <c r="A356">
        <v>354</v>
      </c>
      <c r="B356" t="s">
        <v>760</v>
      </c>
      <c r="C356" s="3" t="s">
        <v>761</v>
      </c>
      <c r="D356" s="15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 s="12">
        <f t="shared" si="22"/>
        <v>41520.208333333336</v>
      </c>
      <c r="N356">
        <v>1378789200</v>
      </c>
      <c r="O356" s="12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25">
      <c r="A357">
        <v>355</v>
      </c>
      <c r="B357" t="s">
        <v>762</v>
      </c>
      <c r="C357" s="3" t="s">
        <v>763</v>
      </c>
      <c r="D357" s="15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 s="12">
        <f t="shared" si="22"/>
        <v>42757.25</v>
      </c>
      <c r="N357">
        <v>1488520800</v>
      </c>
      <c r="O357" s="12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25">
      <c r="A358">
        <v>356</v>
      </c>
      <c r="B358" t="s">
        <v>764</v>
      </c>
      <c r="C358" s="3" t="s">
        <v>765</v>
      </c>
      <c r="D358" s="15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 s="12">
        <f t="shared" si="22"/>
        <v>40922.25</v>
      </c>
      <c r="N358">
        <v>1327298400</v>
      </c>
      <c r="O358" s="12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25">
      <c r="A359">
        <v>357</v>
      </c>
      <c r="B359" t="s">
        <v>766</v>
      </c>
      <c r="C359" s="3" t="s">
        <v>767</v>
      </c>
      <c r="D359" s="15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 s="12">
        <f t="shared" si="22"/>
        <v>42250.208333333328</v>
      </c>
      <c r="N359">
        <v>1443416400</v>
      </c>
      <c r="O359" s="12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25">
      <c r="A360">
        <v>358</v>
      </c>
      <c r="B360" t="s">
        <v>768</v>
      </c>
      <c r="C360" s="3" t="s">
        <v>769</v>
      </c>
      <c r="D360" s="15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 s="12">
        <f t="shared" si="22"/>
        <v>43322.208333333328</v>
      </c>
      <c r="N360">
        <v>1534136400</v>
      </c>
      <c r="O360" s="12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25">
      <c r="A361">
        <v>359</v>
      </c>
      <c r="B361" t="s">
        <v>770</v>
      </c>
      <c r="C361" s="3" t="s">
        <v>771</v>
      </c>
      <c r="D361" s="15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 s="12">
        <f t="shared" si="22"/>
        <v>40782.208333333336</v>
      </c>
      <c r="N361">
        <v>1315026000</v>
      </c>
      <c r="O361" s="12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25">
      <c r="A362">
        <v>360</v>
      </c>
      <c r="B362" t="s">
        <v>772</v>
      </c>
      <c r="C362" s="3" t="s">
        <v>773</v>
      </c>
      <c r="D362" s="15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 s="12">
        <f t="shared" si="22"/>
        <v>40544.25</v>
      </c>
      <c r="N362">
        <v>1295071200</v>
      </c>
      <c r="O362" s="12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25">
      <c r="A363">
        <v>361</v>
      </c>
      <c r="B363" t="s">
        <v>774</v>
      </c>
      <c r="C363" s="3" t="s">
        <v>775</v>
      </c>
      <c r="D363" s="15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 s="12">
        <f t="shared" si="22"/>
        <v>43015.208333333328</v>
      </c>
      <c r="N363">
        <v>1509426000</v>
      </c>
      <c r="O363" s="12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25">
      <c r="A364">
        <v>362</v>
      </c>
      <c r="B364" t="s">
        <v>776</v>
      </c>
      <c r="C364" s="3" t="s">
        <v>777</v>
      </c>
      <c r="D364" s="15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 s="12">
        <f t="shared" si="22"/>
        <v>40570.25</v>
      </c>
      <c r="N364">
        <v>1299391200</v>
      </c>
      <c r="O364" s="12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t="s">
        <v>778</v>
      </c>
      <c r="C365" s="3" t="s">
        <v>779</v>
      </c>
      <c r="D365" s="1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 s="12">
        <f t="shared" si="22"/>
        <v>40904.25</v>
      </c>
      <c r="N365">
        <v>1325052000</v>
      </c>
      <c r="O365" s="12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t="s">
        <v>780</v>
      </c>
      <c r="C366" s="3" t="s">
        <v>781</v>
      </c>
      <c r="D366" s="15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 s="12">
        <f t="shared" si="22"/>
        <v>43164.25</v>
      </c>
      <c r="N366">
        <v>1522818000</v>
      </c>
      <c r="O366" s="12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25">
      <c r="A367">
        <v>365</v>
      </c>
      <c r="B367" t="s">
        <v>782</v>
      </c>
      <c r="C367" s="3" t="s">
        <v>783</v>
      </c>
      <c r="D367" s="15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 s="12">
        <f t="shared" si="22"/>
        <v>42733.25</v>
      </c>
      <c r="N367">
        <v>1485324000</v>
      </c>
      <c r="O367" s="12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25">
      <c r="A368">
        <v>366</v>
      </c>
      <c r="B368" t="s">
        <v>784</v>
      </c>
      <c r="C368" s="3" t="s">
        <v>785</v>
      </c>
      <c r="D368" s="15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 s="12">
        <f t="shared" si="22"/>
        <v>40546.25</v>
      </c>
      <c r="N368">
        <v>1294120800</v>
      </c>
      <c r="O368" s="12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25">
      <c r="A369">
        <v>367</v>
      </c>
      <c r="B369" t="s">
        <v>786</v>
      </c>
      <c r="C369" s="3" t="s">
        <v>787</v>
      </c>
      <c r="D369" s="15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 s="12">
        <f t="shared" si="22"/>
        <v>41930.208333333336</v>
      </c>
      <c r="N369">
        <v>1415685600</v>
      </c>
      <c r="O369" s="12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25">
      <c r="A370">
        <v>368</v>
      </c>
      <c r="B370" t="s">
        <v>788</v>
      </c>
      <c r="C370" s="3" t="s">
        <v>789</v>
      </c>
      <c r="D370" s="15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 s="12">
        <f t="shared" si="22"/>
        <v>40464.208333333336</v>
      </c>
      <c r="N370">
        <v>1288933200</v>
      </c>
      <c r="O370" s="12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25">
      <c r="A371">
        <v>369</v>
      </c>
      <c r="B371" t="s">
        <v>790</v>
      </c>
      <c r="C371" s="3" t="s">
        <v>791</v>
      </c>
      <c r="D371" s="15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 s="12">
        <f t="shared" si="22"/>
        <v>41308.25</v>
      </c>
      <c r="N371">
        <v>1363237200</v>
      </c>
      <c r="O371" s="12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25">
      <c r="A372">
        <v>370</v>
      </c>
      <c r="B372" t="s">
        <v>792</v>
      </c>
      <c r="C372" s="3" t="s">
        <v>793</v>
      </c>
      <c r="D372" s="15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 s="12">
        <f t="shared" si="22"/>
        <v>43570.208333333328</v>
      </c>
      <c r="N372">
        <v>1555822800</v>
      </c>
      <c r="O372" s="12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25">
      <c r="A373">
        <v>371</v>
      </c>
      <c r="B373" t="s">
        <v>794</v>
      </c>
      <c r="C373" s="3" t="s">
        <v>795</v>
      </c>
      <c r="D373" s="15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 s="12">
        <f t="shared" si="22"/>
        <v>42043.25</v>
      </c>
      <c r="N373">
        <v>1427778000</v>
      </c>
      <c r="O373" s="12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25">
      <c r="A374">
        <v>372</v>
      </c>
      <c r="B374" t="s">
        <v>796</v>
      </c>
      <c r="C374" s="3" t="s">
        <v>797</v>
      </c>
      <c r="D374" s="15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 s="12">
        <f t="shared" si="22"/>
        <v>42012.25</v>
      </c>
      <c r="N374">
        <v>1422424800</v>
      </c>
      <c r="O374" s="12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25">
      <c r="A375">
        <v>373</v>
      </c>
      <c r="B375" t="s">
        <v>798</v>
      </c>
      <c r="C375" s="3" t="s">
        <v>799</v>
      </c>
      <c r="D375" s="1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 s="12">
        <f t="shared" si="22"/>
        <v>42964.208333333328</v>
      </c>
      <c r="N375">
        <v>1503637200</v>
      </c>
      <c r="O375" s="12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25">
      <c r="A376">
        <v>374</v>
      </c>
      <c r="B376" t="s">
        <v>800</v>
      </c>
      <c r="C376" s="3" t="s">
        <v>801</v>
      </c>
      <c r="D376" s="15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 s="12">
        <f t="shared" si="22"/>
        <v>43476.25</v>
      </c>
      <c r="N376">
        <v>1547618400</v>
      </c>
      <c r="O376" s="12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25">
      <c r="A377">
        <v>375</v>
      </c>
      <c r="B377" t="s">
        <v>802</v>
      </c>
      <c r="C377" s="3" t="s">
        <v>803</v>
      </c>
      <c r="D377" s="15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 s="12">
        <f t="shared" si="22"/>
        <v>42293.208333333328</v>
      </c>
      <c r="N377">
        <v>1449900000</v>
      </c>
      <c r="O377" s="12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25">
      <c r="A378">
        <v>376</v>
      </c>
      <c r="B378" t="s">
        <v>804</v>
      </c>
      <c r="C378" s="3" t="s">
        <v>805</v>
      </c>
      <c r="D378" s="15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 s="12">
        <f t="shared" si="22"/>
        <v>41826.208333333336</v>
      </c>
      <c r="N378">
        <v>1405141200</v>
      </c>
      <c r="O378" s="12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t="s">
        <v>806</v>
      </c>
      <c r="C379" s="3" t="s">
        <v>807</v>
      </c>
      <c r="D379" s="15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 s="12">
        <f t="shared" si="22"/>
        <v>43760.208333333328</v>
      </c>
      <c r="N379">
        <v>1572933600</v>
      </c>
      <c r="O379" s="12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25">
      <c r="A380">
        <v>378</v>
      </c>
      <c r="B380" t="s">
        <v>808</v>
      </c>
      <c r="C380" s="3" t="s">
        <v>809</v>
      </c>
      <c r="D380" s="15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 s="12">
        <f t="shared" si="22"/>
        <v>43241.208333333328</v>
      </c>
      <c r="N380">
        <v>1530162000</v>
      </c>
      <c r="O380" s="12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25">
      <c r="A381">
        <v>379</v>
      </c>
      <c r="B381" t="s">
        <v>810</v>
      </c>
      <c r="C381" s="3" t="s">
        <v>811</v>
      </c>
      <c r="D381" s="15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 s="12">
        <f t="shared" si="22"/>
        <v>40843.208333333336</v>
      </c>
      <c r="N381">
        <v>1320904800</v>
      </c>
      <c r="O381" s="12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25">
      <c r="A382">
        <v>380</v>
      </c>
      <c r="B382" t="s">
        <v>812</v>
      </c>
      <c r="C382" s="3" t="s">
        <v>813</v>
      </c>
      <c r="D382" s="15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 s="12">
        <f t="shared" si="22"/>
        <v>41448.208333333336</v>
      </c>
      <c r="N382">
        <v>1372395600</v>
      </c>
      <c r="O382" s="12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25">
      <c r="A383">
        <v>381</v>
      </c>
      <c r="B383" t="s">
        <v>814</v>
      </c>
      <c r="C383" s="3" t="s">
        <v>815</v>
      </c>
      <c r="D383" s="15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 s="12">
        <f t="shared" si="22"/>
        <v>42163.208333333328</v>
      </c>
      <c r="N383">
        <v>1437714000</v>
      </c>
      <c r="O383" s="12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25">
      <c r="A384">
        <v>382</v>
      </c>
      <c r="B384" t="s">
        <v>816</v>
      </c>
      <c r="C384" s="3" t="s">
        <v>817</v>
      </c>
      <c r="D384" s="15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 s="12">
        <f t="shared" si="22"/>
        <v>43024.208333333328</v>
      </c>
      <c r="N384">
        <v>1509771600</v>
      </c>
      <c r="O384" s="12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25">
      <c r="A385">
        <v>383</v>
      </c>
      <c r="B385" t="s">
        <v>818</v>
      </c>
      <c r="C385" s="3" t="s">
        <v>819</v>
      </c>
      <c r="D385" s="1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 s="12">
        <f t="shared" si="22"/>
        <v>43509.25</v>
      </c>
      <c r="N385">
        <v>1550556000</v>
      </c>
      <c r="O385" s="12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25">
      <c r="A386">
        <v>384</v>
      </c>
      <c r="B386" t="s">
        <v>820</v>
      </c>
      <c r="C386" s="3" t="s">
        <v>821</v>
      </c>
      <c r="D386" s="15">
        <v>114400</v>
      </c>
      <c r="E386">
        <v>196779</v>
      </c>
      <c r="F386" s="6">
        <f t="shared" ref="F386:F449" si="24">(E386/D386)*100</f>
        <v>172.00961538461539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 s="12">
        <f t="shared" si="22"/>
        <v>42776.25</v>
      </c>
      <c r="N386">
        <v>1489039200</v>
      </c>
      <c r="O386" s="12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25">
      <c r="A387">
        <v>385</v>
      </c>
      <c r="B387" t="s">
        <v>822</v>
      </c>
      <c r="C387" s="3" t="s">
        <v>823</v>
      </c>
      <c r="D387" s="15">
        <v>38900</v>
      </c>
      <c r="E387">
        <v>56859</v>
      </c>
      <c r="F387" s="6">
        <f t="shared" si="24"/>
        <v>146.16709511568124</v>
      </c>
      <c r="G387" t="s">
        <v>20</v>
      </c>
      <c r="H387">
        <v>1137</v>
      </c>
      <c r="I387" s="7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26">(((L387/60)/60)/24)+DATE(1970,1,1)</f>
        <v>43553.208333333328</v>
      </c>
      <c r="N387">
        <v>1556600400</v>
      </c>
      <c r="O387" s="12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25">
      <c r="A388">
        <v>386</v>
      </c>
      <c r="B388" t="s">
        <v>824</v>
      </c>
      <c r="C388" s="3" t="s">
        <v>825</v>
      </c>
      <c r="D388" s="15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 s="12">
        <f t="shared" si="26"/>
        <v>40355.208333333336</v>
      </c>
      <c r="N388">
        <v>1278565200</v>
      </c>
      <c r="O388" s="12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25">
      <c r="A389">
        <v>387</v>
      </c>
      <c r="B389" t="s">
        <v>826</v>
      </c>
      <c r="C389" s="3" t="s">
        <v>827</v>
      </c>
      <c r="D389" s="15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 s="12">
        <f t="shared" si="26"/>
        <v>41072.208333333336</v>
      </c>
      <c r="N389">
        <v>1339909200</v>
      </c>
      <c r="O389" s="12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25">
      <c r="A390">
        <v>388</v>
      </c>
      <c r="B390" t="s">
        <v>828</v>
      </c>
      <c r="C390" s="3" t="s">
        <v>829</v>
      </c>
      <c r="D390" s="15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 s="12">
        <f t="shared" si="26"/>
        <v>40912.25</v>
      </c>
      <c r="N390">
        <v>1325829600</v>
      </c>
      <c r="O390" s="12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25">
      <c r="A391">
        <v>389</v>
      </c>
      <c r="B391" t="s">
        <v>830</v>
      </c>
      <c r="C391" s="3" t="s">
        <v>831</v>
      </c>
      <c r="D391" s="15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 s="12">
        <f t="shared" si="26"/>
        <v>40479.208333333336</v>
      </c>
      <c r="N391">
        <v>1290578400</v>
      </c>
      <c r="O391" s="12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25">
      <c r="A392">
        <v>390</v>
      </c>
      <c r="B392" t="s">
        <v>832</v>
      </c>
      <c r="C392" s="3" t="s">
        <v>833</v>
      </c>
      <c r="D392" s="15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 s="12">
        <f t="shared" si="26"/>
        <v>41530.208333333336</v>
      </c>
      <c r="N392">
        <v>1380344400</v>
      </c>
      <c r="O392" s="12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25">
      <c r="A393">
        <v>391</v>
      </c>
      <c r="B393" t="s">
        <v>834</v>
      </c>
      <c r="C393" s="3" t="s">
        <v>835</v>
      </c>
      <c r="D393" s="15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 s="12">
        <f t="shared" si="26"/>
        <v>41653.25</v>
      </c>
      <c r="N393">
        <v>1389852000</v>
      </c>
      <c r="O393" s="12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25">
      <c r="A394">
        <v>392</v>
      </c>
      <c r="B394" t="s">
        <v>836</v>
      </c>
      <c r="C394" s="3" t="s">
        <v>837</v>
      </c>
      <c r="D394" s="15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 s="12">
        <f t="shared" si="26"/>
        <v>40549.25</v>
      </c>
      <c r="N394">
        <v>1294466400</v>
      </c>
      <c r="O394" s="12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25">
      <c r="A395">
        <v>393</v>
      </c>
      <c r="B395" t="s">
        <v>838</v>
      </c>
      <c r="C395" s="3" t="s">
        <v>839</v>
      </c>
      <c r="D395" s="1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 s="12">
        <f t="shared" si="26"/>
        <v>42933.208333333328</v>
      </c>
      <c r="N395">
        <v>1500354000</v>
      </c>
      <c r="O395" s="12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25">
      <c r="A396">
        <v>394</v>
      </c>
      <c r="B396" t="s">
        <v>840</v>
      </c>
      <c r="C396" s="3" t="s">
        <v>841</v>
      </c>
      <c r="D396" s="15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 s="12">
        <f t="shared" si="26"/>
        <v>41484.208333333336</v>
      </c>
      <c r="N396">
        <v>1375938000</v>
      </c>
      <c r="O396" s="12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25">
      <c r="A397">
        <v>395</v>
      </c>
      <c r="B397" t="s">
        <v>295</v>
      </c>
      <c r="C397" s="3" t="s">
        <v>842</v>
      </c>
      <c r="D397" s="15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 s="12">
        <f t="shared" si="26"/>
        <v>40885.25</v>
      </c>
      <c r="N397">
        <v>1323410400</v>
      </c>
      <c r="O397" s="12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25">
      <c r="A398">
        <v>396</v>
      </c>
      <c r="B398" t="s">
        <v>843</v>
      </c>
      <c r="C398" s="3" t="s">
        <v>844</v>
      </c>
      <c r="D398" s="15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 s="12">
        <f t="shared" si="26"/>
        <v>43378.208333333328</v>
      </c>
      <c r="N398">
        <v>1539406800</v>
      </c>
      <c r="O398" s="12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25">
      <c r="A399">
        <v>397</v>
      </c>
      <c r="B399" t="s">
        <v>845</v>
      </c>
      <c r="C399" s="3" t="s">
        <v>846</v>
      </c>
      <c r="D399" s="15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 s="12">
        <f t="shared" si="26"/>
        <v>41417.208333333336</v>
      </c>
      <c r="N399">
        <v>1369803600</v>
      </c>
      <c r="O399" s="12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t="s">
        <v>847</v>
      </c>
      <c r="C400" s="3" t="s">
        <v>848</v>
      </c>
      <c r="D400" s="15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 s="12">
        <f t="shared" si="26"/>
        <v>43228.208333333328</v>
      </c>
      <c r="N400">
        <v>1525928400</v>
      </c>
      <c r="O400" s="12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25">
      <c r="A401">
        <v>399</v>
      </c>
      <c r="B401" t="s">
        <v>849</v>
      </c>
      <c r="C401" s="3" t="s">
        <v>850</v>
      </c>
      <c r="D401" s="15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 s="12">
        <f t="shared" si="26"/>
        <v>40576.25</v>
      </c>
      <c r="N401">
        <v>1297231200</v>
      </c>
      <c r="O401" s="12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25">
      <c r="A402">
        <v>400</v>
      </c>
      <c r="B402" t="s">
        <v>851</v>
      </c>
      <c r="C402" s="3" t="s">
        <v>852</v>
      </c>
      <c r="D402" s="15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 s="12">
        <f t="shared" si="26"/>
        <v>41502.208333333336</v>
      </c>
      <c r="N402">
        <v>1378530000</v>
      </c>
      <c r="O402" s="12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25">
      <c r="A403">
        <v>401</v>
      </c>
      <c r="B403" t="s">
        <v>853</v>
      </c>
      <c r="C403" s="3" t="s">
        <v>854</v>
      </c>
      <c r="D403" s="15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 s="12">
        <f t="shared" si="26"/>
        <v>43765.208333333328</v>
      </c>
      <c r="N403">
        <v>1572152400</v>
      </c>
      <c r="O403" s="12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25">
      <c r="A404">
        <v>402</v>
      </c>
      <c r="B404" t="s">
        <v>855</v>
      </c>
      <c r="C404" s="3" t="s">
        <v>856</v>
      </c>
      <c r="D404" s="15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 s="12">
        <f t="shared" si="26"/>
        <v>40914.25</v>
      </c>
      <c r="N404">
        <v>1329890400</v>
      </c>
      <c r="O404" s="12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25">
      <c r="A405">
        <v>403</v>
      </c>
      <c r="B405" t="s">
        <v>857</v>
      </c>
      <c r="C405" s="3" t="s">
        <v>858</v>
      </c>
      <c r="D405" s="1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 s="12">
        <f t="shared" si="26"/>
        <v>40310.208333333336</v>
      </c>
      <c r="N405">
        <v>1276750800</v>
      </c>
      <c r="O405" s="12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25">
      <c r="A406">
        <v>404</v>
      </c>
      <c r="B406" t="s">
        <v>859</v>
      </c>
      <c r="C406" s="3" t="s">
        <v>860</v>
      </c>
      <c r="D406" s="15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 s="12">
        <f t="shared" si="26"/>
        <v>43053.25</v>
      </c>
      <c r="N406">
        <v>1510898400</v>
      </c>
      <c r="O406" s="12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25">
      <c r="A407">
        <v>405</v>
      </c>
      <c r="B407" t="s">
        <v>861</v>
      </c>
      <c r="C407" s="3" t="s">
        <v>862</v>
      </c>
      <c r="D407" s="15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 s="12">
        <f t="shared" si="26"/>
        <v>43255.208333333328</v>
      </c>
      <c r="N407">
        <v>1532408400</v>
      </c>
      <c r="O407" s="12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25">
      <c r="A408">
        <v>406</v>
      </c>
      <c r="B408" t="s">
        <v>863</v>
      </c>
      <c r="C408" s="3" t="s">
        <v>864</v>
      </c>
      <c r="D408" s="15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 s="12">
        <f t="shared" si="26"/>
        <v>41304.25</v>
      </c>
      <c r="N408">
        <v>1360562400</v>
      </c>
      <c r="O408" s="12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25">
      <c r="A409">
        <v>407</v>
      </c>
      <c r="B409" t="s">
        <v>865</v>
      </c>
      <c r="C409" s="3" t="s">
        <v>866</v>
      </c>
      <c r="D409" s="15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 s="12">
        <f t="shared" si="26"/>
        <v>43751.208333333328</v>
      </c>
      <c r="N409">
        <v>1571547600</v>
      </c>
      <c r="O409" s="12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25">
      <c r="A410">
        <v>408</v>
      </c>
      <c r="B410" t="s">
        <v>867</v>
      </c>
      <c r="C410" s="3" t="s">
        <v>868</v>
      </c>
      <c r="D410" s="15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 s="12">
        <f t="shared" si="26"/>
        <v>42541.208333333328</v>
      </c>
      <c r="N410">
        <v>1468126800</v>
      </c>
      <c r="O410" s="12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25">
      <c r="A411">
        <v>409</v>
      </c>
      <c r="B411" t="s">
        <v>243</v>
      </c>
      <c r="C411" s="3" t="s">
        <v>869</v>
      </c>
      <c r="D411" s="15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 s="12">
        <f t="shared" si="26"/>
        <v>42843.208333333328</v>
      </c>
      <c r="N411">
        <v>1492837200</v>
      </c>
      <c r="O411" s="12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t="s">
        <v>870</v>
      </c>
      <c r="C412" s="3" t="s">
        <v>871</v>
      </c>
      <c r="D412" s="15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 s="12">
        <f t="shared" si="26"/>
        <v>42122.208333333328</v>
      </c>
      <c r="N412">
        <v>1430197200</v>
      </c>
      <c r="O412" s="12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25">
      <c r="A413">
        <v>411</v>
      </c>
      <c r="B413" t="s">
        <v>872</v>
      </c>
      <c r="C413" s="3" t="s">
        <v>873</v>
      </c>
      <c r="D413" s="15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 s="12">
        <f t="shared" si="26"/>
        <v>42884.208333333328</v>
      </c>
      <c r="N413">
        <v>1496206800</v>
      </c>
      <c r="O413" s="12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25">
      <c r="A414">
        <v>412</v>
      </c>
      <c r="B414" t="s">
        <v>874</v>
      </c>
      <c r="C414" s="3" t="s">
        <v>875</v>
      </c>
      <c r="D414" s="15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 s="12">
        <f t="shared" si="26"/>
        <v>41642.25</v>
      </c>
      <c r="N414">
        <v>1389592800</v>
      </c>
      <c r="O414" s="12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25">
      <c r="A415">
        <v>413</v>
      </c>
      <c r="B415" t="s">
        <v>876</v>
      </c>
      <c r="C415" s="3" t="s">
        <v>877</v>
      </c>
      <c r="D415" s="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 s="12">
        <f t="shared" si="26"/>
        <v>43431.25</v>
      </c>
      <c r="N415">
        <v>1545631200</v>
      </c>
      <c r="O415" s="12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25">
      <c r="A416">
        <v>414</v>
      </c>
      <c r="B416" t="s">
        <v>878</v>
      </c>
      <c r="C416" s="3" t="s">
        <v>879</v>
      </c>
      <c r="D416" s="15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 s="12">
        <f t="shared" si="26"/>
        <v>40288.208333333336</v>
      </c>
      <c r="N416">
        <v>1272430800</v>
      </c>
      <c r="O416" s="12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25">
      <c r="A417">
        <v>415</v>
      </c>
      <c r="B417" t="s">
        <v>880</v>
      </c>
      <c r="C417" s="3" t="s">
        <v>881</v>
      </c>
      <c r="D417" s="15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 s="12">
        <f t="shared" si="26"/>
        <v>40921.25</v>
      </c>
      <c r="N417">
        <v>1327903200</v>
      </c>
      <c r="O417" s="12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25">
      <c r="A418">
        <v>416</v>
      </c>
      <c r="B418" t="s">
        <v>882</v>
      </c>
      <c r="C418" s="3" t="s">
        <v>883</v>
      </c>
      <c r="D418" s="15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 s="12">
        <f t="shared" si="26"/>
        <v>40560.25</v>
      </c>
      <c r="N418">
        <v>1296021600</v>
      </c>
      <c r="O418" s="12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25">
      <c r="A419">
        <v>417</v>
      </c>
      <c r="B419" t="s">
        <v>884</v>
      </c>
      <c r="C419" s="3" t="s">
        <v>885</v>
      </c>
      <c r="D419" s="15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 s="12">
        <f t="shared" si="26"/>
        <v>43407.208333333328</v>
      </c>
      <c r="N419">
        <v>1543298400</v>
      </c>
      <c r="O419" s="12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25">
      <c r="A420">
        <v>418</v>
      </c>
      <c r="B420" t="s">
        <v>105</v>
      </c>
      <c r="C420" s="3" t="s">
        <v>886</v>
      </c>
      <c r="D420" s="15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 s="12">
        <f t="shared" si="26"/>
        <v>41035.208333333336</v>
      </c>
      <c r="N420">
        <v>1336366800</v>
      </c>
      <c r="O420" s="12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25">
      <c r="A421">
        <v>419</v>
      </c>
      <c r="B421" t="s">
        <v>887</v>
      </c>
      <c r="C421" s="3" t="s">
        <v>888</v>
      </c>
      <c r="D421" s="15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 s="12">
        <f t="shared" si="26"/>
        <v>40899.25</v>
      </c>
      <c r="N421">
        <v>1325052000</v>
      </c>
      <c r="O421" s="12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25">
      <c r="A422">
        <v>420</v>
      </c>
      <c r="B422" t="s">
        <v>889</v>
      </c>
      <c r="C422" s="3" t="s">
        <v>890</v>
      </c>
      <c r="D422" s="15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 s="12">
        <f t="shared" si="26"/>
        <v>42911.208333333328</v>
      </c>
      <c r="N422">
        <v>1499576400</v>
      </c>
      <c r="O422" s="12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25">
      <c r="A423">
        <v>421</v>
      </c>
      <c r="B423" t="s">
        <v>891</v>
      </c>
      <c r="C423" s="3" t="s">
        <v>892</v>
      </c>
      <c r="D423" s="15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 s="12">
        <f t="shared" si="26"/>
        <v>42915.208333333328</v>
      </c>
      <c r="N423">
        <v>1501304400</v>
      </c>
      <c r="O423" s="12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25">
      <c r="A424">
        <v>422</v>
      </c>
      <c r="B424" t="s">
        <v>893</v>
      </c>
      <c r="C424" s="3" t="s">
        <v>894</v>
      </c>
      <c r="D424" s="15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 s="12">
        <f t="shared" si="26"/>
        <v>40285.208333333336</v>
      </c>
      <c r="N424">
        <v>1273208400</v>
      </c>
      <c r="O424" s="12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25">
      <c r="A425">
        <v>423</v>
      </c>
      <c r="B425" t="s">
        <v>895</v>
      </c>
      <c r="C425" s="3" t="s">
        <v>896</v>
      </c>
      <c r="D425" s="1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 s="12">
        <f t="shared" si="26"/>
        <v>40808.208333333336</v>
      </c>
      <c r="N425">
        <v>1316840400</v>
      </c>
      <c r="O425" s="12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25">
      <c r="A426">
        <v>424</v>
      </c>
      <c r="B426" t="s">
        <v>897</v>
      </c>
      <c r="C426" s="3" t="s">
        <v>898</v>
      </c>
      <c r="D426" s="15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 s="12">
        <f t="shared" si="26"/>
        <v>43208.208333333328</v>
      </c>
      <c r="N426">
        <v>1524546000</v>
      </c>
      <c r="O426" s="12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25">
      <c r="A427">
        <v>425</v>
      </c>
      <c r="B427" t="s">
        <v>899</v>
      </c>
      <c r="C427" s="3" t="s">
        <v>900</v>
      </c>
      <c r="D427" s="15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 s="12">
        <f t="shared" si="26"/>
        <v>42213.208333333328</v>
      </c>
      <c r="N427">
        <v>1438578000</v>
      </c>
      <c r="O427" s="12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25">
      <c r="A428">
        <v>426</v>
      </c>
      <c r="B428" t="s">
        <v>901</v>
      </c>
      <c r="C428" s="3" t="s">
        <v>902</v>
      </c>
      <c r="D428" s="15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 s="12">
        <f t="shared" si="26"/>
        <v>41332.25</v>
      </c>
      <c r="N428">
        <v>1362549600</v>
      </c>
      <c r="O428" s="12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25">
      <c r="A429">
        <v>427</v>
      </c>
      <c r="B429" t="s">
        <v>903</v>
      </c>
      <c r="C429" s="3" t="s">
        <v>904</v>
      </c>
      <c r="D429" s="15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 s="12">
        <f t="shared" si="26"/>
        <v>41895.208333333336</v>
      </c>
      <c r="N429">
        <v>1413349200</v>
      </c>
      <c r="O429" s="12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25">
      <c r="A430">
        <v>428</v>
      </c>
      <c r="B430" t="s">
        <v>905</v>
      </c>
      <c r="C430" s="3" t="s">
        <v>906</v>
      </c>
      <c r="D430" s="15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 s="12">
        <f t="shared" si="26"/>
        <v>40585.25</v>
      </c>
      <c r="N430">
        <v>1298008800</v>
      </c>
      <c r="O430" s="12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25">
      <c r="A431">
        <v>429</v>
      </c>
      <c r="B431" t="s">
        <v>907</v>
      </c>
      <c r="C431" s="3" t="s">
        <v>908</v>
      </c>
      <c r="D431" s="15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 s="12">
        <f t="shared" si="26"/>
        <v>41680.25</v>
      </c>
      <c r="N431">
        <v>1394427600</v>
      </c>
      <c r="O431" s="12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25">
      <c r="A432">
        <v>430</v>
      </c>
      <c r="B432" t="s">
        <v>909</v>
      </c>
      <c r="C432" s="3" t="s">
        <v>910</v>
      </c>
      <c r="D432" s="15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 s="12">
        <f t="shared" si="26"/>
        <v>43737.208333333328</v>
      </c>
      <c r="N432">
        <v>1572670800</v>
      </c>
      <c r="O432" s="12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25">
      <c r="A433">
        <v>431</v>
      </c>
      <c r="B433" t="s">
        <v>911</v>
      </c>
      <c r="C433" s="3" t="s">
        <v>912</v>
      </c>
      <c r="D433" s="15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 s="12">
        <f t="shared" si="26"/>
        <v>43273.208333333328</v>
      </c>
      <c r="N433">
        <v>1531112400</v>
      </c>
      <c r="O433" s="12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25">
      <c r="A434">
        <v>432</v>
      </c>
      <c r="B434" t="s">
        <v>913</v>
      </c>
      <c r="C434" s="3" t="s">
        <v>914</v>
      </c>
      <c r="D434" s="15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 s="12">
        <f t="shared" si="26"/>
        <v>41761.208333333336</v>
      </c>
      <c r="N434">
        <v>1400734800</v>
      </c>
      <c r="O434" s="12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25">
      <c r="A435">
        <v>433</v>
      </c>
      <c r="B435" t="s">
        <v>915</v>
      </c>
      <c r="C435" s="3" t="s">
        <v>916</v>
      </c>
      <c r="D435" s="1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 s="12">
        <f t="shared" si="26"/>
        <v>41603.25</v>
      </c>
      <c r="N435">
        <v>1386741600</v>
      </c>
      <c r="O435" s="12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25">
      <c r="A436">
        <v>434</v>
      </c>
      <c r="B436" t="s">
        <v>917</v>
      </c>
      <c r="C436" s="3" t="s">
        <v>918</v>
      </c>
      <c r="D436" s="15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 s="12">
        <f t="shared" si="26"/>
        <v>42705.25</v>
      </c>
      <c r="N436">
        <v>1481781600</v>
      </c>
      <c r="O436" s="12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25">
      <c r="A437">
        <v>435</v>
      </c>
      <c r="B437" t="s">
        <v>919</v>
      </c>
      <c r="C437" s="3" t="s">
        <v>920</v>
      </c>
      <c r="D437" s="15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 s="12">
        <f t="shared" si="26"/>
        <v>41988.25</v>
      </c>
      <c r="N437">
        <v>1419660000</v>
      </c>
      <c r="O437" s="12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25">
      <c r="A438">
        <v>436</v>
      </c>
      <c r="B438" t="s">
        <v>921</v>
      </c>
      <c r="C438" s="3" t="s">
        <v>922</v>
      </c>
      <c r="D438" s="15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 s="12">
        <f t="shared" si="26"/>
        <v>43575.208333333328</v>
      </c>
      <c r="N438">
        <v>1555822800</v>
      </c>
      <c r="O438" s="12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25">
      <c r="A439">
        <v>437</v>
      </c>
      <c r="B439" t="s">
        <v>923</v>
      </c>
      <c r="C439" s="3" t="s">
        <v>924</v>
      </c>
      <c r="D439" s="15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 s="12">
        <f t="shared" si="26"/>
        <v>42260.208333333328</v>
      </c>
      <c r="N439">
        <v>1442379600</v>
      </c>
      <c r="O439" s="12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25">
      <c r="A440">
        <v>438</v>
      </c>
      <c r="B440" t="s">
        <v>925</v>
      </c>
      <c r="C440" s="3" t="s">
        <v>926</v>
      </c>
      <c r="D440" s="15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 s="12">
        <f t="shared" si="26"/>
        <v>41337.25</v>
      </c>
      <c r="N440">
        <v>1364965200</v>
      </c>
      <c r="O440" s="12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25">
      <c r="A441">
        <v>439</v>
      </c>
      <c r="B441" t="s">
        <v>927</v>
      </c>
      <c r="C441" s="3" t="s">
        <v>928</v>
      </c>
      <c r="D441" s="15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 s="12">
        <f t="shared" si="26"/>
        <v>42680.208333333328</v>
      </c>
      <c r="N441">
        <v>1479016800</v>
      </c>
      <c r="O441" s="12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25">
      <c r="A442">
        <v>440</v>
      </c>
      <c r="B442" t="s">
        <v>929</v>
      </c>
      <c r="C442" s="3" t="s">
        <v>930</v>
      </c>
      <c r="D442" s="15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 s="12">
        <f t="shared" si="26"/>
        <v>42916.208333333328</v>
      </c>
      <c r="N442">
        <v>1499662800</v>
      </c>
      <c r="O442" s="12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25">
      <c r="A443">
        <v>441</v>
      </c>
      <c r="B443" t="s">
        <v>931</v>
      </c>
      <c r="C443" s="3" t="s">
        <v>932</v>
      </c>
      <c r="D443" s="15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 s="12">
        <f t="shared" si="26"/>
        <v>41025.208333333336</v>
      </c>
      <c r="N443">
        <v>1337835600</v>
      </c>
      <c r="O443" s="12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25">
      <c r="A444">
        <v>442</v>
      </c>
      <c r="B444" t="s">
        <v>933</v>
      </c>
      <c r="C444" s="3" t="s">
        <v>934</v>
      </c>
      <c r="D444" s="15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 s="12">
        <f t="shared" si="26"/>
        <v>42980.208333333328</v>
      </c>
      <c r="N444">
        <v>1505710800</v>
      </c>
      <c r="O444" s="12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25">
      <c r="A445">
        <v>443</v>
      </c>
      <c r="B445" t="s">
        <v>935</v>
      </c>
      <c r="C445" s="3" t="s">
        <v>936</v>
      </c>
      <c r="D445" s="1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 s="12">
        <f t="shared" si="26"/>
        <v>40451.208333333336</v>
      </c>
      <c r="N445">
        <v>1287464400</v>
      </c>
      <c r="O445" s="12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25">
      <c r="A446">
        <v>444</v>
      </c>
      <c r="B446" t="s">
        <v>748</v>
      </c>
      <c r="C446" s="3" t="s">
        <v>937</v>
      </c>
      <c r="D446" s="15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 s="12">
        <f t="shared" si="26"/>
        <v>40748.208333333336</v>
      </c>
      <c r="N446">
        <v>1311656400</v>
      </c>
      <c r="O446" s="12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25">
      <c r="A447">
        <v>445</v>
      </c>
      <c r="B447" t="s">
        <v>938</v>
      </c>
      <c r="C447" s="3" t="s">
        <v>939</v>
      </c>
      <c r="D447" s="15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 s="12">
        <f t="shared" si="26"/>
        <v>40515.25</v>
      </c>
      <c r="N447">
        <v>1293170400</v>
      </c>
      <c r="O447" s="12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25">
      <c r="A448">
        <v>446</v>
      </c>
      <c r="B448" t="s">
        <v>940</v>
      </c>
      <c r="C448" s="3" t="s">
        <v>941</v>
      </c>
      <c r="D448" s="15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 s="12">
        <f t="shared" si="26"/>
        <v>41261.25</v>
      </c>
      <c r="N448">
        <v>1355983200</v>
      </c>
      <c r="O448" s="12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5" x14ac:dyDescent="0.25">
      <c r="A449">
        <v>447</v>
      </c>
      <c r="B449" t="s">
        <v>942</v>
      </c>
      <c r="C449" s="3" t="s">
        <v>943</v>
      </c>
      <c r="D449" s="15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 s="12">
        <f t="shared" si="26"/>
        <v>43088.25</v>
      </c>
      <c r="N449">
        <v>1515045600</v>
      </c>
      <c r="O449" s="12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25">
      <c r="A450">
        <v>448</v>
      </c>
      <c r="B450" t="s">
        <v>944</v>
      </c>
      <c r="C450" s="3" t="s">
        <v>945</v>
      </c>
      <c r="D450" s="15">
        <v>89900</v>
      </c>
      <c r="E450">
        <v>45384</v>
      </c>
      <c r="F450" s="6">
        <f t="shared" ref="F450:F513" si="28">(E450/D450)*100</f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 s="12">
        <f t="shared" si="26"/>
        <v>41378.208333333336</v>
      </c>
      <c r="N450">
        <v>1366088400</v>
      </c>
      <c r="O450" s="12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25">
      <c r="A451">
        <v>449</v>
      </c>
      <c r="B451" t="s">
        <v>946</v>
      </c>
      <c r="C451" s="3" t="s">
        <v>947</v>
      </c>
      <c r="D451" s="15">
        <v>900</v>
      </c>
      <c r="E451">
        <v>8703</v>
      </c>
      <c r="F451" s="6">
        <f t="shared" si="28"/>
        <v>967</v>
      </c>
      <c r="G451" t="s">
        <v>20</v>
      </c>
      <c r="H451">
        <v>86</v>
      </c>
      <c r="I451" s="7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30">(((L451/60)/60)/24)+DATE(1970,1,1)</f>
        <v>43530.25</v>
      </c>
      <c r="N451">
        <v>1553317200</v>
      </c>
      <c r="O451" s="12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25">
      <c r="A452">
        <v>450</v>
      </c>
      <c r="B452" t="s">
        <v>948</v>
      </c>
      <c r="C452" s="3" t="s">
        <v>949</v>
      </c>
      <c r="D452" s="15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 s="12">
        <f t="shared" si="30"/>
        <v>43394.208333333328</v>
      </c>
      <c r="N452">
        <v>1542088800</v>
      </c>
      <c r="O452" s="12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25">
      <c r="A453">
        <v>451</v>
      </c>
      <c r="B453" t="s">
        <v>950</v>
      </c>
      <c r="C453" s="3" t="s">
        <v>951</v>
      </c>
      <c r="D453" s="15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 s="12">
        <f t="shared" si="30"/>
        <v>42935.208333333328</v>
      </c>
      <c r="N453">
        <v>1503118800</v>
      </c>
      <c r="O453" s="12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t="s">
        <v>952</v>
      </c>
      <c r="C454" s="3" t="s">
        <v>953</v>
      </c>
      <c r="D454" s="15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 s="12">
        <f t="shared" si="30"/>
        <v>40365.208333333336</v>
      </c>
      <c r="N454">
        <v>1278478800</v>
      </c>
      <c r="O454" s="12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5" x14ac:dyDescent="0.25">
      <c r="A455">
        <v>453</v>
      </c>
      <c r="B455" t="s">
        <v>954</v>
      </c>
      <c r="C455" s="3" t="s">
        <v>955</v>
      </c>
      <c r="D455" s="1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 s="12">
        <f t="shared" si="30"/>
        <v>42705.25</v>
      </c>
      <c r="N455">
        <v>1484114400</v>
      </c>
      <c r="O455" s="12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25">
      <c r="A456">
        <v>454</v>
      </c>
      <c r="B456" t="s">
        <v>956</v>
      </c>
      <c r="C456" s="3" t="s">
        <v>957</v>
      </c>
      <c r="D456" s="15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 s="12">
        <f t="shared" si="30"/>
        <v>41568.208333333336</v>
      </c>
      <c r="N456">
        <v>1385445600</v>
      </c>
      <c r="O456" s="12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25">
      <c r="A457">
        <v>455</v>
      </c>
      <c r="B457" t="s">
        <v>958</v>
      </c>
      <c r="C457" s="3" t="s">
        <v>959</v>
      </c>
      <c r="D457" s="15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 s="12">
        <f t="shared" si="30"/>
        <v>40809.208333333336</v>
      </c>
      <c r="N457">
        <v>1318741200</v>
      </c>
      <c r="O457" s="12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25">
      <c r="A458">
        <v>456</v>
      </c>
      <c r="B458" t="s">
        <v>960</v>
      </c>
      <c r="C458" s="3" t="s">
        <v>961</v>
      </c>
      <c r="D458" s="15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 s="12">
        <f t="shared" si="30"/>
        <v>43141.25</v>
      </c>
      <c r="N458">
        <v>1518242400</v>
      </c>
      <c r="O458" s="12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25">
      <c r="A459">
        <v>457</v>
      </c>
      <c r="B459" t="s">
        <v>962</v>
      </c>
      <c r="C459" s="3" t="s">
        <v>963</v>
      </c>
      <c r="D459" s="15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 s="12">
        <f t="shared" si="30"/>
        <v>42657.208333333328</v>
      </c>
      <c r="N459">
        <v>1476594000</v>
      </c>
      <c r="O459" s="12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25">
      <c r="A460">
        <v>458</v>
      </c>
      <c r="B460" t="s">
        <v>964</v>
      </c>
      <c r="C460" s="3" t="s">
        <v>965</v>
      </c>
      <c r="D460" s="15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 s="12">
        <f t="shared" si="30"/>
        <v>40265.208333333336</v>
      </c>
      <c r="N460">
        <v>1273554000</v>
      </c>
      <c r="O460" s="12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25">
      <c r="A461">
        <v>459</v>
      </c>
      <c r="B461" t="s">
        <v>966</v>
      </c>
      <c r="C461" s="3" t="s">
        <v>967</v>
      </c>
      <c r="D461" s="15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 s="12">
        <f t="shared" si="30"/>
        <v>42001.25</v>
      </c>
      <c r="N461">
        <v>1421906400</v>
      </c>
      <c r="O461" s="12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25">
      <c r="A462">
        <v>460</v>
      </c>
      <c r="B462" t="s">
        <v>968</v>
      </c>
      <c r="C462" s="3" t="s">
        <v>969</v>
      </c>
      <c r="D462" s="15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 s="12">
        <f t="shared" si="30"/>
        <v>40399.208333333336</v>
      </c>
      <c r="N462">
        <v>1281589200</v>
      </c>
      <c r="O462" s="12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25">
      <c r="A463">
        <v>461</v>
      </c>
      <c r="B463" t="s">
        <v>970</v>
      </c>
      <c r="C463" s="3" t="s">
        <v>971</v>
      </c>
      <c r="D463" s="15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 s="12">
        <f t="shared" si="30"/>
        <v>41757.208333333336</v>
      </c>
      <c r="N463">
        <v>1400389200</v>
      </c>
      <c r="O463" s="12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25">
      <c r="A464">
        <v>462</v>
      </c>
      <c r="B464" t="s">
        <v>972</v>
      </c>
      <c r="C464" s="3" t="s">
        <v>973</v>
      </c>
      <c r="D464" s="15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 s="12">
        <f t="shared" si="30"/>
        <v>41304.25</v>
      </c>
      <c r="N464">
        <v>1362808800</v>
      </c>
      <c r="O464" s="12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25">
      <c r="A465">
        <v>463</v>
      </c>
      <c r="B465" t="s">
        <v>974</v>
      </c>
      <c r="C465" s="3" t="s">
        <v>975</v>
      </c>
      <c r="D465" s="1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 s="12">
        <f t="shared" si="30"/>
        <v>41639.25</v>
      </c>
      <c r="N465">
        <v>1388815200</v>
      </c>
      <c r="O465" s="12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25">
      <c r="A466">
        <v>464</v>
      </c>
      <c r="B466" t="s">
        <v>976</v>
      </c>
      <c r="C466" s="3" t="s">
        <v>977</v>
      </c>
      <c r="D466" s="15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 s="12">
        <f t="shared" si="30"/>
        <v>43142.25</v>
      </c>
      <c r="N466">
        <v>1519538400</v>
      </c>
      <c r="O466" s="12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25">
      <c r="A467">
        <v>465</v>
      </c>
      <c r="B467" t="s">
        <v>978</v>
      </c>
      <c r="C467" s="3" t="s">
        <v>979</v>
      </c>
      <c r="D467" s="15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 s="12">
        <f t="shared" si="30"/>
        <v>43127.25</v>
      </c>
      <c r="N467">
        <v>1517810400</v>
      </c>
      <c r="O467" s="12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25">
      <c r="A468">
        <v>466</v>
      </c>
      <c r="B468" t="s">
        <v>980</v>
      </c>
      <c r="C468" s="3" t="s">
        <v>981</v>
      </c>
      <c r="D468" s="15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 s="12">
        <f t="shared" si="30"/>
        <v>41409.208333333336</v>
      </c>
      <c r="N468">
        <v>1370581200</v>
      </c>
      <c r="O468" s="12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25">
      <c r="A469">
        <v>467</v>
      </c>
      <c r="B469" t="s">
        <v>982</v>
      </c>
      <c r="C469" s="3" t="s">
        <v>983</v>
      </c>
      <c r="D469" s="15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 s="12">
        <f t="shared" si="30"/>
        <v>42331.25</v>
      </c>
      <c r="N469">
        <v>1448863200</v>
      </c>
      <c r="O469" s="12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25">
      <c r="A470">
        <v>468</v>
      </c>
      <c r="B470" t="s">
        <v>984</v>
      </c>
      <c r="C470" s="3" t="s">
        <v>985</v>
      </c>
      <c r="D470" s="15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 s="12">
        <f t="shared" si="30"/>
        <v>43569.208333333328</v>
      </c>
      <c r="N470">
        <v>1556600400</v>
      </c>
      <c r="O470" s="12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25">
      <c r="A471">
        <v>469</v>
      </c>
      <c r="B471" t="s">
        <v>986</v>
      </c>
      <c r="C471" s="3" t="s">
        <v>987</v>
      </c>
      <c r="D471" s="15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 s="12">
        <f t="shared" si="30"/>
        <v>42142.208333333328</v>
      </c>
      <c r="N471">
        <v>1432098000</v>
      </c>
      <c r="O471" s="12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25">
      <c r="A472">
        <v>470</v>
      </c>
      <c r="B472" t="s">
        <v>988</v>
      </c>
      <c r="C472" s="3" t="s">
        <v>989</v>
      </c>
      <c r="D472" s="15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 s="12">
        <f t="shared" si="30"/>
        <v>42716.25</v>
      </c>
      <c r="N472">
        <v>1482127200</v>
      </c>
      <c r="O472" s="12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25">
      <c r="A473">
        <v>471</v>
      </c>
      <c r="B473" t="s">
        <v>446</v>
      </c>
      <c r="C473" s="3" t="s">
        <v>990</v>
      </c>
      <c r="D473" s="15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 s="12">
        <f t="shared" si="30"/>
        <v>41031.208333333336</v>
      </c>
      <c r="N473">
        <v>1335934800</v>
      </c>
      <c r="O473" s="12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25">
      <c r="A474">
        <v>472</v>
      </c>
      <c r="B474" t="s">
        <v>991</v>
      </c>
      <c r="C474" s="3" t="s">
        <v>992</v>
      </c>
      <c r="D474" s="15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 s="12">
        <f t="shared" si="30"/>
        <v>43535.208333333328</v>
      </c>
      <c r="N474">
        <v>1556946000</v>
      </c>
      <c r="O474" s="12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t="s">
        <v>993</v>
      </c>
      <c r="C475" s="3" t="s">
        <v>994</v>
      </c>
      <c r="D475" s="1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 s="12">
        <f t="shared" si="30"/>
        <v>43277.208333333328</v>
      </c>
      <c r="N475">
        <v>1530075600</v>
      </c>
      <c r="O475" s="12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25">
      <c r="A476">
        <v>474</v>
      </c>
      <c r="B476" t="s">
        <v>995</v>
      </c>
      <c r="C476" s="3" t="s">
        <v>996</v>
      </c>
      <c r="D476" s="15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 s="12">
        <f t="shared" si="30"/>
        <v>41989.25</v>
      </c>
      <c r="N476">
        <v>1418796000</v>
      </c>
      <c r="O476" s="12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25">
      <c r="A477">
        <v>475</v>
      </c>
      <c r="B477" t="s">
        <v>997</v>
      </c>
      <c r="C477" s="3" t="s">
        <v>998</v>
      </c>
      <c r="D477" s="15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 s="12">
        <f t="shared" si="30"/>
        <v>41450.208333333336</v>
      </c>
      <c r="N477">
        <v>1372482000</v>
      </c>
      <c r="O477" s="12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25">
      <c r="A478">
        <v>476</v>
      </c>
      <c r="B478" t="s">
        <v>999</v>
      </c>
      <c r="C478" s="3" t="s">
        <v>1000</v>
      </c>
      <c r="D478" s="15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 s="12">
        <f t="shared" si="30"/>
        <v>43322.208333333328</v>
      </c>
      <c r="N478">
        <v>1534395600</v>
      </c>
      <c r="O478" s="12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25">
      <c r="A479">
        <v>477</v>
      </c>
      <c r="B479" t="s">
        <v>1001</v>
      </c>
      <c r="C479" s="3" t="s">
        <v>1002</v>
      </c>
      <c r="D479" s="15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 s="12">
        <f t="shared" si="30"/>
        <v>40720.208333333336</v>
      </c>
      <c r="N479">
        <v>1311397200</v>
      </c>
      <c r="O479" s="12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25">
      <c r="A480">
        <v>478</v>
      </c>
      <c r="B480" t="s">
        <v>1003</v>
      </c>
      <c r="C480" s="3" t="s">
        <v>1004</v>
      </c>
      <c r="D480" s="15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 s="12">
        <f t="shared" si="30"/>
        <v>42072.208333333328</v>
      </c>
      <c r="N480">
        <v>1426914000</v>
      </c>
      <c r="O480" s="12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25">
      <c r="A481">
        <v>479</v>
      </c>
      <c r="B481" t="s">
        <v>1005</v>
      </c>
      <c r="C481" s="3" t="s">
        <v>1006</v>
      </c>
      <c r="D481" s="15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 s="12">
        <f t="shared" si="30"/>
        <v>42945.208333333328</v>
      </c>
      <c r="N481">
        <v>1501477200</v>
      </c>
      <c r="O481" s="12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25">
      <c r="A482">
        <v>480</v>
      </c>
      <c r="B482" t="s">
        <v>1007</v>
      </c>
      <c r="C482" s="3" t="s">
        <v>1008</v>
      </c>
      <c r="D482" s="15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 s="12">
        <f t="shared" si="30"/>
        <v>40248.25</v>
      </c>
      <c r="N482">
        <v>1269061200</v>
      </c>
      <c r="O482" s="12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25">
      <c r="A483">
        <v>481</v>
      </c>
      <c r="B483" t="s">
        <v>1009</v>
      </c>
      <c r="C483" s="3" t="s">
        <v>1010</v>
      </c>
      <c r="D483" s="15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 s="12">
        <f t="shared" si="30"/>
        <v>41913.208333333336</v>
      </c>
      <c r="N483">
        <v>1415772000</v>
      </c>
      <c r="O483" s="12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25">
      <c r="A484">
        <v>482</v>
      </c>
      <c r="B484" t="s">
        <v>1011</v>
      </c>
      <c r="C484" s="3" t="s">
        <v>1012</v>
      </c>
      <c r="D484" s="15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 s="12">
        <f t="shared" si="30"/>
        <v>40963.25</v>
      </c>
      <c r="N484">
        <v>1331013600</v>
      </c>
      <c r="O484" s="12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25">
      <c r="A485">
        <v>483</v>
      </c>
      <c r="B485" t="s">
        <v>1013</v>
      </c>
      <c r="C485" s="3" t="s">
        <v>1014</v>
      </c>
      <c r="D485" s="1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 s="12">
        <f t="shared" si="30"/>
        <v>43811.25</v>
      </c>
      <c r="N485">
        <v>1576735200</v>
      </c>
      <c r="O485" s="12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25">
      <c r="A486">
        <v>484</v>
      </c>
      <c r="B486" t="s">
        <v>1015</v>
      </c>
      <c r="C486" s="3" t="s">
        <v>1016</v>
      </c>
      <c r="D486" s="15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 s="12">
        <f t="shared" si="30"/>
        <v>41855.208333333336</v>
      </c>
      <c r="N486">
        <v>1411362000</v>
      </c>
      <c r="O486" s="12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25">
      <c r="A487">
        <v>485</v>
      </c>
      <c r="B487" t="s">
        <v>1017</v>
      </c>
      <c r="C487" s="3" t="s">
        <v>1018</v>
      </c>
      <c r="D487" s="15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 s="12">
        <f t="shared" si="30"/>
        <v>43626.208333333328</v>
      </c>
      <c r="N487">
        <v>1563685200</v>
      </c>
      <c r="O487" s="12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25">
      <c r="A488">
        <v>486</v>
      </c>
      <c r="B488" t="s">
        <v>1019</v>
      </c>
      <c r="C488" s="3" t="s">
        <v>1020</v>
      </c>
      <c r="D488" s="15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 s="12">
        <f t="shared" si="30"/>
        <v>43168.25</v>
      </c>
      <c r="N488">
        <v>1521867600</v>
      </c>
      <c r="O488" s="12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25">
      <c r="A489">
        <v>487</v>
      </c>
      <c r="B489" t="s">
        <v>1021</v>
      </c>
      <c r="C489" s="3" t="s">
        <v>1022</v>
      </c>
      <c r="D489" s="15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 s="12">
        <f t="shared" si="30"/>
        <v>42845.208333333328</v>
      </c>
      <c r="N489">
        <v>1495515600</v>
      </c>
      <c r="O489" s="12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25">
      <c r="A490">
        <v>488</v>
      </c>
      <c r="B490" t="s">
        <v>1023</v>
      </c>
      <c r="C490" s="3" t="s">
        <v>1024</v>
      </c>
      <c r="D490" s="15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 s="12">
        <f t="shared" si="30"/>
        <v>42403.25</v>
      </c>
      <c r="N490">
        <v>1455948000</v>
      </c>
      <c r="O490" s="12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25">
      <c r="A491">
        <v>489</v>
      </c>
      <c r="B491" t="s">
        <v>1025</v>
      </c>
      <c r="C491" s="3" t="s">
        <v>1026</v>
      </c>
      <c r="D491" s="15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 s="12">
        <f t="shared" si="30"/>
        <v>40406.208333333336</v>
      </c>
      <c r="N491">
        <v>1282366800</v>
      </c>
      <c r="O491" s="12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25">
      <c r="A492">
        <v>490</v>
      </c>
      <c r="B492" t="s">
        <v>1027</v>
      </c>
      <c r="C492" s="3" t="s">
        <v>1028</v>
      </c>
      <c r="D492" s="15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 s="12">
        <f t="shared" si="30"/>
        <v>43786.25</v>
      </c>
      <c r="N492">
        <v>1574575200</v>
      </c>
      <c r="O492" s="12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25">
      <c r="A493">
        <v>491</v>
      </c>
      <c r="B493" t="s">
        <v>1030</v>
      </c>
      <c r="C493" s="3" t="s">
        <v>1031</v>
      </c>
      <c r="D493" s="15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 s="12">
        <f t="shared" si="30"/>
        <v>41456.208333333336</v>
      </c>
      <c r="N493">
        <v>1374901200</v>
      </c>
      <c r="O493" s="12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25">
      <c r="A494">
        <v>492</v>
      </c>
      <c r="B494" t="s">
        <v>1032</v>
      </c>
      <c r="C494" s="3" t="s">
        <v>1033</v>
      </c>
      <c r="D494" s="15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 s="12">
        <f t="shared" si="30"/>
        <v>40336.208333333336</v>
      </c>
      <c r="N494">
        <v>1278910800</v>
      </c>
      <c r="O494" s="12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25">
      <c r="A495">
        <v>493</v>
      </c>
      <c r="B495" t="s">
        <v>1034</v>
      </c>
      <c r="C495" s="3" t="s">
        <v>1035</v>
      </c>
      <c r="D495" s="1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 s="12">
        <f t="shared" si="30"/>
        <v>43645.208333333328</v>
      </c>
      <c r="N495">
        <v>1562907600</v>
      </c>
      <c r="O495" s="12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25">
      <c r="A496">
        <v>494</v>
      </c>
      <c r="B496" t="s">
        <v>1036</v>
      </c>
      <c r="C496" s="3" t="s">
        <v>1037</v>
      </c>
      <c r="D496" s="15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 s="12">
        <f t="shared" si="30"/>
        <v>40990.208333333336</v>
      </c>
      <c r="N496">
        <v>1332478800</v>
      </c>
      <c r="O496" s="12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25">
      <c r="A497">
        <v>495</v>
      </c>
      <c r="B497" t="s">
        <v>1038</v>
      </c>
      <c r="C497" s="3" t="s">
        <v>1039</v>
      </c>
      <c r="D497" s="15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 s="12">
        <f t="shared" si="30"/>
        <v>41800.208333333336</v>
      </c>
      <c r="N497">
        <v>1402722000</v>
      </c>
      <c r="O497" s="12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25">
      <c r="A498">
        <v>496</v>
      </c>
      <c r="B498" t="s">
        <v>1040</v>
      </c>
      <c r="C498" s="3" t="s">
        <v>1041</v>
      </c>
      <c r="D498" s="15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 s="12">
        <f t="shared" si="30"/>
        <v>42876.208333333328</v>
      </c>
      <c r="N498">
        <v>1496811600</v>
      </c>
      <c r="O498" s="12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25">
      <c r="A499">
        <v>497</v>
      </c>
      <c r="B499" t="s">
        <v>1042</v>
      </c>
      <c r="C499" s="3" t="s">
        <v>1043</v>
      </c>
      <c r="D499" s="15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 s="12">
        <f t="shared" si="30"/>
        <v>42724.25</v>
      </c>
      <c r="N499">
        <v>1482213600</v>
      </c>
      <c r="O499" s="12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25">
      <c r="A500">
        <v>498</v>
      </c>
      <c r="B500" t="s">
        <v>1044</v>
      </c>
      <c r="C500" s="3" t="s">
        <v>1045</v>
      </c>
      <c r="D500" s="15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 s="12">
        <f t="shared" si="30"/>
        <v>42005.25</v>
      </c>
      <c r="N500">
        <v>1420264800</v>
      </c>
      <c r="O500" s="12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25">
      <c r="A501">
        <v>499</v>
      </c>
      <c r="B501" t="s">
        <v>1046</v>
      </c>
      <c r="C501" s="3" t="s">
        <v>1047</v>
      </c>
      <c r="D501" s="15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 s="12">
        <f t="shared" si="30"/>
        <v>42444.208333333328</v>
      </c>
      <c r="N501">
        <v>1458450000</v>
      </c>
      <c r="O501" s="12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25">
      <c r="A502">
        <v>500</v>
      </c>
      <c r="B502" t="s">
        <v>1048</v>
      </c>
      <c r="C502" s="3" t="s">
        <v>1049</v>
      </c>
      <c r="D502" s="15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 s="12">
        <f t="shared" si="30"/>
        <v>41395.208333333336</v>
      </c>
      <c r="N502">
        <v>1369803600</v>
      </c>
      <c r="O502" s="12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25">
      <c r="A503">
        <v>501</v>
      </c>
      <c r="B503" t="s">
        <v>1050</v>
      </c>
      <c r="C503" s="3" t="s">
        <v>1051</v>
      </c>
      <c r="D503" s="15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 s="12">
        <f t="shared" si="30"/>
        <v>41345.208333333336</v>
      </c>
      <c r="N503">
        <v>1363237200</v>
      </c>
      <c r="O503" s="12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25">
      <c r="A504">
        <v>502</v>
      </c>
      <c r="B504" t="s">
        <v>477</v>
      </c>
      <c r="C504" s="3" t="s">
        <v>1052</v>
      </c>
      <c r="D504" s="15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 s="12">
        <f t="shared" si="30"/>
        <v>41117.208333333336</v>
      </c>
      <c r="N504">
        <v>1345870800</v>
      </c>
      <c r="O504" s="12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25">
      <c r="A505">
        <v>503</v>
      </c>
      <c r="B505" t="s">
        <v>1053</v>
      </c>
      <c r="C505" s="3" t="s">
        <v>1054</v>
      </c>
      <c r="D505" s="1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 s="12">
        <f t="shared" si="30"/>
        <v>42186.208333333328</v>
      </c>
      <c r="N505">
        <v>1437454800</v>
      </c>
      <c r="O505" s="12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25">
      <c r="A506">
        <v>504</v>
      </c>
      <c r="B506" t="s">
        <v>1055</v>
      </c>
      <c r="C506" s="3" t="s">
        <v>1056</v>
      </c>
      <c r="D506" s="15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 s="12">
        <f t="shared" si="30"/>
        <v>42142.208333333328</v>
      </c>
      <c r="N506">
        <v>1432011600</v>
      </c>
      <c r="O506" s="12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t="s">
        <v>1057</v>
      </c>
      <c r="C507" s="3" t="s">
        <v>1058</v>
      </c>
      <c r="D507" s="15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 s="12">
        <f t="shared" si="30"/>
        <v>41341.25</v>
      </c>
      <c r="N507">
        <v>1366347600</v>
      </c>
      <c r="O507" s="12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25">
      <c r="A508">
        <v>506</v>
      </c>
      <c r="B508" t="s">
        <v>1059</v>
      </c>
      <c r="C508" s="3" t="s">
        <v>1060</v>
      </c>
      <c r="D508" s="15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 s="12">
        <f t="shared" si="30"/>
        <v>43062.25</v>
      </c>
      <c r="N508">
        <v>1512885600</v>
      </c>
      <c r="O508" s="12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25">
      <c r="A509">
        <v>507</v>
      </c>
      <c r="B509" t="s">
        <v>1061</v>
      </c>
      <c r="C509" s="3" t="s">
        <v>1062</v>
      </c>
      <c r="D509" s="15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 s="12">
        <f t="shared" si="30"/>
        <v>41373.208333333336</v>
      </c>
      <c r="N509">
        <v>1369717200</v>
      </c>
      <c r="O509" s="12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25">
      <c r="A510">
        <v>508</v>
      </c>
      <c r="B510" t="s">
        <v>1063</v>
      </c>
      <c r="C510" s="3" t="s">
        <v>1064</v>
      </c>
      <c r="D510" s="15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 s="12">
        <f t="shared" si="30"/>
        <v>43310.208333333328</v>
      </c>
      <c r="N510">
        <v>1534654800</v>
      </c>
      <c r="O510" s="12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25">
      <c r="A511">
        <v>509</v>
      </c>
      <c r="B511" t="s">
        <v>398</v>
      </c>
      <c r="C511" s="3" t="s">
        <v>1065</v>
      </c>
      <c r="D511" s="15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 s="12">
        <f t="shared" si="30"/>
        <v>41034.208333333336</v>
      </c>
      <c r="N511">
        <v>1337058000</v>
      </c>
      <c r="O511" s="12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25">
      <c r="A512">
        <v>510</v>
      </c>
      <c r="B512" t="s">
        <v>1066</v>
      </c>
      <c r="C512" s="3" t="s">
        <v>1067</v>
      </c>
      <c r="D512" s="15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 s="12">
        <f t="shared" si="30"/>
        <v>43251.208333333328</v>
      </c>
      <c r="N512">
        <v>1529816400</v>
      </c>
      <c r="O512" s="12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25">
      <c r="A513">
        <v>511</v>
      </c>
      <c r="B513" t="s">
        <v>1068</v>
      </c>
      <c r="C513" s="3" t="s">
        <v>1069</v>
      </c>
      <c r="D513" s="15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 s="12">
        <f t="shared" si="30"/>
        <v>43671.208333333328</v>
      </c>
      <c r="N513">
        <v>1564894800</v>
      </c>
      <c r="O513" s="12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25">
      <c r="A514">
        <v>512</v>
      </c>
      <c r="B514" t="s">
        <v>1070</v>
      </c>
      <c r="C514" s="3" t="s">
        <v>1071</v>
      </c>
      <c r="D514" s="15">
        <v>9100</v>
      </c>
      <c r="E514">
        <v>12678</v>
      </c>
      <c r="F514" s="6">
        <f t="shared" ref="F514:F577" si="32">(E514/D514)*100</f>
        <v>139.31868131868131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 s="12">
        <f t="shared" si="30"/>
        <v>41825.208333333336</v>
      </c>
      <c r="N514">
        <v>1404622800</v>
      </c>
      <c r="O514" s="12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25">
      <c r="A515">
        <v>513</v>
      </c>
      <c r="B515" t="s">
        <v>1072</v>
      </c>
      <c r="C515" s="3" t="s">
        <v>1073</v>
      </c>
      <c r="D515" s="15">
        <v>8300</v>
      </c>
      <c r="E515">
        <v>3260</v>
      </c>
      <c r="F515" s="6">
        <f t="shared" si="32"/>
        <v>39.277108433734945</v>
      </c>
      <c r="G515" t="s">
        <v>74</v>
      </c>
      <c r="H515">
        <v>35</v>
      </c>
      <c r="I515" s="7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34">(((L515/60)/60)/24)+DATE(1970,1,1)</f>
        <v>40430.208333333336</v>
      </c>
      <c r="N515">
        <v>1284181200</v>
      </c>
      <c r="O515" s="12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25">
      <c r="A516">
        <v>514</v>
      </c>
      <c r="B516" t="s">
        <v>1074</v>
      </c>
      <c r="C516" s="3" t="s">
        <v>1075</v>
      </c>
      <c r="D516" s="15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 s="12">
        <f t="shared" si="34"/>
        <v>41614.25</v>
      </c>
      <c r="N516">
        <v>1386741600</v>
      </c>
      <c r="O516" s="12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t="s">
        <v>1076</v>
      </c>
      <c r="C517" s="3" t="s">
        <v>1077</v>
      </c>
      <c r="D517" s="15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 s="12">
        <f t="shared" si="34"/>
        <v>40900.25</v>
      </c>
      <c r="N517">
        <v>1324792800</v>
      </c>
      <c r="O517" s="12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25">
      <c r="A518">
        <v>516</v>
      </c>
      <c r="B518" t="s">
        <v>1078</v>
      </c>
      <c r="C518" s="3" t="s">
        <v>1079</v>
      </c>
      <c r="D518" s="15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 s="12">
        <f t="shared" si="34"/>
        <v>40396.208333333336</v>
      </c>
      <c r="N518">
        <v>1284354000</v>
      </c>
      <c r="O518" s="12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25">
      <c r="A519">
        <v>517</v>
      </c>
      <c r="B519" t="s">
        <v>1080</v>
      </c>
      <c r="C519" s="3" t="s">
        <v>1081</v>
      </c>
      <c r="D519" s="15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 s="12">
        <f t="shared" si="34"/>
        <v>42860.208333333328</v>
      </c>
      <c r="N519">
        <v>1494392400</v>
      </c>
      <c r="O519" s="12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25">
      <c r="A520">
        <v>518</v>
      </c>
      <c r="B520" t="s">
        <v>1082</v>
      </c>
      <c r="C520" s="3" t="s">
        <v>1083</v>
      </c>
      <c r="D520" s="15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 s="12">
        <f t="shared" si="34"/>
        <v>43154.25</v>
      </c>
      <c r="N520">
        <v>1519538400</v>
      </c>
      <c r="O520" s="12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25">
      <c r="A521">
        <v>519</v>
      </c>
      <c r="B521" t="s">
        <v>1084</v>
      </c>
      <c r="C521" s="3" t="s">
        <v>1085</v>
      </c>
      <c r="D521" s="15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 s="12">
        <f t="shared" si="34"/>
        <v>42012.25</v>
      </c>
      <c r="N521">
        <v>1421906400</v>
      </c>
      <c r="O521" s="12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t="s">
        <v>1086</v>
      </c>
      <c r="C522" s="3" t="s">
        <v>1087</v>
      </c>
      <c r="D522" s="15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 s="12">
        <f t="shared" si="34"/>
        <v>43574.208333333328</v>
      </c>
      <c r="N522">
        <v>1555909200</v>
      </c>
      <c r="O522" s="12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25">
      <c r="A523">
        <v>521</v>
      </c>
      <c r="B523" t="s">
        <v>1088</v>
      </c>
      <c r="C523" s="3" t="s">
        <v>141</v>
      </c>
      <c r="D523" s="15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 s="12">
        <f t="shared" si="34"/>
        <v>42605.208333333328</v>
      </c>
      <c r="N523">
        <v>1472446800</v>
      </c>
      <c r="O523" s="12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25">
      <c r="A524">
        <v>522</v>
      </c>
      <c r="B524" t="s">
        <v>1089</v>
      </c>
      <c r="C524" s="3" t="s">
        <v>1090</v>
      </c>
      <c r="D524" s="15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 s="12">
        <f t="shared" si="34"/>
        <v>41093.208333333336</v>
      </c>
      <c r="N524">
        <v>1342328400</v>
      </c>
      <c r="O524" s="12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25">
      <c r="A525">
        <v>523</v>
      </c>
      <c r="B525" t="s">
        <v>1091</v>
      </c>
      <c r="C525" s="3" t="s">
        <v>1092</v>
      </c>
      <c r="D525" s="1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 s="12">
        <f t="shared" si="34"/>
        <v>40241.25</v>
      </c>
      <c r="N525">
        <v>1268114400</v>
      </c>
      <c r="O525" s="12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25">
      <c r="A526">
        <v>524</v>
      </c>
      <c r="B526" t="s">
        <v>1093</v>
      </c>
      <c r="C526" s="3" t="s">
        <v>1094</v>
      </c>
      <c r="D526" s="15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 s="12">
        <f t="shared" si="34"/>
        <v>40294.208333333336</v>
      </c>
      <c r="N526">
        <v>1273381200</v>
      </c>
      <c r="O526" s="12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25">
      <c r="A527">
        <v>525</v>
      </c>
      <c r="B527" t="s">
        <v>1095</v>
      </c>
      <c r="C527" s="3" t="s">
        <v>1096</v>
      </c>
      <c r="D527" s="15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 s="12">
        <f t="shared" si="34"/>
        <v>40505.25</v>
      </c>
      <c r="N527">
        <v>1290837600</v>
      </c>
      <c r="O527" s="12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25">
      <c r="A528">
        <v>526</v>
      </c>
      <c r="B528" t="s">
        <v>1097</v>
      </c>
      <c r="C528" s="3" t="s">
        <v>1098</v>
      </c>
      <c r="D528" s="15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 s="12">
        <f t="shared" si="34"/>
        <v>42364.25</v>
      </c>
      <c r="N528">
        <v>1454306400</v>
      </c>
      <c r="O528" s="12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25">
      <c r="A529">
        <v>527</v>
      </c>
      <c r="B529" t="s">
        <v>1099</v>
      </c>
      <c r="C529" s="3" t="s">
        <v>1100</v>
      </c>
      <c r="D529" s="15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 s="12">
        <f t="shared" si="34"/>
        <v>42405.25</v>
      </c>
      <c r="N529">
        <v>1457762400</v>
      </c>
      <c r="O529" s="12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25">
      <c r="A530">
        <v>528</v>
      </c>
      <c r="B530" t="s">
        <v>1101</v>
      </c>
      <c r="C530" s="3" t="s">
        <v>1102</v>
      </c>
      <c r="D530" s="15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 s="12">
        <f t="shared" si="34"/>
        <v>41601.25</v>
      </c>
      <c r="N530">
        <v>1389074400</v>
      </c>
      <c r="O530" s="12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25">
      <c r="A531">
        <v>529</v>
      </c>
      <c r="B531" t="s">
        <v>1103</v>
      </c>
      <c r="C531" s="3" t="s">
        <v>1104</v>
      </c>
      <c r="D531" s="15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 s="12">
        <f t="shared" si="34"/>
        <v>41769.208333333336</v>
      </c>
      <c r="N531">
        <v>1402117200</v>
      </c>
      <c r="O531" s="12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x14ac:dyDescent="0.25">
      <c r="A532">
        <v>530</v>
      </c>
      <c r="B532" t="s">
        <v>1105</v>
      </c>
      <c r="C532" s="3" t="s">
        <v>1106</v>
      </c>
      <c r="D532" s="15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 s="12">
        <f t="shared" si="34"/>
        <v>40421.208333333336</v>
      </c>
      <c r="N532">
        <v>1284440400</v>
      </c>
      <c r="O532" s="12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25">
      <c r="A533">
        <v>531</v>
      </c>
      <c r="B533" t="s">
        <v>1107</v>
      </c>
      <c r="C533" s="3" t="s">
        <v>1108</v>
      </c>
      <c r="D533" s="15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 s="12">
        <f t="shared" si="34"/>
        <v>41589.25</v>
      </c>
      <c r="N533">
        <v>1388988000</v>
      </c>
      <c r="O533" s="12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25">
      <c r="A534">
        <v>532</v>
      </c>
      <c r="B534" t="s">
        <v>1109</v>
      </c>
      <c r="C534" s="3" t="s">
        <v>1110</v>
      </c>
      <c r="D534" s="15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 s="12">
        <f t="shared" si="34"/>
        <v>43125.25</v>
      </c>
      <c r="N534">
        <v>1516946400</v>
      </c>
      <c r="O534" s="12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25">
      <c r="A535">
        <v>533</v>
      </c>
      <c r="B535" t="s">
        <v>1111</v>
      </c>
      <c r="C535" s="3" t="s">
        <v>1112</v>
      </c>
      <c r="D535" s="1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 s="12">
        <f t="shared" si="34"/>
        <v>41479.208333333336</v>
      </c>
      <c r="N535">
        <v>1377752400</v>
      </c>
      <c r="O535" s="12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25">
      <c r="A536">
        <v>534</v>
      </c>
      <c r="B536" t="s">
        <v>1113</v>
      </c>
      <c r="C536" s="3" t="s">
        <v>1114</v>
      </c>
      <c r="D536" s="15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 s="12">
        <f t="shared" si="34"/>
        <v>43329.208333333328</v>
      </c>
      <c r="N536">
        <v>1534568400</v>
      </c>
      <c r="O536" s="12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25">
      <c r="A537">
        <v>535</v>
      </c>
      <c r="B537" t="s">
        <v>1115</v>
      </c>
      <c r="C537" s="3" t="s">
        <v>1116</v>
      </c>
      <c r="D537" s="15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 s="12">
        <f t="shared" si="34"/>
        <v>43259.208333333328</v>
      </c>
      <c r="N537">
        <v>1528606800</v>
      </c>
      <c r="O537" s="12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25">
      <c r="A538">
        <v>536</v>
      </c>
      <c r="B538" t="s">
        <v>1117</v>
      </c>
      <c r="C538" s="3" t="s">
        <v>1118</v>
      </c>
      <c r="D538" s="15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 s="12">
        <f t="shared" si="34"/>
        <v>40414.208333333336</v>
      </c>
      <c r="N538">
        <v>1284872400</v>
      </c>
      <c r="O538" s="12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25">
      <c r="A539">
        <v>537</v>
      </c>
      <c r="B539" t="s">
        <v>1119</v>
      </c>
      <c r="C539" s="3" t="s">
        <v>1120</v>
      </c>
      <c r="D539" s="15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 s="12">
        <f t="shared" si="34"/>
        <v>43342.208333333328</v>
      </c>
      <c r="N539">
        <v>1537592400</v>
      </c>
      <c r="O539" s="12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25">
      <c r="A540">
        <v>538</v>
      </c>
      <c r="B540" t="s">
        <v>1121</v>
      </c>
      <c r="C540" s="3" t="s">
        <v>1122</v>
      </c>
      <c r="D540" s="15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 s="12">
        <f t="shared" si="34"/>
        <v>41539.208333333336</v>
      </c>
      <c r="N540">
        <v>1381208400</v>
      </c>
      <c r="O540" s="12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25">
      <c r="A541">
        <v>539</v>
      </c>
      <c r="B541" t="s">
        <v>1123</v>
      </c>
      <c r="C541" s="3" t="s">
        <v>1124</v>
      </c>
      <c r="D541" s="15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 s="12">
        <f t="shared" si="34"/>
        <v>43647.208333333328</v>
      </c>
      <c r="N541">
        <v>1562475600</v>
      </c>
      <c r="O541" s="12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25">
      <c r="A542">
        <v>540</v>
      </c>
      <c r="B542" t="s">
        <v>1125</v>
      </c>
      <c r="C542" s="3" t="s">
        <v>1126</v>
      </c>
      <c r="D542" s="15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 s="12">
        <f t="shared" si="34"/>
        <v>43225.208333333328</v>
      </c>
      <c r="N542">
        <v>1527397200</v>
      </c>
      <c r="O542" s="12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25">
      <c r="A543">
        <v>541</v>
      </c>
      <c r="B543" t="s">
        <v>1127</v>
      </c>
      <c r="C543" s="3" t="s">
        <v>1128</v>
      </c>
      <c r="D543" s="15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 s="12">
        <f t="shared" si="34"/>
        <v>42165.208333333328</v>
      </c>
      <c r="N543">
        <v>1436158800</v>
      </c>
      <c r="O543" s="12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25">
      <c r="A544">
        <v>542</v>
      </c>
      <c r="B544" t="s">
        <v>1129</v>
      </c>
      <c r="C544" s="3" t="s">
        <v>1130</v>
      </c>
      <c r="D544" s="15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 s="12">
        <f t="shared" si="34"/>
        <v>42391.25</v>
      </c>
      <c r="N544">
        <v>1456034400</v>
      </c>
      <c r="O544" s="12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25">
      <c r="A545">
        <v>543</v>
      </c>
      <c r="B545" t="s">
        <v>1131</v>
      </c>
      <c r="C545" s="3" t="s">
        <v>1132</v>
      </c>
      <c r="D545" s="1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 s="12">
        <f t="shared" si="34"/>
        <v>41528.208333333336</v>
      </c>
      <c r="N545">
        <v>1380171600</v>
      </c>
      <c r="O545" s="12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25">
      <c r="A546">
        <v>544</v>
      </c>
      <c r="B546" t="s">
        <v>1133</v>
      </c>
      <c r="C546" s="3" t="s">
        <v>1134</v>
      </c>
      <c r="D546" s="15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 s="12">
        <f t="shared" si="34"/>
        <v>42377.25</v>
      </c>
      <c r="N546">
        <v>1453356000</v>
      </c>
      <c r="O546" s="12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t="s">
        <v>1135</v>
      </c>
      <c r="C547" s="3" t="s">
        <v>1136</v>
      </c>
      <c r="D547" s="15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 s="12">
        <f t="shared" si="34"/>
        <v>43824.25</v>
      </c>
      <c r="N547">
        <v>1578981600</v>
      </c>
      <c r="O547" s="12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25">
      <c r="A548">
        <v>546</v>
      </c>
      <c r="B548" t="s">
        <v>1137</v>
      </c>
      <c r="C548" s="3" t="s">
        <v>1138</v>
      </c>
      <c r="D548" s="15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 s="12">
        <f t="shared" si="34"/>
        <v>43360.208333333328</v>
      </c>
      <c r="N548">
        <v>1537419600</v>
      </c>
      <c r="O548" s="12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25">
      <c r="A549">
        <v>547</v>
      </c>
      <c r="B549" t="s">
        <v>1139</v>
      </c>
      <c r="C549" s="3" t="s">
        <v>1140</v>
      </c>
      <c r="D549" s="15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 s="12">
        <f t="shared" si="34"/>
        <v>42029.25</v>
      </c>
      <c r="N549">
        <v>1423202400</v>
      </c>
      <c r="O549" s="12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25">
      <c r="A550">
        <v>548</v>
      </c>
      <c r="B550" t="s">
        <v>1141</v>
      </c>
      <c r="C550" s="3" t="s">
        <v>1142</v>
      </c>
      <c r="D550" s="15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 s="12">
        <f t="shared" si="34"/>
        <v>42461.208333333328</v>
      </c>
      <c r="N550">
        <v>1460610000</v>
      </c>
      <c r="O550" s="12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25">
      <c r="A551">
        <v>549</v>
      </c>
      <c r="B551" t="s">
        <v>1143</v>
      </c>
      <c r="C551" s="3" t="s">
        <v>1144</v>
      </c>
      <c r="D551" s="15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 s="12">
        <f t="shared" si="34"/>
        <v>41422.208333333336</v>
      </c>
      <c r="N551">
        <v>1370494800</v>
      </c>
      <c r="O551" s="12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25">
      <c r="A552">
        <v>550</v>
      </c>
      <c r="B552" t="s">
        <v>1145</v>
      </c>
      <c r="C552" s="3" t="s">
        <v>1146</v>
      </c>
      <c r="D552" s="15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 s="12">
        <f t="shared" si="34"/>
        <v>40968.25</v>
      </c>
      <c r="N552">
        <v>1332306000</v>
      </c>
      <c r="O552" s="12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25">
      <c r="A553">
        <v>551</v>
      </c>
      <c r="B553" t="s">
        <v>1147</v>
      </c>
      <c r="C553" s="3" t="s">
        <v>1148</v>
      </c>
      <c r="D553" s="15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 s="12">
        <f t="shared" si="34"/>
        <v>41993.25</v>
      </c>
      <c r="N553">
        <v>1422511200</v>
      </c>
      <c r="O553" s="12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25">
      <c r="A554">
        <v>552</v>
      </c>
      <c r="B554" t="s">
        <v>1149</v>
      </c>
      <c r="C554" s="3" t="s">
        <v>1150</v>
      </c>
      <c r="D554" s="15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 s="12">
        <f t="shared" si="34"/>
        <v>42700.25</v>
      </c>
      <c r="N554">
        <v>1480312800</v>
      </c>
      <c r="O554" s="12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25">
      <c r="A555">
        <v>553</v>
      </c>
      <c r="B555" t="s">
        <v>1151</v>
      </c>
      <c r="C555" s="3" t="s">
        <v>1152</v>
      </c>
      <c r="D555" s="1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 s="12">
        <f t="shared" si="34"/>
        <v>40545.25</v>
      </c>
      <c r="N555">
        <v>1294034400</v>
      </c>
      <c r="O555" s="12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t="s">
        <v>1153</v>
      </c>
      <c r="C556" s="3" t="s">
        <v>1154</v>
      </c>
      <c r="D556" s="15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 s="12">
        <f t="shared" si="34"/>
        <v>42723.25</v>
      </c>
      <c r="N556">
        <v>1482645600</v>
      </c>
      <c r="O556" s="12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25">
      <c r="A557">
        <v>555</v>
      </c>
      <c r="B557" t="s">
        <v>1155</v>
      </c>
      <c r="C557" s="3" t="s">
        <v>1156</v>
      </c>
      <c r="D557" s="15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 s="12">
        <f t="shared" si="34"/>
        <v>41731.208333333336</v>
      </c>
      <c r="N557">
        <v>1399093200</v>
      </c>
      <c r="O557" s="12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t="s">
        <v>442</v>
      </c>
      <c r="C558" s="3" t="s">
        <v>1157</v>
      </c>
      <c r="D558" s="15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 s="12">
        <f t="shared" si="34"/>
        <v>40792.208333333336</v>
      </c>
      <c r="N558">
        <v>1315890000</v>
      </c>
      <c r="O558" s="12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25">
      <c r="A559">
        <v>557</v>
      </c>
      <c r="B559" t="s">
        <v>1158</v>
      </c>
      <c r="C559" s="3" t="s">
        <v>1159</v>
      </c>
      <c r="D559" s="15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 s="12">
        <f t="shared" si="34"/>
        <v>42279.208333333328</v>
      </c>
      <c r="N559">
        <v>1444021200</v>
      </c>
      <c r="O559" s="12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25">
      <c r="A560">
        <v>558</v>
      </c>
      <c r="B560" t="s">
        <v>1160</v>
      </c>
      <c r="C560" s="3" t="s">
        <v>1161</v>
      </c>
      <c r="D560" s="15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 s="12">
        <f t="shared" si="34"/>
        <v>42424.25</v>
      </c>
      <c r="N560">
        <v>1460005200</v>
      </c>
      <c r="O560" s="12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25">
      <c r="A561">
        <v>559</v>
      </c>
      <c r="B561" t="s">
        <v>1162</v>
      </c>
      <c r="C561" s="3" t="s">
        <v>1163</v>
      </c>
      <c r="D561" s="15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 s="12">
        <f t="shared" si="34"/>
        <v>42584.208333333328</v>
      </c>
      <c r="N561">
        <v>1470718800</v>
      </c>
      <c r="O561" s="12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25">
      <c r="A562">
        <v>560</v>
      </c>
      <c r="B562" t="s">
        <v>1164</v>
      </c>
      <c r="C562" s="3" t="s">
        <v>1165</v>
      </c>
      <c r="D562" s="15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 s="12">
        <f t="shared" si="34"/>
        <v>40865.25</v>
      </c>
      <c r="N562">
        <v>1325052000</v>
      </c>
      <c r="O562" s="12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25">
      <c r="A563">
        <v>561</v>
      </c>
      <c r="B563" t="s">
        <v>1166</v>
      </c>
      <c r="C563" s="3" t="s">
        <v>1167</v>
      </c>
      <c r="D563" s="15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 s="12">
        <f t="shared" si="34"/>
        <v>40833.208333333336</v>
      </c>
      <c r="N563">
        <v>1319000400</v>
      </c>
      <c r="O563" s="12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25">
      <c r="A564">
        <v>562</v>
      </c>
      <c r="B564" t="s">
        <v>1168</v>
      </c>
      <c r="C564" s="3" t="s">
        <v>1169</v>
      </c>
      <c r="D564" s="15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 s="12">
        <f t="shared" si="34"/>
        <v>43536.208333333328</v>
      </c>
      <c r="N564">
        <v>1552539600</v>
      </c>
      <c r="O564" s="12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t="s">
        <v>1170</v>
      </c>
      <c r="C565" s="3" t="s">
        <v>1171</v>
      </c>
      <c r="D565" s="1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 s="12">
        <f t="shared" si="34"/>
        <v>43417.25</v>
      </c>
      <c r="N565">
        <v>1543816800</v>
      </c>
      <c r="O565" s="12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25">
      <c r="A566">
        <v>564</v>
      </c>
      <c r="B566" t="s">
        <v>1172</v>
      </c>
      <c r="C566" s="3" t="s">
        <v>1173</v>
      </c>
      <c r="D566" s="15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 s="12">
        <f t="shared" si="34"/>
        <v>42078.208333333328</v>
      </c>
      <c r="N566">
        <v>1427086800</v>
      </c>
      <c r="O566" s="12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25">
      <c r="A567">
        <v>565</v>
      </c>
      <c r="B567" t="s">
        <v>1174</v>
      </c>
      <c r="C567" s="3" t="s">
        <v>1175</v>
      </c>
      <c r="D567" s="15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 s="12">
        <f t="shared" si="34"/>
        <v>40862.25</v>
      </c>
      <c r="N567">
        <v>1323064800</v>
      </c>
      <c r="O567" s="12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25">
      <c r="A568">
        <v>566</v>
      </c>
      <c r="B568" t="s">
        <v>1176</v>
      </c>
      <c r="C568" s="3" t="s">
        <v>1177</v>
      </c>
      <c r="D568" s="15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 s="12">
        <f t="shared" si="34"/>
        <v>42424.25</v>
      </c>
      <c r="N568">
        <v>1458277200</v>
      </c>
      <c r="O568" s="12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25">
      <c r="A569">
        <v>567</v>
      </c>
      <c r="B569" t="s">
        <v>1178</v>
      </c>
      <c r="C569" s="3" t="s">
        <v>1179</v>
      </c>
      <c r="D569" s="15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 s="12">
        <f t="shared" si="34"/>
        <v>41830.208333333336</v>
      </c>
      <c r="N569">
        <v>1405141200</v>
      </c>
      <c r="O569" s="12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t="s">
        <v>1180</v>
      </c>
      <c r="C570" s="3" t="s">
        <v>1181</v>
      </c>
      <c r="D570" s="15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 s="12">
        <f t="shared" si="34"/>
        <v>40374.208333333336</v>
      </c>
      <c r="N570">
        <v>1283058000</v>
      </c>
      <c r="O570" s="12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25">
      <c r="A571">
        <v>569</v>
      </c>
      <c r="B571" t="s">
        <v>1182</v>
      </c>
      <c r="C571" s="3" t="s">
        <v>1183</v>
      </c>
      <c r="D571" s="15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 s="12">
        <f t="shared" si="34"/>
        <v>40554.25</v>
      </c>
      <c r="N571">
        <v>1295762400</v>
      </c>
      <c r="O571" s="12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25">
      <c r="A572">
        <v>570</v>
      </c>
      <c r="B572" t="s">
        <v>1184</v>
      </c>
      <c r="C572" s="3" t="s">
        <v>1185</v>
      </c>
      <c r="D572" s="15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 s="12">
        <f t="shared" si="34"/>
        <v>41993.25</v>
      </c>
      <c r="N572">
        <v>1419573600</v>
      </c>
      <c r="O572" s="12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t="s">
        <v>1186</v>
      </c>
      <c r="C573" s="3" t="s">
        <v>1187</v>
      </c>
      <c r="D573" s="15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 s="12">
        <f t="shared" si="34"/>
        <v>42174.208333333328</v>
      </c>
      <c r="N573">
        <v>1438750800</v>
      </c>
      <c r="O573" s="12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25">
      <c r="A574">
        <v>572</v>
      </c>
      <c r="B574" t="s">
        <v>1188</v>
      </c>
      <c r="C574" s="3" t="s">
        <v>1189</v>
      </c>
      <c r="D574" s="15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 s="12">
        <f t="shared" si="34"/>
        <v>42275.208333333328</v>
      </c>
      <c r="N574">
        <v>1444798800</v>
      </c>
      <c r="O574" s="12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t="s">
        <v>1190</v>
      </c>
      <c r="C575" s="3" t="s">
        <v>1191</v>
      </c>
      <c r="D575" s="1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 s="12">
        <f t="shared" si="34"/>
        <v>41761.208333333336</v>
      </c>
      <c r="N575">
        <v>1399179600</v>
      </c>
      <c r="O575" s="12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25">
      <c r="A576">
        <v>574</v>
      </c>
      <c r="B576" t="s">
        <v>1192</v>
      </c>
      <c r="C576" s="3" t="s">
        <v>1193</v>
      </c>
      <c r="D576" s="15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 s="12">
        <f t="shared" si="34"/>
        <v>43806.25</v>
      </c>
      <c r="N576">
        <v>1576562400</v>
      </c>
      <c r="O576" s="12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25">
      <c r="A577">
        <v>575</v>
      </c>
      <c r="B577" t="s">
        <v>1194</v>
      </c>
      <c r="C577" s="3" t="s">
        <v>1195</v>
      </c>
      <c r="D577" s="15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 s="12">
        <f t="shared" si="34"/>
        <v>41779.208333333336</v>
      </c>
      <c r="N577">
        <v>1400821200</v>
      </c>
      <c r="O577" s="12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25">
      <c r="A578">
        <v>576</v>
      </c>
      <c r="B578" t="s">
        <v>1196</v>
      </c>
      <c r="C578" s="3" t="s">
        <v>1197</v>
      </c>
      <c r="D578" s="15">
        <v>9700</v>
      </c>
      <c r="E578">
        <v>6298</v>
      </c>
      <c r="F578" s="6">
        <f t="shared" ref="F578:F641" si="36">(E578/D578)*100</f>
        <v>64.927835051546396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 s="12">
        <f t="shared" si="34"/>
        <v>43040.208333333328</v>
      </c>
      <c r="N578">
        <v>1510984800</v>
      </c>
      <c r="O578" s="12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25">
      <c r="A579">
        <v>577</v>
      </c>
      <c r="B579" t="s">
        <v>1198</v>
      </c>
      <c r="C579" s="3" t="s">
        <v>1199</v>
      </c>
      <c r="D579" s="15">
        <v>8200</v>
      </c>
      <c r="E579">
        <v>1546</v>
      </c>
      <c r="F579" s="6">
        <f t="shared" si="36"/>
        <v>18.853658536585368</v>
      </c>
      <c r="G579" t="s">
        <v>74</v>
      </c>
      <c r="H579">
        <v>37</v>
      </c>
      <c r="I579" s="7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38">(((L579/60)/60)/24)+DATE(1970,1,1)</f>
        <v>40613.25</v>
      </c>
      <c r="N579">
        <v>1302066000</v>
      </c>
      <c r="O579" s="12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25">
      <c r="A580">
        <v>578</v>
      </c>
      <c r="B580" t="s">
        <v>1200</v>
      </c>
      <c r="C580" s="3" t="s">
        <v>1201</v>
      </c>
      <c r="D580" s="15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 s="12">
        <f t="shared" si="38"/>
        <v>40878.25</v>
      </c>
      <c r="N580">
        <v>1322978400</v>
      </c>
      <c r="O580" s="12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25">
      <c r="A581">
        <v>579</v>
      </c>
      <c r="B581" t="s">
        <v>1202</v>
      </c>
      <c r="C581" s="3" t="s">
        <v>1203</v>
      </c>
      <c r="D581" s="15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 s="12">
        <f t="shared" si="38"/>
        <v>40762.208333333336</v>
      </c>
      <c r="N581">
        <v>1313730000</v>
      </c>
      <c r="O581" s="12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25">
      <c r="A582">
        <v>580</v>
      </c>
      <c r="B582" t="s">
        <v>556</v>
      </c>
      <c r="C582" s="3" t="s">
        <v>1204</v>
      </c>
      <c r="D582" s="15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 s="12">
        <f t="shared" si="38"/>
        <v>41696.25</v>
      </c>
      <c r="N582">
        <v>1394085600</v>
      </c>
      <c r="O582" s="12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25">
      <c r="A583">
        <v>581</v>
      </c>
      <c r="B583" t="s">
        <v>1205</v>
      </c>
      <c r="C583" s="3" t="s">
        <v>1206</v>
      </c>
      <c r="D583" s="15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 s="12">
        <f t="shared" si="38"/>
        <v>40662.208333333336</v>
      </c>
      <c r="N583">
        <v>1305349200</v>
      </c>
      <c r="O583" s="12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25">
      <c r="A584">
        <v>582</v>
      </c>
      <c r="B584" t="s">
        <v>1207</v>
      </c>
      <c r="C584" s="3" t="s">
        <v>1208</v>
      </c>
      <c r="D584" s="15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 s="12">
        <f t="shared" si="38"/>
        <v>42165.208333333328</v>
      </c>
      <c r="N584">
        <v>1434344400</v>
      </c>
      <c r="O584" s="12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25">
      <c r="A585">
        <v>583</v>
      </c>
      <c r="B585" t="s">
        <v>1209</v>
      </c>
      <c r="C585" s="3" t="s">
        <v>1210</v>
      </c>
      <c r="D585" s="1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 s="12">
        <f t="shared" si="38"/>
        <v>40959.25</v>
      </c>
      <c r="N585">
        <v>1331186400</v>
      </c>
      <c r="O585" s="12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25">
      <c r="A586">
        <v>584</v>
      </c>
      <c r="B586" t="s">
        <v>45</v>
      </c>
      <c r="C586" s="3" t="s">
        <v>1211</v>
      </c>
      <c r="D586" s="15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 s="12">
        <f t="shared" si="38"/>
        <v>41024.208333333336</v>
      </c>
      <c r="N586">
        <v>1336539600</v>
      </c>
      <c r="O586" s="12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25">
      <c r="A587">
        <v>585</v>
      </c>
      <c r="B587" t="s">
        <v>1212</v>
      </c>
      <c r="C587" s="3" t="s">
        <v>1213</v>
      </c>
      <c r="D587" s="15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 s="12">
        <f t="shared" si="38"/>
        <v>40255.208333333336</v>
      </c>
      <c r="N587">
        <v>1269752400</v>
      </c>
      <c r="O587" s="12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25">
      <c r="A588">
        <v>586</v>
      </c>
      <c r="B588" t="s">
        <v>1214</v>
      </c>
      <c r="C588" s="3" t="s">
        <v>1215</v>
      </c>
      <c r="D588" s="15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 s="12">
        <f t="shared" si="38"/>
        <v>40499.25</v>
      </c>
      <c r="N588">
        <v>1291615200</v>
      </c>
      <c r="O588" s="12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t="s">
        <v>1216</v>
      </c>
      <c r="C589" s="3" t="s">
        <v>1217</v>
      </c>
      <c r="D589" s="15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 s="12">
        <f t="shared" si="38"/>
        <v>43484.25</v>
      </c>
      <c r="N589">
        <v>1552366800</v>
      </c>
      <c r="O589" s="12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25">
      <c r="A590">
        <v>588</v>
      </c>
      <c r="B590" t="s">
        <v>1218</v>
      </c>
      <c r="C590" s="3" t="s">
        <v>1219</v>
      </c>
      <c r="D590" s="15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 s="12">
        <f t="shared" si="38"/>
        <v>40262.208333333336</v>
      </c>
      <c r="N590">
        <v>1272171600</v>
      </c>
      <c r="O590" s="12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25">
      <c r="A591">
        <v>589</v>
      </c>
      <c r="B591" t="s">
        <v>1220</v>
      </c>
      <c r="C591" s="3" t="s">
        <v>1221</v>
      </c>
      <c r="D591" s="15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 s="12">
        <f t="shared" si="38"/>
        <v>42190.208333333328</v>
      </c>
      <c r="N591">
        <v>1436677200</v>
      </c>
      <c r="O591" s="12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25">
      <c r="A592">
        <v>590</v>
      </c>
      <c r="B592" t="s">
        <v>1222</v>
      </c>
      <c r="C592" s="3" t="s">
        <v>1223</v>
      </c>
      <c r="D592" s="15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 s="12">
        <f t="shared" si="38"/>
        <v>41994.25</v>
      </c>
      <c r="N592">
        <v>1420092000</v>
      </c>
      <c r="O592" s="12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25">
      <c r="A593">
        <v>591</v>
      </c>
      <c r="B593" t="s">
        <v>1224</v>
      </c>
      <c r="C593" s="3" t="s">
        <v>1225</v>
      </c>
      <c r="D593" s="15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 s="12">
        <f t="shared" si="38"/>
        <v>40373.208333333336</v>
      </c>
      <c r="N593">
        <v>1279947600</v>
      </c>
      <c r="O593" s="12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25">
      <c r="A594">
        <v>592</v>
      </c>
      <c r="B594" t="s">
        <v>1226</v>
      </c>
      <c r="C594" s="3" t="s">
        <v>1227</v>
      </c>
      <c r="D594" s="15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 s="12">
        <f t="shared" si="38"/>
        <v>41789.208333333336</v>
      </c>
      <c r="N594">
        <v>1402203600</v>
      </c>
      <c r="O594" s="12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25">
      <c r="A595">
        <v>593</v>
      </c>
      <c r="B595" t="s">
        <v>1228</v>
      </c>
      <c r="C595" s="3" t="s">
        <v>1229</v>
      </c>
      <c r="D595" s="1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 s="12">
        <f t="shared" si="38"/>
        <v>41724.208333333336</v>
      </c>
      <c r="N595">
        <v>1396933200</v>
      </c>
      <c r="O595" s="12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25">
      <c r="A596">
        <v>594</v>
      </c>
      <c r="B596" t="s">
        <v>1230</v>
      </c>
      <c r="C596" s="3" t="s">
        <v>1231</v>
      </c>
      <c r="D596" s="15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 s="12">
        <f t="shared" si="38"/>
        <v>42548.208333333328</v>
      </c>
      <c r="N596">
        <v>1467262800</v>
      </c>
      <c r="O596" s="12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25">
      <c r="A597">
        <v>595</v>
      </c>
      <c r="B597" t="s">
        <v>1232</v>
      </c>
      <c r="C597" s="3" t="s">
        <v>1233</v>
      </c>
      <c r="D597" s="15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 s="12">
        <f t="shared" si="38"/>
        <v>40253.208333333336</v>
      </c>
      <c r="N597">
        <v>1270530000</v>
      </c>
      <c r="O597" s="12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25">
      <c r="A598">
        <v>596</v>
      </c>
      <c r="B598" t="s">
        <v>1234</v>
      </c>
      <c r="C598" s="3" t="s">
        <v>1235</v>
      </c>
      <c r="D598" s="15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 s="12">
        <f t="shared" si="38"/>
        <v>42434.25</v>
      </c>
      <c r="N598">
        <v>1457762400</v>
      </c>
      <c r="O598" s="12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25">
      <c r="A599">
        <v>597</v>
      </c>
      <c r="B599" t="s">
        <v>1236</v>
      </c>
      <c r="C599" s="3" t="s">
        <v>1237</v>
      </c>
      <c r="D599" s="15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 s="12">
        <f t="shared" si="38"/>
        <v>43786.25</v>
      </c>
      <c r="N599">
        <v>1575525600</v>
      </c>
      <c r="O599" s="12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25">
      <c r="A600">
        <v>598</v>
      </c>
      <c r="B600" t="s">
        <v>1238</v>
      </c>
      <c r="C600" s="3" t="s">
        <v>1239</v>
      </c>
      <c r="D600" s="15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 s="12">
        <f t="shared" si="38"/>
        <v>40344.208333333336</v>
      </c>
      <c r="N600">
        <v>1279083600</v>
      </c>
      <c r="O600" s="12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t="s">
        <v>1240</v>
      </c>
      <c r="C601" s="3" t="s">
        <v>1241</v>
      </c>
      <c r="D601" s="15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 s="12">
        <f t="shared" si="38"/>
        <v>42047.25</v>
      </c>
      <c r="N601">
        <v>1424412000</v>
      </c>
      <c r="O601" s="12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25">
      <c r="A602">
        <v>600</v>
      </c>
      <c r="B602" t="s">
        <v>1242</v>
      </c>
      <c r="C602" s="3" t="s">
        <v>1243</v>
      </c>
      <c r="D602" s="15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 s="12">
        <f t="shared" si="38"/>
        <v>41485.208333333336</v>
      </c>
      <c r="N602">
        <v>1376197200</v>
      </c>
      <c r="O602" s="12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25">
      <c r="A603">
        <v>601</v>
      </c>
      <c r="B603" t="s">
        <v>1244</v>
      </c>
      <c r="C603" s="3" t="s">
        <v>1245</v>
      </c>
      <c r="D603" s="15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 s="12">
        <f t="shared" si="38"/>
        <v>41789.208333333336</v>
      </c>
      <c r="N603">
        <v>1402894800</v>
      </c>
      <c r="O603" s="12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x14ac:dyDescent="0.25">
      <c r="A604">
        <v>602</v>
      </c>
      <c r="B604" t="s">
        <v>1246</v>
      </c>
      <c r="C604" s="3" t="s">
        <v>1247</v>
      </c>
      <c r="D604" s="15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 s="12">
        <f t="shared" si="38"/>
        <v>42160.208333333328</v>
      </c>
      <c r="N604">
        <v>1434430800</v>
      </c>
      <c r="O604" s="12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25">
      <c r="A605">
        <v>603</v>
      </c>
      <c r="B605" t="s">
        <v>1248</v>
      </c>
      <c r="C605" s="3" t="s">
        <v>1249</v>
      </c>
      <c r="D605" s="1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 s="12">
        <f t="shared" si="38"/>
        <v>43573.208333333328</v>
      </c>
      <c r="N605">
        <v>1557896400</v>
      </c>
      <c r="O605" s="12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25">
      <c r="A606">
        <v>604</v>
      </c>
      <c r="B606" t="s">
        <v>1250</v>
      </c>
      <c r="C606" s="3" t="s">
        <v>1251</v>
      </c>
      <c r="D606" s="15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 s="12">
        <f t="shared" si="38"/>
        <v>40565.25</v>
      </c>
      <c r="N606">
        <v>1297490400</v>
      </c>
      <c r="O606" s="12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25">
      <c r="A607">
        <v>605</v>
      </c>
      <c r="B607" t="s">
        <v>1252</v>
      </c>
      <c r="C607" s="3" t="s">
        <v>1253</v>
      </c>
      <c r="D607" s="15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 s="12">
        <f t="shared" si="38"/>
        <v>42280.208333333328</v>
      </c>
      <c r="N607">
        <v>1447394400</v>
      </c>
      <c r="O607" s="12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25">
      <c r="A608">
        <v>606</v>
      </c>
      <c r="B608" t="s">
        <v>1254</v>
      </c>
      <c r="C608" s="3" t="s">
        <v>1255</v>
      </c>
      <c r="D608" s="15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 s="12">
        <f t="shared" si="38"/>
        <v>42436.25</v>
      </c>
      <c r="N608">
        <v>1458277200</v>
      </c>
      <c r="O608" s="12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t="s">
        <v>1256</v>
      </c>
      <c r="C609" s="3" t="s">
        <v>1257</v>
      </c>
      <c r="D609" s="15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 s="12">
        <f t="shared" si="38"/>
        <v>41721.208333333336</v>
      </c>
      <c r="N609">
        <v>1395723600</v>
      </c>
      <c r="O609" s="12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25">
      <c r="A610">
        <v>608</v>
      </c>
      <c r="B610" t="s">
        <v>1258</v>
      </c>
      <c r="C610" s="3" t="s">
        <v>1259</v>
      </c>
      <c r="D610" s="15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 s="12">
        <f t="shared" si="38"/>
        <v>43530.25</v>
      </c>
      <c r="N610">
        <v>1552197600</v>
      </c>
      <c r="O610" s="12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25">
      <c r="A611">
        <v>609</v>
      </c>
      <c r="B611" t="s">
        <v>1260</v>
      </c>
      <c r="C611" s="3" t="s">
        <v>1261</v>
      </c>
      <c r="D611" s="15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 s="12">
        <f t="shared" si="38"/>
        <v>43481.25</v>
      </c>
      <c r="N611">
        <v>1549087200</v>
      </c>
      <c r="O611" s="12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25">
      <c r="A612">
        <v>610</v>
      </c>
      <c r="B612" t="s">
        <v>1262</v>
      </c>
      <c r="C612" s="3" t="s">
        <v>1263</v>
      </c>
      <c r="D612" s="15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 s="12">
        <f t="shared" si="38"/>
        <v>41259.25</v>
      </c>
      <c r="N612">
        <v>1356847200</v>
      </c>
      <c r="O612" s="12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25">
      <c r="A613">
        <v>611</v>
      </c>
      <c r="B613" t="s">
        <v>1264</v>
      </c>
      <c r="C613" s="3" t="s">
        <v>1265</v>
      </c>
      <c r="D613" s="15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 s="12">
        <f t="shared" si="38"/>
        <v>41480.208333333336</v>
      </c>
      <c r="N613">
        <v>1375765200</v>
      </c>
      <c r="O613" s="12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25">
      <c r="A614">
        <v>612</v>
      </c>
      <c r="B614" t="s">
        <v>1266</v>
      </c>
      <c r="C614" s="3" t="s">
        <v>1267</v>
      </c>
      <c r="D614" s="15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 s="12">
        <f t="shared" si="38"/>
        <v>40474.208333333336</v>
      </c>
      <c r="N614">
        <v>1289800800</v>
      </c>
      <c r="O614" s="12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25">
      <c r="A615">
        <v>613</v>
      </c>
      <c r="B615" t="s">
        <v>1268</v>
      </c>
      <c r="C615" s="3" t="s">
        <v>1269</v>
      </c>
      <c r="D615" s="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 s="12">
        <f t="shared" si="38"/>
        <v>42973.208333333328</v>
      </c>
      <c r="N615">
        <v>1504501200</v>
      </c>
      <c r="O615" s="12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25">
      <c r="A616">
        <v>614</v>
      </c>
      <c r="B616" t="s">
        <v>1270</v>
      </c>
      <c r="C616" s="3" t="s">
        <v>1271</v>
      </c>
      <c r="D616" s="15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 s="12">
        <f t="shared" si="38"/>
        <v>42746.25</v>
      </c>
      <c r="N616">
        <v>1485669600</v>
      </c>
      <c r="O616" s="12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25">
      <c r="A617">
        <v>615</v>
      </c>
      <c r="B617" t="s">
        <v>1272</v>
      </c>
      <c r="C617" s="3" t="s">
        <v>1273</v>
      </c>
      <c r="D617" s="15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 s="12">
        <f t="shared" si="38"/>
        <v>42489.208333333328</v>
      </c>
      <c r="N617">
        <v>1462770000</v>
      </c>
      <c r="O617" s="12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25">
      <c r="A618">
        <v>616</v>
      </c>
      <c r="B618" t="s">
        <v>1274</v>
      </c>
      <c r="C618" s="3" t="s">
        <v>1275</v>
      </c>
      <c r="D618" s="15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 s="12">
        <f t="shared" si="38"/>
        <v>41537.208333333336</v>
      </c>
      <c r="N618">
        <v>1379739600</v>
      </c>
      <c r="O618" s="12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25">
      <c r="A619">
        <v>617</v>
      </c>
      <c r="B619" t="s">
        <v>1276</v>
      </c>
      <c r="C619" s="3" t="s">
        <v>1277</v>
      </c>
      <c r="D619" s="15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 s="12">
        <f t="shared" si="38"/>
        <v>41794.208333333336</v>
      </c>
      <c r="N619">
        <v>1402722000</v>
      </c>
      <c r="O619" s="12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25">
      <c r="A620">
        <v>618</v>
      </c>
      <c r="B620" t="s">
        <v>1278</v>
      </c>
      <c r="C620" s="3" t="s">
        <v>1279</v>
      </c>
      <c r="D620" s="15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 s="12">
        <f t="shared" si="38"/>
        <v>41396.208333333336</v>
      </c>
      <c r="N620">
        <v>1369285200</v>
      </c>
      <c r="O620" s="12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25">
      <c r="A621">
        <v>619</v>
      </c>
      <c r="B621" t="s">
        <v>1280</v>
      </c>
      <c r="C621" s="3" t="s">
        <v>1281</v>
      </c>
      <c r="D621" s="15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 s="12">
        <f t="shared" si="38"/>
        <v>40669.208333333336</v>
      </c>
      <c r="N621">
        <v>1304744400</v>
      </c>
      <c r="O621" s="12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25">
      <c r="A622">
        <v>620</v>
      </c>
      <c r="B622" t="s">
        <v>1282</v>
      </c>
      <c r="C622" s="3" t="s">
        <v>1283</v>
      </c>
      <c r="D622" s="15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 s="12">
        <f t="shared" si="38"/>
        <v>42559.208333333328</v>
      </c>
      <c r="N622">
        <v>1468299600</v>
      </c>
      <c r="O622" s="12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25">
      <c r="A623">
        <v>621</v>
      </c>
      <c r="B623" t="s">
        <v>1284</v>
      </c>
      <c r="C623" s="3" t="s">
        <v>1285</v>
      </c>
      <c r="D623" s="15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 s="12">
        <f t="shared" si="38"/>
        <v>42626.208333333328</v>
      </c>
      <c r="N623">
        <v>1474174800</v>
      </c>
      <c r="O623" s="12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25">
      <c r="A624">
        <v>622</v>
      </c>
      <c r="B624" t="s">
        <v>1286</v>
      </c>
      <c r="C624" s="3" t="s">
        <v>1287</v>
      </c>
      <c r="D624" s="15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 s="12">
        <f t="shared" si="38"/>
        <v>43205.208333333328</v>
      </c>
      <c r="N624">
        <v>1526014800</v>
      </c>
      <c r="O624" s="12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25">
      <c r="A625">
        <v>623</v>
      </c>
      <c r="B625" t="s">
        <v>1288</v>
      </c>
      <c r="C625" s="3" t="s">
        <v>1289</v>
      </c>
      <c r="D625" s="1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 s="12">
        <f t="shared" si="38"/>
        <v>42201.208333333328</v>
      </c>
      <c r="N625">
        <v>1437454800</v>
      </c>
      <c r="O625" s="12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25">
      <c r="A626">
        <v>624</v>
      </c>
      <c r="B626" t="s">
        <v>1290</v>
      </c>
      <c r="C626" s="3" t="s">
        <v>1291</v>
      </c>
      <c r="D626" s="15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 s="12">
        <f t="shared" si="38"/>
        <v>42029.25</v>
      </c>
      <c r="N626">
        <v>1422684000</v>
      </c>
      <c r="O626" s="12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25">
      <c r="A627">
        <v>625</v>
      </c>
      <c r="B627" t="s">
        <v>1292</v>
      </c>
      <c r="C627" s="3" t="s">
        <v>1293</v>
      </c>
      <c r="D627" s="15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 s="12">
        <f t="shared" si="38"/>
        <v>43857.25</v>
      </c>
      <c r="N627">
        <v>1581314400</v>
      </c>
      <c r="O627" s="12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25">
      <c r="A628">
        <v>626</v>
      </c>
      <c r="B628" t="s">
        <v>1294</v>
      </c>
      <c r="C628" s="3" t="s">
        <v>1295</v>
      </c>
      <c r="D628" s="15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 s="12">
        <f t="shared" si="38"/>
        <v>40449.208333333336</v>
      </c>
      <c r="N628">
        <v>1286427600</v>
      </c>
      <c r="O628" s="12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25">
      <c r="A629">
        <v>627</v>
      </c>
      <c r="B629" t="s">
        <v>1296</v>
      </c>
      <c r="C629" s="3" t="s">
        <v>1297</v>
      </c>
      <c r="D629" s="15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 s="12">
        <f t="shared" si="38"/>
        <v>40345.208333333336</v>
      </c>
      <c r="N629">
        <v>1278738000</v>
      </c>
      <c r="O629" s="12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25">
      <c r="A630">
        <v>628</v>
      </c>
      <c r="B630" t="s">
        <v>1298</v>
      </c>
      <c r="C630" s="3" t="s">
        <v>1299</v>
      </c>
      <c r="D630" s="15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 s="12">
        <f t="shared" si="38"/>
        <v>40455.208333333336</v>
      </c>
      <c r="N630">
        <v>1286427600</v>
      </c>
      <c r="O630" s="12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25">
      <c r="A631">
        <v>629</v>
      </c>
      <c r="B631" t="s">
        <v>1300</v>
      </c>
      <c r="C631" s="3" t="s">
        <v>1301</v>
      </c>
      <c r="D631" s="15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 s="12">
        <f t="shared" si="38"/>
        <v>42557.208333333328</v>
      </c>
      <c r="N631">
        <v>1467954000</v>
      </c>
      <c r="O631" s="12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25">
      <c r="A632">
        <v>630</v>
      </c>
      <c r="B632" t="s">
        <v>1302</v>
      </c>
      <c r="C632" s="3" t="s">
        <v>1303</v>
      </c>
      <c r="D632" s="15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 s="12">
        <f t="shared" si="38"/>
        <v>43586.208333333328</v>
      </c>
      <c r="N632">
        <v>1557637200</v>
      </c>
      <c r="O632" s="12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25">
      <c r="A633">
        <v>631</v>
      </c>
      <c r="B633" t="s">
        <v>1304</v>
      </c>
      <c r="C633" s="3" t="s">
        <v>1305</v>
      </c>
      <c r="D633" s="15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 s="12">
        <f t="shared" si="38"/>
        <v>43550.208333333328</v>
      </c>
      <c r="N633">
        <v>1553922000</v>
      </c>
      <c r="O633" s="12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25">
      <c r="A634">
        <v>632</v>
      </c>
      <c r="B634" t="s">
        <v>1306</v>
      </c>
      <c r="C634" s="3" t="s">
        <v>1307</v>
      </c>
      <c r="D634" s="15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 s="12">
        <f t="shared" si="38"/>
        <v>41945.208333333336</v>
      </c>
      <c r="N634">
        <v>1416463200</v>
      </c>
      <c r="O634" s="12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25">
      <c r="A635">
        <v>633</v>
      </c>
      <c r="B635" t="s">
        <v>1308</v>
      </c>
      <c r="C635" s="3" t="s">
        <v>1309</v>
      </c>
      <c r="D635" s="1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 s="12">
        <f t="shared" si="38"/>
        <v>42315.25</v>
      </c>
      <c r="N635">
        <v>1447221600</v>
      </c>
      <c r="O635" s="12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25">
      <c r="A636">
        <v>634</v>
      </c>
      <c r="B636" t="s">
        <v>1310</v>
      </c>
      <c r="C636" s="3" t="s">
        <v>1311</v>
      </c>
      <c r="D636" s="15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 s="12">
        <f t="shared" si="38"/>
        <v>42819.208333333328</v>
      </c>
      <c r="N636">
        <v>1491627600</v>
      </c>
      <c r="O636" s="12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25">
      <c r="A637">
        <v>635</v>
      </c>
      <c r="B637" t="s">
        <v>1312</v>
      </c>
      <c r="C637" s="3" t="s">
        <v>1313</v>
      </c>
      <c r="D637" s="15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 s="12">
        <f t="shared" si="38"/>
        <v>41314.25</v>
      </c>
      <c r="N637">
        <v>1363150800</v>
      </c>
      <c r="O637" s="12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25">
      <c r="A638">
        <v>636</v>
      </c>
      <c r="B638" t="s">
        <v>1314</v>
      </c>
      <c r="C638" s="3" t="s">
        <v>1315</v>
      </c>
      <c r="D638" s="15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 s="12">
        <f t="shared" si="38"/>
        <v>40926.25</v>
      </c>
      <c r="N638">
        <v>1330754400</v>
      </c>
      <c r="O638" s="12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25">
      <c r="A639">
        <v>637</v>
      </c>
      <c r="B639" t="s">
        <v>1316</v>
      </c>
      <c r="C639" s="3" t="s">
        <v>1317</v>
      </c>
      <c r="D639" s="15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 s="12">
        <f t="shared" si="38"/>
        <v>42688.25</v>
      </c>
      <c r="N639">
        <v>1479794400</v>
      </c>
      <c r="O639" s="12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25">
      <c r="A640">
        <v>638</v>
      </c>
      <c r="B640" t="s">
        <v>1318</v>
      </c>
      <c r="C640" s="3" t="s">
        <v>1319</v>
      </c>
      <c r="D640" s="15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 s="12">
        <f t="shared" si="38"/>
        <v>40386.208333333336</v>
      </c>
      <c r="N640">
        <v>1281243600</v>
      </c>
      <c r="O640" s="12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25">
      <c r="A641">
        <v>639</v>
      </c>
      <c r="B641" t="s">
        <v>1320</v>
      </c>
      <c r="C641" s="3" t="s">
        <v>1321</v>
      </c>
      <c r="D641" s="15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 s="12">
        <f t="shared" si="38"/>
        <v>43309.208333333328</v>
      </c>
      <c r="N641">
        <v>1532754000</v>
      </c>
      <c r="O641" s="12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25">
      <c r="A642">
        <v>640</v>
      </c>
      <c r="B642" t="s">
        <v>1322</v>
      </c>
      <c r="C642" s="3" t="s">
        <v>1323</v>
      </c>
      <c r="D642" s="15">
        <v>119800</v>
      </c>
      <c r="E642">
        <v>19769</v>
      </c>
      <c r="F642" s="6">
        <f t="shared" ref="F642:F705" si="40">(E642/D642)*100</f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 s="12">
        <f t="shared" si="38"/>
        <v>42387.25</v>
      </c>
      <c r="N642">
        <v>1453356000</v>
      </c>
      <c r="O642" s="12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25">
      <c r="A643">
        <v>641</v>
      </c>
      <c r="B643" t="s">
        <v>1324</v>
      </c>
      <c r="C643" s="3" t="s">
        <v>1325</v>
      </c>
      <c r="D643" s="15">
        <v>9400</v>
      </c>
      <c r="E643">
        <v>11277</v>
      </c>
      <c r="F643" s="6">
        <f t="shared" si="40"/>
        <v>119.96808510638297</v>
      </c>
      <c r="G643" t="s">
        <v>20</v>
      </c>
      <c r="H643">
        <v>194</v>
      </c>
      <c r="I643" s="7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42">(((L643/60)/60)/24)+DATE(1970,1,1)</f>
        <v>42786.25</v>
      </c>
      <c r="N643">
        <v>1489986000</v>
      </c>
      <c r="O643" s="12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25">
      <c r="A644">
        <v>642</v>
      </c>
      <c r="B644" t="s">
        <v>1326</v>
      </c>
      <c r="C644" s="3" t="s">
        <v>1327</v>
      </c>
      <c r="D644" s="15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 s="12">
        <f t="shared" si="42"/>
        <v>43451.25</v>
      </c>
      <c r="N644">
        <v>1545804000</v>
      </c>
      <c r="O644" s="12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25">
      <c r="A645">
        <v>643</v>
      </c>
      <c r="B645" t="s">
        <v>1328</v>
      </c>
      <c r="C645" s="3" t="s">
        <v>1329</v>
      </c>
      <c r="D645" s="1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 s="12">
        <f t="shared" si="42"/>
        <v>42795.25</v>
      </c>
      <c r="N645">
        <v>1489899600</v>
      </c>
      <c r="O645" s="12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25">
      <c r="A646">
        <v>644</v>
      </c>
      <c r="B646" t="s">
        <v>1330</v>
      </c>
      <c r="C646" s="3" t="s">
        <v>1331</v>
      </c>
      <c r="D646" s="15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 s="12">
        <f t="shared" si="42"/>
        <v>43452.25</v>
      </c>
      <c r="N646">
        <v>1546495200</v>
      </c>
      <c r="O646" s="12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25">
      <c r="A647">
        <v>645</v>
      </c>
      <c r="B647" t="s">
        <v>1332</v>
      </c>
      <c r="C647" s="3" t="s">
        <v>1333</v>
      </c>
      <c r="D647" s="15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 s="12">
        <f t="shared" si="42"/>
        <v>43369.208333333328</v>
      </c>
      <c r="N647">
        <v>1539752400</v>
      </c>
      <c r="O647" s="12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t="s">
        <v>1334</v>
      </c>
      <c r="C648" s="3" t="s">
        <v>1335</v>
      </c>
      <c r="D648" s="15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 s="12">
        <f t="shared" si="42"/>
        <v>41346.208333333336</v>
      </c>
      <c r="N648">
        <v>1364101200</v>
      </c>
      <c r="O648" s="12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25">
      <c r="A649">
        <v>647</v>
      </c>
      <c r="B649" t="s">
        <v>1336</v>
      </c>
      <c r="C649" s="3" t="s">
        <v>1337</v>
      </c>
      <c r="D649" s="15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 s="12">
        <f t="shared" si="42"/>
        <v>43199.208333333328</v>
      </c>
      <c r="N649">
        <v>1525323600</v>
      </c>
      <c r="O649" s="12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25">
      <c r="A650">
        <v>648</v>
      </c>
      <c r="B650" t="s">
        <v>1338</v>
      </c>
      <c r="C650" s="3" t="s">
        <v>1339</v>
      </c>
      <c r="D650" s="15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 s="12">
        <f t="shared" si="42"/>
        <v>42922.208333333328</v>
      </c>
      <c r="N650">
        <v>1500872400</v>
      </c>
      <c r="O650" s="12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25">
      <c r="A651">
        <v>649</v>
      </c>
      <c r="B651" t="s">
        <v>1340</v>
      </c>
      <c r="C651" s="3" t="s">
        <v>1341</v>
      </c>
      <c r="D651" s="15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 s="12">
        <f t="shared" si="42"/>
        <v>40471.208333333336</v>
      </c>
      <c r="N651">
        <v>1288501200</v>
      </c>
      <c r="O651" s="12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25">
      <c r="A652">
        <v>650</v>
      </c>
      <c r="B652" t="s">
        <v>1342</v>
      </c>
      <c r="C652" s="3" t="s">
        <v>1343</v>
      </c>
      <c r="D652" s="15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 s="12">
        <f t="shared" si="42"/>
        <v>41828.208333333336</v>
      </c>
      <c r="N652">
        <v>1407128400</v>
      </c>
      <c r="O652" s="12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25">
      <c r="A653">
        <v>651</v>
      </c>
      <c r="B653" t="s">
        <v>1344</v>
      </c>
      <c r="C653" s="3" t="s">
        <v>1345</v>
      </c>
      <c r="D653" s="15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 s="12">
        <f t="shared" si="42"/>
        <v>41692.25</v>
      </c>
      <c r="N653">
        <v>1394344800</v>
      </c>
      <c r="O653" s="12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25">
      <c r="A654">
        <v>652</v>
      </c>
      <c r="B654" t="s">
        <v>1346</v>
      </c>
      <c r="C654" s="3" t="s">
        <v>1347</v>
      </c>
      <c r="D654" s="15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 s="12">
        <f t="shared" si="42"/>
        <v>42587.208333333328</v>
      </c>
      <c r="N654">
        <v>1474088400</v>
      </c>
      <c r="O654" s="12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25">
      <c r="A655">
        <v>653</v>
      </c>
      <c r="B655" t="s">
        <v>1348</v>
      </c>
      <c r="C655" s="3" t="s">
        <v>1349</v>
      </c>
      <c r="D655" s="1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 s="12">
        <f t="shared" si="42"/>
        <v>42468.208333333328</v>
      </c>
      <c r="N655">
        <v>1460264400</v>
      </c>
      <c r="O655" s="12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25">
      <c r="A656">
        <v>654</v>
      </c>
      <c r="B656" t="s">
        <v>1350</v>
      </c>
      <c r="C656" s="3" t="s">
        <v>1351</v>
      </c>
      <c r="D656" s="15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 s="12">
        <f t="shared" si="42"/>
        <v>42240.208333333328</v>
      </c>
      <c r="N656">
        <v>1440824400</v>
      </c>
      <c r="O656" s="12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25">
      <c r="A657">
        <v>655</v>
      </c>
      <c r="B657" t="s">
        <v>1352</v>
      </c>
      <c r="C657" s="3" t="s">
        <v>1353</v>
      </c>
      <c r="D657" s="15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 s="12">
        <f t="shared" si="42"/>
        <v>42796.25</v>
      </c>
      <c r="N657">
        <v>1489554000</v>
      </c>
      <c r="O657" s="12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25">
      <c r="A658">
        <v>656</v>
      </c>
      <c r="B658" t="s">
        <v>1354</v>
      </c>
      <c r="C658" s="3" t="s">
        <v>1355</v>
      </c>
      <c r="D658" s="15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 s="12">
        <f t="shared" si="42"/>
        <v>43097.25</v>
      </c>
      <c r="N658">
        <v>1514872800</v>
      </c>
      <c r="O658" s="12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25">
      <c r="A659">
        <v>657</v>
      </c>
      <c r="B659" t="s">
        <v>1356</v>
      </c>
      <c r="C659" s="3" t="s">
        <v>1357</v>
      </c>
      <c r="D659" s="15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 s="12">
        <f t="shared" si="42"/>
        <v>43096.25</v>
      </c>
      <c r="N659">
        <v>1515736800</v>
      </c>
      <c r="O659" s="12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25">
      <c r="A660">
        <v>658</v>
      </c>
      <c r="B660" t="s">
        <v>1358</v>
      </c>
      <c r="C660" s="3" t="s">
        <v>1359</v>
      </c>
      <c r="D660" s="15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 s="12">
        <f t="shared" si="42"/>
        <v>42246.208333333328</v>
      </c>
      <c r="N660">
        <v>1442898000</v>
      </c>
      <c r="O660" s="12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t="s">
        <v>1360</v>
      </c>
      <c r="C661" s="3" t="s">
        <v>1361</v>
      </c>
      <c r="D661" s="15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 s="12">
        <f t="shared" si="42"/>
        <v>40570.25</v>
      </c>
      <c r="N661">
        <v>1296194400</v>
      </c>
      <c r="O661" s="12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25">
      <c r="A662">
        <v>660</v>
      </c>
      <c r="B662" t="s">
        <v>1362</v>
      </c>
      <c r="C662" s="3" t="s">
        <v>1363</v>
      </c>
      <c r="D662" s="15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 s="12">
        <f t="shared" si="42"/>
        <v>42237.208333333328</v>
      </c>
      <c r="N662">
        <v>1440910800</v>
      </c>
      <c r="O662" s="12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25">
      <c r="A663">
        <v>661</v>
      </c>
      <c r="B663" t="s">
        <v>1364</v>
      </c>
      <c r="C663" s="3" t="s">
        <v>1365</v>
      </c>
      <c r="D663" s="15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 s="12">
        <f t="shared" si="42"/>
        <v>40996.208333333336</v>
      </c>
      <c r="N663">
        <v>1335502800</v>
      </c>
      <c r="O663" s="12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25">
      <c r="A664">
        <v>662</v>
      </c>
      <c r="B664" t="s">
        <v>1366</v>
      </c>
      <c r="C664" s="3" t="s">
        <v>1367</v>
      </c>
      <c r="D664" s="15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 s="12">
        <f t="shared" si="42"/>
        <v>43443.25</v>
      </c>
      <c r="N664">
        <v>1544680800</v>
      </c>
      <c r="O664" s="12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25">
      <c r="A665">
        <v>663</v>
      </c>
      <c r="B665" t="s">
        <v>1368</v>
      </c>
      <c r="C665" s="3" t="s">
        <v>1369</v>
      </c>
      <c r="D665" s="1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 s="12">
        <f t="shared" si="42"/>
        <v>40458.208333333336</v>
      </c>
      <c r="N665">
        <v>1288414800</v>
      </c>
      <c r="O665" s="12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25">
      <c r="A666">
        <v>664</v>
      </c>
      <c r="B666" t="s">
        <v>708</v>
      </c>
      <c r="C666" s="3" t="s">
        <v>1370</v>
      </c>
      <c r="D666" s="15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 s="12">
        <f t="shared" si="42"/>
        <v>40959.25</v>
      </c>
      <c r="N666">
        <v>1330581600</v>
      </c>
      <c r="O666" s="12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25">
      <c r="A667">
        <v>665</v>
      </c>
      <c r="B667" t="s">
        <v>1371</v>
      </c>
      <c r="C667" s="3" t="s">
        <v>1372</v>
      </c>
      <c r="D667" s="15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 s="12">
        <f t="shared" si="42"/>
        <v>40733.208333333336</v>
      </c>
      <c r="N667">
        <v>1311397200</v>
      </c>
      <c r="O667" s="12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25">
      <c r="A668">
        <v>666</v>
      </c>
      <c r="B668" t="s">
        <v>1373</v>
      </c>
      <c r="C668" s="3" t="s">
        <v>1374</v>
      </c>
      <c r="D668" s="15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 s="12">
        <f t="shared" si="42"/>
        <v>41516.208333333336</v>
      </c>
      <c r="N668">
        <v>1378357200</v>
      </c>
      <c r="O668" s="12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25">
      <c r="A669">
        <v>667</v>
      </c>
      <c r="B669" t="s">
        <v>1375</v>
      </c>
      <c r="C669" s="3" t="s">
        <v>1376</v>
      </c>
      <c r="D669" s="15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 s="12">
        <f t="shared" si="42"/>
        <v>41892.208333333336</v>
      </c>
      <c r="N669">
        <v>1411102800</v>
      </c>
      <c r="O669" s="12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25">
      <c r="A670">
        <v>668</v>
      </c>
      <c r="B670" t="s">
        <v>1377</v>
      </c>
      <c r="C670" s="3" t="s">
        <v>1378</v>
      </c>
      <c r="D670" s="15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 s="12">
        <f t="shared" si="42"/>
        <v>41122.208333333336</v>
      </c>
      <c r="N670">
        <v>1344834000</v>
      </c>
      <c r="O670" s="12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25">
      <c r="A671">
        <v>669</v>
      </c>
      <c r="B671" t="s">
        <v>1379</v>
      </c>
      <c r="C671" s="3" t="s">
        <v>1380</v>
      </c>
      <c r="D671" s="15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 s="12">
        <f t="shared" si="42"/>
        <v>42912.208333333328</v>
      </c>
      <c r="N671">
        <v>1499230800</v>
      </c>
      <c r="O671" s="12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25">
      <c r="A672">
        <v>670</v>
      </c>
      <c r="B672" t="s">
        <v>1334</v>
      </c>
      <c r="C672" s="3" t="s">
        <v>1381</v>
      </c>
      <c r="D672" s="15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 s="12">
        <f t="shared" si="42"/>
        <v>42425.25</v>
      </c>
      <c r="N672">
        <v>1457416800</v>
      </c>
      <c r="O672" s="12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25">
      <c r="A673">
        <v>671</v>
      </c>
      <c r="B673" t="s">
        <v>1382</v>
      </c>
      <c r="C673" s="3" t="s">
        <v>1383</v>
      </c>
      <c r="D673" s="15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 s="12">
        <f t="shared" si="42"/>
        <v>40390.208333333336</v>
      </c>
      <c r="N673">
        <v>1280898000</v>
      </c>
      <c r="O673" s="12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25">
      <c r="A674">
        <v>672</v>
      </c>
      <c r="B674" t="s">
        <v>1384</v>
      </c>
      <c r="C674" s="3" t="s">
        <v>1385</v>
      </c>
      <c r="D674" s="15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 s="12">
        <f t="shared" si="42"/>
        <v>43180.208333333328</v>
      </c>
      <c r="N674">
        <v>1522472400</v>
      </c>
      <c r="O674" s="12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25">
      <c r="A675">
        <v>673</v>
      </c>
      <c r="B675" t="s">
        <v>1386</v>
      </c>
      <c r="C675" s="3" t="s">
        <v>1387</v>
      </c>
      <c r="D675" s="1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 s="12">
        <f t="shared" si="42"/>
        <v>42475.208333333328</v>
      </c>
      <c r="N675">
        <v>1462510800</v>
      </c>
      <c r="O675" s="12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25">
      <c r="A676">
        <v>674</v>
      </c>
      <c r="B676" t="s">
        <v>1388</v>
      </c>
      <c r="C676" s="3" t="s">
        <v>1389</v>
      </c>
      <c r="D676" s="15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 s="12">
        <f t="shared" si="42"/>
        <v>40774.208333333336</v>
      </c>
      <c r="N676">
        <v>1317790800</v>
      </c>
      <c r="O676" s="12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25">
      <c r="A677">
        <v>675</v>
      </c>
      <c r="B677" t="s">
        <v>1390</v>
      </c>
      <c r="C677" s="3" t="s">
        <v>1391</v>
      </c>
      <c r="D677" s="15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 s="12">
        <f t="shared" si="42"/>
        <v>43719.208333333328</v>
      </c>
      <c r="N677">
        <v>1568782800</v>
      </c>
      <c r="O677" s="12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25">
      <c r="A678">
        <v>676</v>
      </c>
      <c r="B678" t="s">
        <v>1392</v>
      </c>
      <c r="C678" s="3" t="s">
        <v>1393</v>
      </c>
      <c r="D678" s="15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 s="12">
        <f t="shared" si="42"/>
        <v>41178.208333333336</v>
      </c>
      <c r="N678">
        <v>1349413200</v>
      </c>
      <c r="O678" s="12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25">
      <c r="A679">
        <v>677</v>
      </c>
      <c r="B679" t="s">
        <v>1394</v>
      </c>
      <c r="C679" s="3" t="s">
        <v>1395</v>
      </c>
      <c r="D679" s="15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 s="12">
        <f t="shared" si="42"/>
        <v>42561.208333333328</v>
      </c>
      <c r="N679">
        <v>1472446800</v>
      </c>
      <c r="O679" s="12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25">
      <c r="A680">
        <v>678</v>
      </c>
      <c r="B680" t="s">
        <v>1396</v>
      </c>
      <c r="C680" s="3" t="s">
        <v>1397</v>
      </c>
      <c r="D680" s="15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 s="12">
        <f t="shared" si="42"/>
        <v>43484.25</v>
      </c>
      <c r="N680">
        <v>1548050400</v>
      </c>
      <c r="O680" s="12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25">
      <c r="A681">
        <v>679</v>
      </c>
      <c r="B681" t="s">
        <v>668</v>
      </c>
      <c r="C681" s="3" t="s">
        <v>1398</v>
      </c>
      <c r="D681" s="15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 s="12">
        <f t="shared" si="42"/>
        <v>43756.208333333328</v>
      </c>
      <c r="N681">
        <v>1571806800</v>
      </c>
      <c r="O681" s="12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25">
      <c r="A682">
        <v>680</v>
      </c>
      <c r="B682" t="s">
        <v>1399</v>
      </c>
      <c r="C682" s="3" t="s">
        <v>1400</v>
      </c>
      <c r="D682" s="15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 s="12">
        <f t="shared" si="42"/>
        <v>43813.25</v>
      </c>
      <c r="N682">
        <v>1576476000</v>
      </c>
      <c r="O682" s="12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25">
      <c r="A683">
        <v>681</v>
      </c>
      <c r="B683" t="s">
        <v>1401</v>
      </c>
      <c r="C683" s="3" t="s">
        <v>1402</v>
      </c>
      <c r="D683" s="15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 s="12">
        <f t="shared" si="42"/>
        <v>40898.25</v>
      </c>
      <c r="N683">
        <v>1324965600</v>
      </c>
      <c r="O683" s="12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25">
      <c r="A684">
        <v>682</v>
      </c>
      <c r="B684" t="s">
        <v>1403</v>
      </c>
      <c r="C684" s="3" t="s">
        <v>1404</v>
      </c>
      <c r="D684" s="15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 s="12">
        <f t="shared" si="42"/>
        <v>41619.25</v>
      </c>
      <c r="N684">
        <v>1387519200</v>
      </c>
      <c r="O684" s="12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25">
      <c r="A685">
        <v>683</v>
      </c>
      <c r="B685" t="s">
        <v>1405</v>
      </c>
      <c r="C685" s="3" t="s">
        <v>1406</v>
      </c>
      <c r="D685" s="1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 s="12">
        <f t="shared" si="42"/>
        <v>43359.208333333328</v>
      </c>
      <c r="N685">
        <v>1537246800</v>
      </c>
      <c r="O685" s="12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25">
      <c r="A686">
        <v>684</v>
      </c>
      <c r="B686" t="s">
        <v>1407</v>
      </c>
      <c r="C686" s="3" t="s">
        <v>1408</v>
      </c>
      <c r="D686" s="15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 s="12">
        <f t="shared" si="42"/>
        <v>40358.208333333336</v>
      </c>
      <c r="N686">
        <v>1279515600</v>
      </c>
      <c r="O686" s="12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25">
      <c r="A687">
        <v>685</v>
      </c>
      <c r="B687" t="s">
        <v>1409</v>
      </c>
      <c r="C687" s="3" t="s">
        <v>1410</v>
      </c>
      <c r="D687" s="15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 s="12">
        <f t="shared" si="42"/>
        <v>42239.208333333328</v>
      </c>
      <c r="N687">
        <v>1442379600</v>
      </c>
      <c r="O687" s="12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25">
      <c r="A688">
        <v>686</v>
      </c>
      <c r="B688" t="s">
        <v>1411</v>
      </c>
      <c r="C688" s="3" t="s">
        <v>1412</v>
      </c>
      <c r="D688" s="15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 s="12">
        <f t="shared" si="42"/>
        <v>43186.208333333328</v>
      </c>
      <c r="N688">
        <v>1523077200</v>
      </c>
      <c r="O688" s="12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25">
      <c r="A689">
        <v>687</v>
      </c>
      <c r="B689" t="s">
        <v>1413</v>
      </c>
      <c r="C689" s="3" t="s">
        <v>1414</v>
      </c>
      <c r="D689" s="15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 s="12">
        <f t="shared" si="42"/>
        <v>42806.25</v>
      </c>
      <c r="N689">
        <v>1489554000</v>
      </c>
      <c r="O689" s="12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25">
      <c r="A690">
        <v>688</v>
      </c>
      <c r="B690" t="s">
        <v>1415</v>
      </c>
      <c r="C690" s="3" t="s">
        <v>1416</v>
      </c>
      <c r="D690" s="15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 s="12">
        <f t="shared" si="42"/>
        <v>43475.25</v>
      </c>
      <c r="N690">
        <v>1548482400</v>
      </c>
      <c r="O690" s="12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25">
      <c r="A691">
        <v>689</v>
      </c>
      <c r="B691" t="s">
        <v>1417</v>
      </c>
      <c r="C691" s="3" t="s">
        <v>1418</v>
      </c>
      <c r="D691" s="15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 s="12">
        <f t="shared" si="42"/>
        <v>41576.208333333336</v>
      </c>
      <c r="N691">
        <v>1384063200</v>
      </c>
      <c r="O691" s="12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25">
      <c r="A692">
        <v>690</v>
      </c>
      <c r="B692" t="s">
        <v>1419</v>
      </c>
      <c r="C692" s="3" t="s">
        <v>1420</v>
      </c>
      <c r="D692" s="15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 s="12">
        <f t="shared" si="42"/>
        <v>40874.25</v>
      </c>
      <c r="N692">
        <v>1322892000</v>
      </c>
      <c r="O692" s="12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25">
      <c r="A693">
        <v>691</v>
      </c>
      <c r="B693" t="s">
        <v>1421</v>
      </c>
      <c r="C693" s="3" t="s">
        <v>1422</v>
      </c>
      <c r="D693" s="15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 s="12">
        <f t="shared" si="42"/>
        <v>41185.208333333336</v>
      </c>
      <c r="N693">
        <v>1350709200</v>
      </c>
      <c r="O693" s="12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25">
      <c r="A694">
        <v>692</v>
      </c>
      <c r="B694" t="s">
        <v>1423</v>
      </c>
      <c r="C694" s="3" t="s">
        <v>1424</v>
      </c>
      <c r="D694" s="15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 s="12">
        <f t="shared" si="42"/>
        <v>43655.208333333328</v>
      </c>
      <c r="N694">
        <v>1564203600</v>
      </c>
      <c r="O694" s="12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t="s">
        <v>1425</v>
      </c>
      <c r="C695" s="3" t="s">
        <v>1426</v>
      </c>
      <c r="D695" s="1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 s="12">
        <f t="shared" si="42"/>
        <v>43025.208333333328</v>
      </c>
      <c r="N695">
        <v>1509685200</v>
      </c>
      <c r="O695" s="12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25">
      <c r="A696">
        <v>694</v>
      </c>
      <c r="B696" t="s">
        <v>1427</v>
      </c>
      <c r="C696" s="3" t="s">
        <v>1428</v>
      </c>
      <c r="D696" s="15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 s="12">
        <f t="shared" si="42"/>
        <v>43066.25</v>
      </c>
      <c r="N696">
        <v>1514959200</v>
      </c>
      <c r="O696" s="12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25">
      <c r="A697">
        <v>695</v>
      </c>
      <c r="B697" t="s">
        <v>1429</v>
      </c>
      <c r="C697" s="3" t="s">
        <v>1430</v>
      </c>
      <c r="D697" s="15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 s="12">
        <f t="shared" si="42"/>
        <v>42322.25</v>
      </c>
      <c r="N697">
        <v>1448863200</v>
      </c>
      <c r="O697" s="12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t="s">
        <v>1431</v>
      </c>
      <c r="C698" s="3" t="s">
        <v>1432</v>
      </c>
      <c r="D698" s="15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 s="12">
        <f t="shared" si="42"/>
        <v>42114.208333333328</v>
      </c>
      <c r="N698">
        <v>1429592400</v>
      </c>
      <c r="O698" s="12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25">
      <c r="A699">
        <v>697</v>
      </c>
      <c r="B699" t="s">
        <v>1433</v>
      </c>
      <c r="C699" s="3" t="s">
        <v>1434</v>
      </c>
      <c r="D699" s="15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 s="12">
        <f t="shared" si="42"/>
        <v>43190.208333333328</v>
      </c>
      <c r="N699">
        <v>1522645200</v>
      </c>
      <c r="O699" s="12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25">
      <c r="A700">
        <v>698</v>
      </c>
      <c r="B700" t="s">
        <v>1435</v>
      </c>
      <c r="C700" s="3" t="s">
        <v>1436</v>
      </c>
      <c r="D700" s="15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 s="12">
        <f t="shared" si="42"/>
        <v>40871.25</v>
      </c>
      <c r="N700">
        <v>1323324000</v>
      </c>
      <c r="O700" s="12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25">
      <c r="A701">
        <v>699</v>
      </c>
      <c r="B701" t="s">
        <v>444</v>
      </c>
      <c r="C701" s="3" t="s">
        <v>1437</v>
      </c>
      <c r="D701" s="15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 s="12">
        <f t="shared" si="42"/>
        <v>43641.208333333328</v>
      </c>
      <c r="N701">
        <v>1561525200</v>
      </c>
      <c r="O701" s="12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5" x14ac:dyDescent="0.25">
      <c r="A702">
        <v>700</v>
      </c>
      <c r="B702" t="s">
        <v>1438</v>
      </c>
      <c r="C702" s="3" t="s">
        <v>1439</v>
      </c>
      <c r="D702" s="15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 s="12">
        <f t="shared" si="42"/>
        <v>40203.25</v>
      </c>
      <c r="N702">
        <v>1265695200</v>
      </c>
      <c r="O702" s="12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25">
      <c r="A703">
        <v>701</v>
      </c>
      <c r="B703" t="s">
        <v>1440</v>
      </c>
      <c r="C703" s="3" t="s">
        <v>1441</v>
      </c>
      <c r="D703" s="15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 s="12">
        <f t="shared" si="42"/>
        <v>40629.208333333336</v>
      </c>
      <c r="N703">
        <v>1301806800</v>
      </c>
      <c r="O703" s="12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25">
      <c r="A704">
        <v>702</v>
      </c>
      <c r="B704" t="s">
        <v>1442</v>
      </c>
      <c r="C704" s="3" t="s">
        <v>1443</v>
      </c>
      <c r="D704" s="15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 s="12">
        <f t="shared" si="42"/>
        <v>41477.208333333336</v>
      </c>
      <c r="N704">
        <v>1374901200</v>
      </c>
      <c r="O704" s="12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25">
      <c r="A705">
        <v>703</v>
      </c>
      <c r="B705" t="s">
        <v>1444</v>
      </c>
      <c r="C705" s="3" t="s">
        <v>1445</v>
      </c>
      <c r="D705" s="1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 s="12">
        <f t="shared" si="42"/>
        <v>41020.208333333336</v>
      </c>
      <c r="N705">
        <v>1336453200</v>
      </c>
      <c r="O705" s="12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25">
      <c r="A706">
        <v>704</v>
      </c>
      <c r="B706" t="s">
        <v>1446</v>
      </c>
      <c r="C706" s="3" t="s">
        <v>1447</v>
      </c>
      <c r="D706" s="15">
        <v>8700</v>
      </c>
      <c r="E706">
        <v>10682</v>
      </c>
      <c r="F706" s="6">
        <f t="shared" ref="F706:F769" si="44">(E706/D706)*100</f>
        <v>122.78160919540231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 s="12">
        <f t="shared" si="42"/>
        <v>42555.208333333328</v>
      </c>
      <c r="N706">
        <v>1468904400</v>
      </c>
      <c r="O706" s="12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25">
      <c r="A707">
        <v>705</v>
      </c>
      <c r="B707" t="s">
        <v>1448</v>
      </c>
      <c r="C707" s="3" t="s">
        <v>1449</v>
      </c>
      <c r="D707" s="15">
        <v>169700</v>
      </c>
      <c r="E707">
        <v>168048</v>
      </c>
      <c r="F707" s="6">
        <f t="shared" si="44"/>
        <v>99.026517383618156</v>
      </c>
      <c r="G707" t="s">
        <v>14</v>
      </c>
      <c r="H707">
        <v>2025</v>
      </c>
      <c r="I707" s="7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46">(((L707/60)/60)/24)+DATE(1970,1,1)</f>
        <v>41619.25</v>
      </c>
      <c r="N707">
        <v>1387087200</v>
      </c>
      <c r="O707" s="12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25">
      <c r="A708">
        <v>706</v>
      </c>
      <c r="B708" t="s">
        <v>1450</v>
      </c>
      <c r="C708" s="3" t="s">
        <v>1451</v>
      </c>
      <c r="D708" s="15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 s="12">
        <f t="shared" si="46"/>
        <v>43471.25</v>
      </c>
      <c r="N708">
        <v>1547445600</v>
      </c>
      <c r="O708" s="12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25">
      <c r="A709">
        <v>707</v>
      </c>
      <c r="B709" t="s">
        <v>1452</v>
      </c>
      <c r="C709" s="3" t="s">
        <v>1453</v>
      </c>
      <c r="D709" s="15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 s="12">
        <f t="shared" si="46"/>
        <v>43442.25</v>
      </c>
      <c r="N709">
        <v>1547359200</v>
      </c>
      <c r="O709" s="12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25">
      <c r="A710">
        <v>708</v>
      </c>
      <c r="B710" t="s">
        <v>1454</v>
      </c>
      <c r="C710" s="3" t="s">
        <v>1455</v>
      </c>
      <c r="D710" s="15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 s="12">
        <f t="shared" si="46"/>
        <v>42877.208333333328</v>
      </c>
      <c r="N710">
        <v>1496293200</v>
      </c>
      <c r="O710" s="12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25">
      <c r="A711">
        <v>709</v>
      </c>
      <c r="B711" t="s">
        <v>1456</v>
      </c>
      <c r="C711" s="3" t="s">
        <v>1457</v>
      </c>
      <c r="D711" s="15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 s="12">
        <f t="shared" si="46"/>
        <v>41018.208333333336</v>
      </c>
      <c r="N711">
        <v>1335416400</v>
      </c>
      <c r="O711" s="12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25">
      <c r="A712">
        <v>710</v>
      </c>
      <c r="B712" t="s">
        <v>1458</v>
      </c>
      <c r="C712" s="3" t="s">
        <v>1459</v>
      </c>
      <c r="D712" s="15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 s="12">
        <f t="shared" si="46"/>
        <v>43295.208333333328</v>
      </c>
      <c r="N712">
        <v>1532149200</v>
      </c>
      <c r="O712" s="12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25">
      <c r="A713">
        <v>711</v>
      </c>
      <c r="B713" t="s">
        <v>1460</v>
      </c>
      <c r="C713" s="3" t="s">
        <v>1461</v>
      </c>
      <c r="D713" s="15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 s="12">
        <f t="shared" si="46"/>
        <v>42393.25</v>
      </c>
      <c r="N713">
        <v>1453788000</v>
      </c>
      <c r="O713" s="12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25">
      <c r="A714">
        <v>712</v>
      </c>
      <c r="B714" t="s">
        <v>1462</v>
      </c>
      <c r="C714" s="3" t="s">
        <v>1463</v>
      </c>
      <c r="D714" s="15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 s="12">
        <f t="shared" si="46"/>
        <v>42559.208333333328</v>
      </c>
      <c r="N714">
        <v>1471496400</v>
      </c>
      <c r="O714" s="12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25">
      <c r="A715">
        <v>713</v>
      </c>
      <c r="B715" t="s">
        <v>1464</v>
      </c>
      <c r="C715" s="3" t="s">
        <v>1465</v>
      </c>
      <c r="D715" s="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 s="12">
        <f t="shared" si="46"/>
        <v>42604.208333333328</v>
      </c>
      <c r="N715">
        <v>1472878800</v>
      </c>
      <c r="O715" s="12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25">
      <c r="A716">
        <v>714</v>
      </c>
      <c r="B716" t="s">
        <v>1466</v>
      </c>
      <c r="C716" s="3" t="s">
        <v>1467</v>
      </c>
      <c r="D716" s="15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 s="12">
        <f t="shared" si="46"/>
        <v>41870.208333333336</v>
      </c>
      <c r="N716">
        <v>1408510800</v>
      </c>
      <c r="O716" s="12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t="s">
        <v>1468</v>
      </c>
      <c r="C717" s="3" t="s">
        <v>1469</v>
      </c>
      <c r="D717" s="15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 s="12">
        <f t="shared" si="46"/>
        <v>40397.208333333336</v>
      </c>
      <c r="N717">
        <v>1281589200</v>
      </c>
      <c r="O717" s="12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25">
      <c r="A718">
        <v>716</v>
      </c>
      <c r="B718" t="s">
        <v>1470</v>
      </c>
      <c r="C718" s="3" t="s">
        <v>1471</v>
      </c>
      <c r="D718" s="15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 s="12">
        <f t="shared" si="46"/>
        <v>41465.208333333336</v>
      </c>
      <c r="N718">
        <v>1375851600</v>
      </c>
      <c r="O718" s="12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25">
      <c r="A719">
        <v>717</v>
      </c>
      <c r="B719" t="s">
        <v>1472</v>
      </c>
      <c r="C719" s="3" t="s">
        <v>1473</v>
      </c>
      <c r="D719" s="15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 s="12">
        <f t="shared" si="46"/>
        <v>40777.208333333336</v>
      </c>
      <c r="N719">
        <v>1315803600</v>
      </c>
      <c r="O719" s="12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25">
      <c r="A720">
        <v>718</v>
      </c>
      <c r="B720" t="s">
        <v>1474</v>
      </c>
      <c r="C720" s="3" t="s">
        <v>1475</v>
      </c>
      <c r="D720" s="15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 s="12">
        <f t="shared" si="46"/>
        <v>41442.208333333336</v>
      </c>
      <c r="N720">
        <v>1373691600</v>
      </c>
      <c r="O720" s="12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25">
      <c r="A721">
        <v>719</v>
      </c>
      <c r="B721" t="s">
        <v>1476</v>
      </c>
      <c r="C721" s="3" t="s">
        <v>1477</v>
      </c>
      <c r="D721" s="15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 s="12">
        <f t="shared" si="46"/>
        <v>41058.208333333336</v>
      </c>
      <c r="N721">
        <v>1339218000</v>
      </c>
      <c r="O721" s="12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25">
      <c r="A722">
        <v>720</v>
      </c>
      <c r="B722" t="s">
        <v>1478</v>
      </c>
      <c r="C722" s="3" t="s">
        <v>1479</v>
      </c>
      <c r="D722" s="15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 s="12">
        <f t="shared" si="46"/>
        <v>43152.25</v>
      </c>
      <c r="N722">
        <v>1520402400</v>
      </c>
      <c r="O722" s="12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25">
      <c r="A723">
        <v>721</v>
      </c>
      <c r="B723" t="s">
        <v>1480</v>
      </c>
      <c r="C723" s="3" t="s">
        <v>1481</v>
      </c>
      <c r="D723" s="15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 s="12">
        <f t="shared" si="46"/>
        <v>43194.208333333328</v>
      </c>
      <c r="N723">
        <v>1523336400</v>
      </c>
      <c r="O723" s="12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t="s">
        <v>1482</v>
      </c>
      <c r="C724" s="3" t="s">
        <v>1483</v>
      </c>
      <c r="D724" s="15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 s="12">
        <f t="shared" si="46"/>
        <v>43045.25</v>
      </c>
      <c r="N724">
        <v>1512280800</v>
      </c>
      <c r="O724" s="12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25">
      <c r="A725">
        <v>723</v>
      </c>
      <c r="B725" t="s">
        <v>1484</v>
      </c>
      <c r="C725" s="3" t="s">
        <v>1485</v>
      </c>
      <c r="D725" s="1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 s="12">
        <f t="shared" si="46"/>
        <v>42431.25</v>
      </c>
      <c r="N725">
        <v>1458709200</v>
      </c>
      <c r="O725" s="12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25">
      <c r="A726">
        <v>724</v>
      </c>
      <c r="B726" t="s">
        <v>1486</v>
      </c>
      <c r="C726" s="3" t="s">
        <v>1487</v>
      </c>
      <c r="D726" s="15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 s="12">
        <f t="shared" si="46"/>
        <v>41934.208333333336</v>
      </c>
      <c r="N726">
        <v>1414126800</v>
      </c>
      <c r="O726" s="12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25">
      <c r="A727">
        <v>725</v>
      </c>
      <c r="B727" t="s">
        <v>1488</v>
      </c>
      <c r="C727" s="3" t="s">
        <v>1489</v>
      </c>
      <c r="D727" s="15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 s="12">
        <f t="shared" si="46"/>
        <v>41958.25</v>
      </c>
      <c r="N727">
        <v>1416204000</v>
      </c>
      <c r="O727" s="12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25">
      <c r="A728">
        <v>726</v>
      </c>
      <c r="B728" t="s">
        <v>1490</v>
      </c>
      <c r="C728" s="3" t="s">
        <v>1491</v>
      </c>
      <c r="D728" s="15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 s="12">
        <f t="shared" si="46"/>
        <v>40476.208333333336</v>
      </c>
      <c r="N728">
        <v>1288501200</v>
      </c>
      <c r="O728" s="12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25">
      <c r="A729">
        <v>727</v>
      </c>
      <c r="B729" t="s">
        <v>1492</v>
      </c>
      <c r="C729" s="3" t="s">
        <v>1493</v>
      </c>
      <c r="D729" s="15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 s="12">
        <f t="shared" si="46"/>
        <v>43485.25</v>
      </c>
      <c r="N729">
        <v>1552971600</v>
      </c>
      <c r="O729" s="12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25">
      <c r="A730">
        <v>728</v>
      </c>
      <c r="B730" t="s">
        <v>1494</v>
      </c>
      <c r="C730" s="3" t="s">
        <v>1495</v>
      </c>
      <c r="D730" s="15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 s="12">
        <f t="shared" si="46"/>
        <v>42515.208333333328</v>
      </c>
      <c r="N730">
        <v>1465102800</v>
      </c>
      <c r="O730" s="12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25">
      <c r="A731">
        <v>729</v>
      </c>
      <c r="B731" t="s">
        <v>1496</v>
      </c>
      <c r="C731" s="3" t="s">
        <v>1497</v>
      </c>
      <c r="D731" s="15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 s="12">
        <f t="shared" si="46"/>
        <v>41309.25</v>
      </c>
      <c r="N731">
        <v>1360130400</v>
      </c>
      <c r="O731" s="12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25">
      <c r="A732">
        <v>730</v>
      </c>
      <c r="B732" t="s">
        <v>1498</v>
      </c>
      <c r="C732" s="3" t="s">
        <v>1499</v>
      </c>
      <c r="D732" s="15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 s="12">
        <f t="shared" si="46"/>
        <v>42147.208333333328</v>
      </c>
      <c r="N732">
        <v>1432875600</v>
      </c>
      <c r="O732" s="12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25">
      <c r="A733">
        <v>731</v>
      </c>
      <c r="B733" t="s">
        <v>1500</v>
      </c>
      <c r="C733" s="3" t="s">
        <v>1501</v>
      </c>
      <c r="D733" s="15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 s="12">
        <f t="shared" si="46"/>
        <v>42939.208333333328</v>
      </c>
      <c r="N733">
        <v>1500872400</v>
      </c>
      <c r="O733" s="12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25">
      <c r="A734">
        <v>732</v>
      </c>
      <c r="B734" t="s">
        <v>1502</v>
      </c>
      <c r="C734" s="3" t="s">
        <v>1503</v>
      </c>
      <c r="D734" s="15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 s="12">
        <f t="shared" si="46"/>
        <v>42816.208333333328</v>
      </c>
      <c r="N734">
        <v>1492146000</v>
      </c>
      <c r="O734" s="12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t="s">
        <v>1504</v>
      </c>
      <c r="C735" s="3" t="s">
        <v>1505</v>
      </c>
      <c r="D735" s="1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 s="12">
        <f t="shared" si="46"/>
        <v>41844.208333333336</v>
      </c>
      <c r="N735">
        <v>1407301200</v>
      </c>
      <c r="O735" s="12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25">
      <c r="A736">
        <v>734</v>
      </c>
      <c r="B736" t="s">
        <v>1506</v>
      </c>
      <c r="C736" s="3" t="s">
        <v>1507</v>
      </c>
      <c r="D736" s="15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 s="12">
        <f t="shared" si="46"/>
        <v>42763.25</v>
      </c>
      <c r="N736">
        <v>1486620000</v>
      </c>
      <c r="O736" s="12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5" x14ac:dyDescent="0.25">
      <c r="A737">
        <v>735</v>
      </c>
      <c r="B737" t="s">
        <v>1508</v>
      </c>
      <c r="C737" s="3" t="s">
        <v>1509</v>
      </c>
      <c r="D737" s="15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 s="12">
        <f t="shared" si="46"/>
        <v>42459.208333333328</v>
      </c>
      <c r="N737">
        <v>1459918800</v>
      </c>
      <c r="O737" s="12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25">
      <c r="A738">
        <v>736</v>
      </c>
      <c r="B738" t="s">
        <v>1510</v>
      </c>
      <c r="C738" s="3" t="s">
        <v>1511</v>
      </c>
      <c r="D738" s="15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 s="12">
        <f t="shared" si="46"/>
        <v>42055.25</v>
      </c>
      <c r="N738">
        <v>1424757600</v>
      </c>
      <c r="O738" s="12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25">
      <c r="A739">
        <v>737</v>
      </c>
      <c r="B739" t="s">
        <v>1512</v>
      </c>
      <c r="C739" s="3" t="s">
        <v>1513</v>
      </c>
      <c r="D739" s="15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 s="12">
        <f t="shared" si="46"/>
        <v>42685.25</v>
      </c>
      <c r="N739">
        <v>1479880800</v>
      </c>
      <c r="O739" s="12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25">
      <c r="A740">
        <v>738</v>
      </c>
      <c r="B740" t="s">
        <v>1032</v>
      </c>
      <c r="C740" s="3" t="s">
        <v>1514</v>
      </c>
      <c r="D740" s="15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 s="12">
        <f t="shared" si="46"/>
        <v>41959.25</v>
      </c>
      <c r="N740">
        <v>1418018400</v>
      </c>
      <c r="O740" s="12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25">
      <c r="A741">
        <v>739</v>
      </c>
      <c r="B741" t="s">
        <v>1515</v>
      </c>
      <c r="C741" s="3" t="s">
        <v>1516</v>
      </c>
      <c r="D741" s="15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 s="12">
        <f t="shared" si="46"/>
        <v>41089.208333333336</v>
      </c>
      <c r="N741">
        <v>1341032400</v>
      </c>
      <c r="O741" s="12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25">
      <c r="A742">
        <v>740</v>
      </c>
      <c r="B742" t="s">
        <v>1517</v>
      </c>
      <c r="C742" s="3" t="s">
        <v>1518</v>
      </c>
      <c r="D742" s="15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 s="12">
        <f t="shared" si="46"/>
        <v>42769.25</v>
      </c>
      <c r="N742">
        <v>1486360800</v>
      </c>
      <c r="O742" s="12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25">
      <c r="A743">
        <v>741</v>
      </c>
      <c r="B743" t="s">
        <v>628</v>
      </c>
      <c r="C743" s="3" t="s">
        <v>1519</v>
      </c>
      <c r="D743" s="15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 s="12">
        <f t="shared" si="46"/>
        <v>40321.208333333336</v>
      </c>
      <c r="N743">
        <v>1274677200</v>
      </c>
      <c r="O743" s="12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25">
      <c r="A744">
        <v>742</v>
      </c>
      <c r="B744" t="s">
        <v>1520</v>
      </c>
      <c r="C744" s="3" t="s">
        <v>1521</v>
      </c>
      <c r="D744" s="15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 s="12">
        <f t="shared" si="46"/>
        <v>40197.25</v>
      </c>
      <c r="N744">
        <v>1267509600</v>
      </c>
      <c r="O744" s="12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25">
      <c r="A745">
        <v>743</v>
      </c>
      <c r="B745" t="s">
        <v>1522</v>
      </c>
      <c r="C745" s="3" t="s">
        <v>1523</v>
      </c>
      <c r="D745" s="1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 s="12">
        <f t="shared" si="46"/>
        <v>42298.208333333328</v>
      </c>
      <c r="N745">
        <v>1445922000</v>
      </c>
      <c r="O745" s="12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25">
      <c r="A746">
        <v>744</v>
      </c>
      <c r="B746" t="s">
        <v>1524</v>
      </c>
      <c r="C746" s="3" t="s">
        <v>1525</v>
      </c>
      <c r="D746" s="15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 s="12">
        <f t="shared" si="46"/>
        <v>43322.208333333328</v>
      </c>
      <c r="N746">
        <v>1534050000</v>
      </c>
      <c r="O746" s="12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25">
      <c r="A747">
        <v>745</v>
      </c>
      <c r="B747" t="s">
        <v>1526</v>
      </c>
      <c r="C747" s="3" t="s">
        <v>1527</v>
      </c>
      <c r="D747" s="15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 s="12">
        <f t="shared" si="46"/>
        <v>40328.208333333336</v>
      </c>
      <c r="N747">
        <v>1277528400</v>
      </c>
      <c r="O747" s="12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25">
      <c r="A748">
        <v>746</v>
      </c>
      <c r="B748" t="s">
        <v>1528</v>
      </c>
      <c r="C748" s="3" t="s">
        <v>1529</v>
      </c>
      <c r="D748" s="15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 s="12">
        <f t="shared" si="46"/>
        <v>40825.208333333336</v>
      </c>
      <c r="N748">
        <v>1318568400</v>
      </c>
      <c r="O748" s="12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25">
      <c r="A749">
        <v>747</v>
      </c>
      <c r="B749" t="s">
        <v>1530</v>
      </c>
      <c r="C749" s="3" t="s">
        <v>1531</v>
      </c>
      <c r="D749" s="15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 s="12">
        <f t="shared" si="46"/>
        <v>40423.208333333336</v>
      </c>
      <c r="N749">
        <v>1284354000</v>
      </c>
      <c r="O749" s="12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25">
      <c r="A750">
        <v>748</v>
      </c>
      <c r="B750" t="s">
        <v>1532</v>
      </c>
      <c r="C750" s="3" t="s">
        <v>1533</v>
      </c>
      <c r="D750" s="15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 s="12">
        <f t="shared" si="46"/>
        <v>40238.25</v>
      </c>
      <c r="N750">
        <v>1269579600</v>
      </c>
      <c r="O750" s="12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25">
      <c r="A751">
        <v>749</v>
      </c>
      <c r="B751" t="s">
        <v>1534</v>
      </c>
      <c r="C751" s="3" t="s">
        <v>1535</v>
      </c>
      <c r="D751" s="15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 s="12">
        <f t="shared" si="46"/>
        <v>41920.208333333336</v>
      </c>
      <c r="N751">
        <v>1413781200</v>
      </c>
      <c r="O751" s="12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25">
      <c r="A752">
        <v>750</v>
      </c>
      <c r="B752" t="s">
        <v>1536</v>
      </c>
      <c r="C752" s="3" t="s">
        <v>1537</v>
      </c>
      <c r="D752" s="15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 s="12">
        <f t="shared" si="46"/>
        <v>40360.208333333336</v>
      </c>
      <c r="N752">
        <v>1280120400</v>
      </c>
      <c r="O752" s="12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25">
      <c r="A753">
        <v>751</v>
      </c>
      <c r="B753" t="s">
        <v>1538</v>
      </c>
      <c r="C753" s="3" t="s">
        <v>1539</v>
      </c>
      <c r="D753" s="15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 s="12">
        <f t="shared" si="46"/>
        <v>42446.208333333328</v>
      </c>
      <c r="N753">
        <v>1459486800</v>
      </c>
      <c r="O753" s="12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25">
      <c r="A754">
        <v>752</v>
      </c>
      <c r="B754" t="s">
        <v>1540</v>
      </c>
      <c r="C754" s="3" t="s">
        <v>1541</v>
      </c>
      <c r="D754" s="15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 s="12">
        <f t="shared" si="46"/>
        <v>40395.208333333336</v>
      </c>
      <c r="N754">
        <v>1282539600</v>
      </c>
      <c r="O754" s="12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25">
      <c r="A755">
        <v>753</v>
      </c>
      <c r="B755" t="s">
        <v>1542</v>
      </c>
      <c r="C755" s="3" t="s">
        <v>1543</v>
      </c>
      <c r="D755" s="1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 s="12">
        <f t="shared" si="46"/>
        <v>40321.208333333336</v>
      </c>
      <c r="N755">
        <v>1275886800</v>
      </c>
      <c r="O755" s="12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25">
      <c r="A756">
        <v>754</v>
      </c>
      <c r="B756" t="s">
        <v>1544</v>
      </c>
      <c r="C756" s="3" t="s">
        <v>1545</v>
      </c>
      <c r="D756" s="15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 s="12">
        <f t="shared" si="46"/>
        <v>41210.208333333336</v>
      </c>
      <c r="N756">
        <v>1355983200</v>
      </c>
      <c r="O756" s="12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25">
      <c r="A757">
        <v>755</v>
      </c>
      <c r="B757" t="s">
        <v>1546</v>
      </c>
      <c r="C757" s="3" t="s">
        <v>1547</v>
      </c>
      <c r="D757" s="15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 s="12">
        <f t="shared" si="46"/>
        <v>43096.25</v>
      </c>
      <c r="N757">
        <v>1515391200</v>
      </c>
      <c r="O757" s="12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25">
      <c r="A758">
        <v>756</v>
      </c>
      <c r="B758" t="s">
        <v>1548</v>
      </c>
      <c r="C758" s="3" t="s">
        <v>1549</v>
      </c>
      <c r="D758" s="15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 s="12">
        <f t="shared" si="46"/>
        <v>42024.25</v>
      </c>
      <c r="N758">
        <v>1422252000</v>
      </c>
      <c r="O758" s="12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25">
      <c r="A759">
        <v>757</v>
      </c>
      <c r="B759" t="s">
        <v>1550</v>
      </c>
      <c r="C759" s="3" t="s">
        <v>1551</v>
      </c>
      <c r="D759" s="15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 s="12">
        <f t="shared" si="46"/>
        <v>40675.208333333336</v>
      </c>
      <c r="N759">
        <v>1305522000</v>
      </c>
      <c r="O759" s="12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25">
      <c r="A760">
        <v>758</v>
      </c>
      <c r="B760" t="s">
        <v>1552</v>
      </c>
      <c r="C760" s="3" t="s">
        <v>1553</v>
      </c>
      <c r="D760" s="15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 s="12">
        <f t="shared" si="46"/>
        <v>41936.208333333336</v>
      </c>
      <c r="N760">
        <v>1414904400</v>
      </c>
      <c r="O760" s="12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t="s">
        <v>1554</v>
      </c>
      <c r="C761" s="3" t="s">
        <v>1555</v>
      </c>
      <c r="D761" s="15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 s="12">
        <f t="shared" si="46"/>
        <v>43136.25</v>
      </c>
      <c r="N761">
        <v>1520402400</v>
      </c>
      <c r="O761" s="12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25">
      <c r="A762">
        <v>760</v>
      </c>
      <c r="B762" t="s">
        <v>1556</v>
      </c>
      <c r="C762" s="3" t="s">
        <v>1557</v>
      </c>
      <c r="D762" s="15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 s="12">
        <f t="shared" si="46"/>
        <v>43678.208333333328</v>
      </c>
      <c r="N762">
        <v>1567141200</v>
      </c>
      <c r="O762" s="12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25">
      <c r="A763">
        <v>761</v>
      </c>
      <c r="B763" t="s">
        <v>1558</v>
      </c>
      <c r="C763" s="3" t="s">
        <v>1559</v>
      </c>
      <c r="D763" s="15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 s="12">
        <f t="shared" si="46"/>
        <v>42938.208333333328</v>
      </c>
      <c r="N763">
        <v>1501131600</v>
      </c>
      <c r="O763" s="12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t="s">
        <v>668</v>
      </c>
      <c r="C764" s="3" t="s">
        <v>1560</v>
      </c>
      <c r="D764" s="15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 s="12">
        <f t="shared" si="46"/>
        <v>41241.25</v>
      </c>
      <c r="N764">
        <v>1355032800</v>
      </c>
      <c r="O764" s="12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25">
      <c r="A765">
        <v>763</v>
      </c>
      <c r="B765" t="s">
        <v>1561</v>
      </c>
      <c r="C765" s="3" t="s">
        <v>1562</v>
      </c>
      <c r="D765" s="1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 s="12">
        <f t="shared" si="46"/>
        <v>41037.208333333336</v>
      </c>
      <c r="N765">
        <v>1339477200</v>
      </c>
      <c r="O765" s="12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25">
      <c r="A766">
        <v>764</v>
      </c>
      <c r="B766" t="s">
        <v>1563</v>
      </c>
      <c r="C766" s="3" t="s">
        <v>1564</v>
      </c>
      <c r="D766" s="15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 s="12">
        <f t="shared" si="46"/>
        <v>40676.208333333336</v>
      </c>
      <c r="N766">
        <v>1305954000</v>
      </c>
      <c r="O766" s="12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t="s">
        <v>1565</v>
      </c>
      <c r="C767" s="3" t="s">
        <v>1566</v>
      </c>
      <c r="D767" s="15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 s="12">
        <f t="shared" si="46"/>
        <v>42840.208333333328</v>
      </c>
      <c r="N767">
        <v>1494392400</v>
      </c>
      <c r="O767" s="12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25">
      <c r="A768">
        <v>766</v>
      </c>
      <c r="B768" t="s">
        <v>1567</v>
      </c>
      <c r="C768" s="3" t="s">
        <v>1568</v>
      </c>
      <c r="D768" s="15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 s="12">
        <f t="shared" si="46"/>
        <v>43362.208333333328</v>
      </c>
      <c r="N768">
        <v>1537419600</v>
      </c>
      <c r="O768" s="12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25">
      <c r="A769">
        <v>767</v>
      </c>
      <c r="B769" t="s">
        <v>1569</v>
      </c>
      <c r="C769" s="3" t="s">
        <v>1570</v>
      </c>
      <c r="D769" s="15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 s="12">
        <f t="shared" si="46"/>
        <v>42283.208333333328</v>
      </c>
      <c r="N769">
        <v>1447999200</v>
      </c>
      <c r="O769" s="12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25">
      <c r="A770">
        <v>768</v>
      </c>
      <c r="B770" t="s">
        <v>1571</v>
      </c>
      <c r="C770" s="3" t="s">
        <v>1572</v>
      </c>
      <c r="D770" s="15">
        <v>4800</v>
      </c>
      <c r="E770">
        <v>11088</v>
      </c>
      <c r="F770" s="6">
        <f t="shared" ref="F770:F833" si="48">(E770/D770)*100</f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 s="12">
        <f t="shared" si="46"/>
        <v>41619.25</v>
      </c>
      <c r="N770">
        <v>1388037600</v>
      </c>
      <c r="O770" s="12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25">
      <c r="A771">
        <v>769</v>
      </c>
      <c r="B771" t="s">
        <v>1573</v>
      </c>
      <c r="C771" s="3" t="s">
        <v>1574</v>
      </c>
      <c r="D771" s="15">
        <v>125600</v>
      </c>
      <c r="E771">
        <v>109106</v>
      </c>
      <c r="F771" s="6">
        <f t="shared" si="48"/>
        <v>86.867834394904463</v>
      </c>
      <c r="G771" t="s">
        <v>14</v>
      </c>
      <c r="H771">
        <v>3410</v>
      </c>
      <c r="I771" s="7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50">(((L771/60)/60)/24)+DATE(1970,1,1)</f>
        <v>41501.208333333336</v>
      </c>
      <c r="N771">
        <v>1378789200</v>
      </c>
      <c r="O771" s="12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25">
      <c r="A772">
        <v>770</v>
      </c>
      <c r="B772" t="s">
        <v>1575</v>
      </c>
      <c r="C772" s="3" t="s">
        <v>1576</v>
      </c>
      <c r="D772" s="15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 s="12">
        <f t="shared" si="50"/>
        <v>41743.208333333336</v>
      </c>
      <c r="N772">
        <v>1398056400</v>
      </c>
      <c r="O772" s="12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25">
      <c r="A773">
        <v>771</v>
      </c>
      <c r="B773" t="s">
        <v>1577</v>
      </c>
      <c r="C773" s="3" t="s">
        <v>1578</v>
      </c>
      <c r="D773" s="15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 s="12">
        <f t="shared" si="50"/>
        <v>43491.25</v>
      </c>
      <c r="N773">
        <v>1550815200</v>
      </c>
      <c r="O773" s="12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25">
      <c r="A774">
        <v>772</v>
      </c>
      <c r="B774" t="s">
        <v>1579</v>
      </c>
      <c r="C774" s="3" t="s">
        <v>1580</v>
      </c>
      <c r="D774" s="15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 s="12">
        <f t="shared" si="50"/>
        <v>43505.25</v>
      </c>
      <c r="N774">
        <v>1550037600</v>
      </c>
      <c r="O774" s="12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25">
      <c r="A775">
        <v>773</v>
      </c>
      <c r="B775" t="s">
        <v>1581</v>
      </c>
      <c r="C775" s="3" t="s">
        <v>1582</v>
      </c>
      <c r="D775" s="1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 s="12">
        <f t="shared" si="50"/>
        <v>42838.208333333328</v>
      </c>
      <c r="N775">
        <v>1492923600</v>
      </c>
      <c r="O775" s="12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25">
      <c r="A776">
        <v>774</v>
      </c>
      <c r="B776" t="s">
        <v>1583</v>
      </c>
      <c r="C776" s="3" t="s">
        <v>1584</v>
      </c>
      <c r="D776" s="15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 s="12">
        <f t="shared" si="50"/>
        <v>42513.208333333328</v>
      </c>
      <c r="N776">
        <v>1467522000</v>
      </c>
      <c r="O776" s="12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25">
      <c r="A777">
        <v>775</v>
      </c>
      <c r="B777" t="s">
        <v>1585</v>
      </c>
      <c r="C777" s="3" t="s">
        <v>1586</v>
      </c>
      <c r="D777" s="15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 s="12">
        <f t="shared" si="50"/>
        <v>41949.25</v>
      </c>
      <c r="N777">
        <v>1416117600</v>
      </c>
      <c r="O777" s="12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t="s">
        <v>1587</v>
      </c>
      <c r="C778" s="3" t="s">
        <v>1588</v>
      </c>
      <c r="D778" s="15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 s="12">
        <f t="shared" si="50"/>
        <v>43650.208333333328</v>
      </c>
      <c r="N778">
        <v>1563771600</v>
      </c>
      <c r="O778" s="12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25">
      <c r="A779">
        <v>777</v>
      </c>
      <c r="B779" t="s">
        <v>1589</v>
      </c>
      <c r="C779" s="3" t="s">
        <v>1590</v>
      </c>
      <c r="D779" s="15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 s="12">
        <f t="shared" si="50"/>
        <v>40809.208333333336</v>
      </c>
      <c r="N779">
        <v>1319259600</v>
      </c>
      <c r="O779" s="12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25">
      <c r="A780">
        <v>778</v>
      </c>
      <c r="B780" t="s">
        <v>1591</v>
      </c>
      <c r="C780" s="3" t="s">
        <v>1592</v>
      </c>
      <c r="D780" s="15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 s="12">
        <f t="shared" si="50"/>
        <v>40768.208333333336</v>
      </c>
      <c r="N780">
        <v>1313643600</v>
      </c>
      <c r="O780" s="12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25">
      <c r="A781">
        <v>779</v>
      </c>
      <c r="B781" t="s">
        <v>1593</v>
      </c>
      <c r="C781" s="3" t="s">
        <v>1594</v>
      </c>
      <c r="D781" s="15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 s="12">
        <f t="shared" si="50"/>
        <v>42230.208333333328</v>
      </c>
      <c r="N781">
        <v>1440306000</v>
      </c>
      <c r="O781" s="12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25">
      <c r="A782">
        <v>780</v>
      </c>
      <c r="B782" t="s">
        <v>1595</v>
      </c>
      <c r="C782" s="3" t="s">
        <v>1596</v>
      </c>
      <c r="D782" s="15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 s="12">
        <f t="shared" si="50"/>
        <v>42573.208333333328</v>
      </c>
      <c r="N782">
        <v>1470805200</v>
      </c>
      <c r="O782" s="12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25">
      <c r="A783">
        <v>781</v>
      </c>
      <c r="B783" t="s">
        <v>1597</v>
      </c>
      <c r="C783" s="3" t="s">
        <v>1598</v>
      </c>
      <c r="D783" s="15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 s="12">
        <f t="shared" si="50"/>
        <v>40482.208333333336</v>
      </c>
      <c r="N783">
        <v>1292911200</v>
      </c>
      <c r="O783" s="12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25">
      <c r="A784">
        <v>782</v>
      </c>
      <c r="B784" t="s">
        <v>1599</v>
      </c>
      <c r="C784" s="3" t="s">
        <v>1600</v>
      </c>
      <c r="D784" s="15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 s="12">
        <f t="shared" si="50"/>
        <v>40603.25</v>
      </c>
      <c r="N784">
        <v>1301374800</v>
      </c>
      <c r="O784" s="12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25">
      <c r="A785">
        <v>783</v>
      </c>
      <c r="B785" t="s">
        <v>1601</v>
      </c>
      <c r="C785" s="3" t="s">
        <v>1602</v>
      </c>
      <c r="D785" s="1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 s="12">
        <f t="shared" si="50"/>
        <v>41625.25</v>
      </c>
      <c r="N785">
        <v>1387864800</v>
      </c>
      <c r="O785" s="12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t="s">
        <v>1603</v>
      </c>
      <c r="C786" s="3" t="s">
        <v>1604</v>
      </c>
      <c r="D786" s="15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 s="12">
        <f t="shared" si="50"/>
        <v>42435.25</v>
      </c>
      <c r="N786">
        <v>1458190800</v>
      </c>
      <c r="O786" s="12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25">
      <c r="A787">
        <v>785</v>
      </c>
      <c r="B787" t="s">
        <v>1605</v>
      </c>
      <c r="C787" s="3" t="s">
        <v>1606</v>
      </c>
      <c r="D787" s="15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 s="12">
        <f t="shared" si="50"/>
        <v>43582.208333333328</v>
      </c>
      <c r="N787">
        <v>1559278800</v>
      </c>
      <c r="O787" s="12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25">
      <c r="A788">
        <v>786</v>
      </c>
      <c r="B788" t="s">
        <v>1607</v>
      </c>
      <c r="C788" s="3" t="s">
        <v>1608</v>
      </c>
      <c r="D788" s="15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 s="12">
        <f t="shared" si="50"/>
        <v>43186.208333333328</v>
      </c>
      <c r="N788">
        <v>1522731600</v>
      </c>
      <c r="O788" s="12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25">
      <c r="A789">
        <v>787</v>
      </c>
      <c r="B789" t="s">
        <v>1609</v>
      </c>
      <c r="C789" s="3" t="s">
        <v>1610</v>
      </c>
      <c r="D789" s="15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 s="12">
        <f t="shared" si="50"/>
        <v>40684.208333333336</v>
      </c>
      <c r="N789">
        <v>1306731600</v>
      </c>
      <c r="O789" s="12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t="s">
        <v>1611</v>
      </c>
      <c r="C790" s="3" t="s">
        <v>1612</v>
      </c>
      <c r="D790" s="15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 s="12">
        <f t="shared" si="50"/>
        <v>41202.208333333336</v>
      </c>
      <c r="N790">
        <v>1352527200</v>
      </c>
      <c r="O790" s="12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25">
      <c r="A791">
        <v>789</v>
      </c>
      <c r="B791" t="s">
        <v>1613</v>
      </c>
      <c r="C791" s="3" t="s">
        <v>1614</v>
      </c>
      <c r="D791" s="15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 s="12">
        <f t="shared" si="50"/>
        <v>41786.208333333336</v>
      </c>
      <c r="N791">
        <v>1404363600</v>
      </c>
      <c r="O791" s="12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25">
      <c r="A792">
        <v>790</v>
      </c>
      <c r="B792" t="s">
        <v>1615</v>
      </c>
      <c r="C792" s="3" t="s">
        <v>1616</v>
      </c>
      <c r="D792" s="15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 s="12">
        <f t="shared" si="50"/>
        <v>40223.25</v>
      </c>
      <c r="N792">
        <v>1266645600</v>
      </c>
      <c r="O792" s="12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25">
      <c r="A793">
        <v>791</v>
      </c>
      <c r="B793" t="s">
        <v>1617</v>
      </c>
      <c r="C793" s="3" t="s">
        <v>1618</v>
      </c>
      <c r="D793" s="15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 s="12">
        <f t="shared" si="50"/>
        <v>42715.25</v>
      </c>
      <c r="N793">
        <v>1482818400</v>
      </c>
      <c r="O793" s="12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25">
      <c r="A794">
        <v>792</v>
      </c>
      <c r="B794" t="s">
        <v>1619</v>
      </c>
      <c r="C794" s="3" t="s">
        <v>1620</v>
      </c>
      <c r="D794" s="15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 s="12">
        <f t="shared" si="50"/>
        <v>41451.208333333336</v>
      </c>
      <c r="N794">
        <v>1374642000</v>
      </c>
      <c r="O794" s="12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25">
      <c r="A795">
        <v>793</v>
      </c>
      <c r="B795" t="s">
        <v>1621</v>
      </c>
      <c r="C795" s="3" t="s">
        <v>1622</v>
      </c>
      <c r="D795" s="1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 s="12">
        <f t="shared" si="50"/>
        <v>41450.208333333336</v>
      </c>
      <c r="N795">
        <v>1372482000</v>
      </c>
      <c r="O795" s="12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25">
      <c r="A796">
        <v>794</v>
      </c>
      <c r="B796" t="s">
        <v>1623</v>
      </c>
      <c r="C796" s="3" t="s">
        <v>1624</v>
      </c>
      <c r="D796" s="15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 s="12">
        <f t="shared" si="50"/>
        <v>43091.25</v>
      </c>
      <c r="N796">
        <v>1514959200</v>
      </c>
      <c r="O796" s="12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t="s">
        <v>1625</v>
      </c>
      <c r="C797" s="3" t="s">
        <v>1626</v>
      </c>
      <c r="D797" s="15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 s="12">
        <f t="shared" si="50"/>
        <v>42675.208333333328</v>
      </c>
      <c r="N797">
        <v>1478235600</v>
      </c>
      <c r="O797" s="12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25">
      <c r="A798">
        <v>796</v>
      </c>
      <c r="B798" t="s">
        <v>1627</v>
      </c>
      <c r="C798" s="3" t="s">
        <v>1628</v>
      </c>
      <c r="D798" s="15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 s="12">
        <f t="shared" si="50"/>
        <v>41859.208333333336</v>
      </c>
      <c r="N798">
        <v>1408078800</v>
      </c>
      <c r="O798" s="12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25">
      <c r="A799">
        <v>797</v>
      </c>
      <c r="B799" t="s">
        <v>1629</v>
      </c>
      <c r="C799" s="3" t="s">
        <v>1630</v>
      </c>
      <c r="D799" s="15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 s="12">
        <f t="shared" si="50"/>
        <v>43464.25</v>
      </c>
      <c r="N799">
        <v>1548136800</v>
      </c>
      <c r="O799" s="12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25">
      <c r="A800">
        <v>798</v>
      </c>
      <c r="B800" t="s">
        <v>1631</v>
      </c>
      <c r="C800" s="3" t="s">
        <v>1632</v>
      </c>
      <c r="D800" s="15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 s="12">
        <f t="shared" si="50"/>
        <v>41060.208333333336</v>
      </c>
      <c r="N800">
        <v>1340859600</v>
      </c>
      <c r="O800" s="12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25">
      <c r="A801">
        <v>799</v>
      </c>
      <c r="B801" t="s">
        <v>1633</v>
      </c>
      <c r="C801" s="3" t="s">
        <v>1634</v>
      </c>
      <c r="D801" s="15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 s="12">
        <f t="shared" si="50"/>
        <v>42399.25</v>
      </c>
      <c r="N801">
        <v>1454479200</v>
      </c>
      <c r="O801" s="12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25">
      <c r="A802">
        <v>800</v>
      </c>
      <c r="B802" t="s">
        <v>1635</v>
      </c>
      <c r="C802" s="3" t="s">
        <v>1636</v>
      </c>
      <c r="D802" s="15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 s="12">
        <f t="shared" si="50"/>
        <v>42167.208333333328</v>
      </c>
      <c r="N802">
        <v>1434430800</v>
      </c>
      <c r="O802" s="12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t="s">
        <v>1637</v>
      </c>
      <c r="C803" s="3" t="s">
        <v>1638</v>
      </c>
      <c r="D803" s="15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 s="12">
        <f t="shared" si="50"/>
        <v>43830.25</v>
      </c>
      <c r="N803">
        <v>1579672800</v>
      </c>
      <c r="O803" s="12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25">
      <c r="A804">
        <v>802</v>
      </c>
      <c r="B804" t="s">
        <v>1639</v>
      </c>
      <c r="C804" s="3" t="s">
        <v>1640</v>
      </c>
      <c r="D804" s="15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 s="12">
        <f t="shared" si="50"/>
        <v>43650.208333333328</v>
      </c>
      <c r="N804">
        <v>1562389200</v>
      </c>
      <c r="O804" s="12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25">
      <c r="A805">
        <v>803</v>
      </c>
      <c r="B805" t="s">
        <v>1641</v>
      </c>
      <c r="C805" s="3" t="s">
        <v>1642</v>
      </c>
      <c r="D805" s="1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 s="12">
        <f t="shared" si="50"/>
        <v>43492.25</v>
      </c>
      <c r="N805">
        <v>1551506400</v>
      </c>
      <c r="O805" s="12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25">
      <c r="A806">
        <v>804</v>
      </c>
      <c r="B806" t="s">
        <v>1643</v>
      </c>
      <c r="C806" s="3" t="s">
        <v>1644</v>
      </c>
      <c r="D806" s="15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 s="12">
        <f t="shared" si="50"/>
        <v>43102.25</v>
      </c>
      <c r="N806">
        <v>1516600800</v>
      </c>
      <c r="O806" s="12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t="s">
        <v>1645</v>
      </c>
      <c r="C807" s="3" t="s">
        <v>1646</v>
      </c>
      <c r="D807" s="15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 s="12">
        <f t="shared" si="50"/>
        <v>41958.25</v>
      </c>
      <c r="N807">
        <v>1420437600</v>
      </c>
      <c r="O807" s="12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25">
      <c r="A808">
        <v>806</v>
      </c>
      <c r="B808" t="s">
        <v>1647</v>
      </c>
      <c r="C808" s="3" t="s">
        <v>1648</v>
      </c>
      <c r="D808" s="15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 s="12">
        <f t="shared" si="50"/>
        <v>40973.25</v>
      </c>
      <c r="N808">
        <v>1332997200</v>
      </c>
      <c r="O808" s="12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25">
      <c r="A809">
        <v>807</v>
      </c>
      <c r="B809" t="s">
        <v>1649</v>
      </c>
      <c r="C809" s="3" t="s">
        <v>1650</v>
      </c>
      <c r="D809" s="15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 s="12">
        <f t="shared" si="50"/>
        <v>43753.208333333328</v>
      </c>
      <c r="N809">
        <v>1574920800</v>
      </c>
      <c r="O809" s="12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25">
      <c r="A810">
        <v>808</v>
      </c>
      <c r="B810" t="s">
        <v>1651</v>
      </c>
      <c r="C810" s="3" t="s">
        <v>1652</v>
      </c>
      <c r="D810" s="15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 s="12">
        <f t="shared" si="50"/>
        <v>42507.208333333328</v>
      </c>
      <c r="N810">
        <v>1464930000</v>
      </c>
      <c r="O810" s="12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25">
      <c r="A811">
        <v>809</v>
      </c>
      <c r="B811" t="s">
        <v>1599</v>
      </c>
      <c r="C811" s="3" t="s">
        <v>1653</v>
      </c>
      <c r="D811" s="15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 s="12">
        <f t="shared" si="50"/>
        <v>41135.208333333336</v>
      </c>
      <c r="N811">
        <v>1345006800</v>
      </c>
      <c r="O811" s="12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25">
      <c r="A812">
        <v>810</v>
      </c>
      <c r="B812" t="s">
        <v>1654</v>
      </c>
      <c r="C812" s="3" t="s">
        <v>1655</v>
      </c>
      <c r="D812" s="15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 s="12">
        <f t="shared" si="50"/>
        <v>43067.25</v>
      </c>
      <c r="N812">
        <v>1512712800</v>
      </c>
      <c r="O812" s="12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25">
      <c r="A813">
        <v>811</v>
      </c>
      <c r="B813" t="s">
        <v>1656</v>
      </c>
      <c r="C813" s="3" t="s">
        <v>1657</v>
      </c>
      <c r="D813" s="15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 s="12">
        <f t="shared" si="50"/>
        <v>42378.25</v>
      </c>
      <c r="N813">
        <v>1452492000</v>
      </c>
      <c r="O813" s="12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25">
      <c r="A814">
        <v>812</v>
      </c>
      <c r="B814" t="s">
        <v>1658</v>
      </c>
      <c r="C814" s="3" t="s">
        <v>1659</v>
      </c>
      <c r="D814" s="15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 s="12">
        <f t="shared" si="50"/>
        <v>43206.208333333328</v>
      </c>
      <c r="N814">
        <v>1524286800</v>
      </c>
      <c r="O814" s="12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25">
      <c r="A815">
        <v>813</v>
      </c>
      <c r="B815" t="s">
        <v>1660</v>
      </c>
      <c r="C815" s="3" t="s">
        <v>1661</v>
      </c>
      <c r="D815" s="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 s="12">
        <f t="shared" si="50"/>
        <v>41148.208333333336</v>
      </c>
      <c r="N815">
        <v>1346907600</v>
      </c>
      <c r="O815" s="12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25">
      <c r="A816">
        <v>814</v>
      </c>
      <c r="B816" t="s">
        <v>1662</v>
      </c>
      <c r="C816" s="3" t="s">
        <v>1663</v>
      </c>
      <c r="D816" s="15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 s="12">
        <f t="shared" si="50"/>
        <v>42517.208333333328</v>
      </c>
      <c r="N816">
        <v>1464498000</v>
      </c>
      <c r="O816" s="12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t="s">
        <v>1664</v>
      </c>
      <c r="C817" s="3" t="s">
        <v>1665</v>
      </c>
      <c r="D817" s="15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 s="12">
        <f t="shared" si="50"/>
        <v>43068.25</v>
      </c>
      <c r="N817">
        <v>1514181600</v>
      </c>
      <c r="O817" s="12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t="s">
        <v>1666</v>
      </c>
      <c r="C818" s="3" t="s">
        <v>1667</v>
      </c>
      <c r="D818" s="15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 s="12">
        <f t="shared" si="50"/>
        <v>41680.25</v>
      </c>
      <c r="N818">
        <v>1392184800</v>
      </c>
      <c r="O818" s="12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25">
      <c r="A819">
        <v>817</v>
      </c>
      <c r="B819" t="s">
        <v>1668</v>
      </c>
      <c r="C819" s="3" t="s">
        <v>1669</v>
      </c>
      <c r="D819" s="15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 s="12">
        <f t="shared" si="50"/>
        <v>43589.208333333328</v>
      </c>
      <c r="N819">
        <v>1559365200</v>
      </c>
      <c r="O819" s="12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25">
      <c r="A820">
        <v>818</v>
      </c>
      <c r="B820" t="s">
        <v>676</v>
      </c>
      <c r="C820" s="3" t="s">
        <v>1670</v>
      </c>
      <c r="D820" s="15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 s="12">
        <f t="shared" si="50"/>
        <v>43486.25</v>
      </c>
      <c r="N820">
        <v>1549173600</v>
      </c>
      <c r="O820" s="12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25">
      <c r="A821">
        <v>819</v>
      </c>
      <c r="B821" t="s">
        <v>1671</v>
      </c>
      <c r="C821" s="3" t="s">
        <v>1672</v>
      </c>
      <c r="D821" s="15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 s="12">
        <f t="shared" si="50"/>
        <v>41237.25</v>
      </c>
      <c r="N821">
        <v>1355032800</v>
      </c>
      <c r="O821" s="12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25">
      <c r="A822">
        <v>820</v>
      </c>
      <c r="B822" t="s">
        <v>1673</v>
      </c>
      <c r="C822" s="3" t="s">
        <v>1674</v>
      </c>
      <c r="D822" s="15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 s="12">
        <f t="shared" si="50"/>
        <v>43310.208333333328</v>
      </c>
      <c r="N822">
        <v>1533963600</v>
      </c>
      <c r="O822" s="12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t="s">
        <v>1675</v>
      </c>
      <c r="C823" s="3" t="s">
        <v>1676</v>
      </c>
      <c r="D823" s="15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 s="12">
        <f t="shared" si="50"/>
        <v>42794.25</v>
      </c>
      <c r="N823">
        <v>1489381200</v>
      </c>
      <c r="O823" s="12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25">
      <c r="A824">
        <v>822</v>
      </c>
      <c r="B824" t="s">
        <v>1677</v>
      </c>
      <c r="C824" s="3" t="s">
        <v>1678</v>
      </c>
      <c r="D824" s="15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 s="12">
        <f t="shared" si="50"/>
        <v>41698.25</v>
      </c>
      <c r="N824">
        <v>1395032400</v>
      </c>
      <c r="O824" s="12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t="s">
        <v>1679</v>
      </c>
      <c r="C825" s="3" t="s">
        <v>1680</v>
      </c>
      <c r="D825" s="1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 s="12">
        <f t="shared" si="50"/>
        <v>41892.208333333336</v>
      </c>
      <c r="N825">
        <v>1412485200</v>
      </c>
      <c r="O825" s="12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t="s">
        <v>1681</v>
      </c>
      <c r="C826" s="3" t="s">
        <v>1682</v>
      </c>
      <c r="D826" s="15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 s="12">
        <f t="shared" si="50"/>
        <v>40348.208333333336</v>
      </c>
      <c r="N826">
        <v>1279688400</v>
      </c>
      <c r="O826" s="12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25">
      <c r="A827">
        <v>825</v>
      </c>
      <c r="B827" t="s">
        <v>1683</v>
      </c>
      <c r="C827" s="3" t="s">
        <v>1684</v>
      </c>
      <c r="D827" s="15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 s="12">
        <f t="shared" si="50"/>
        <v>42941.208333333328</v>
      </c>
      <c r="N827">
        <v>1501995600</v>
      </c>
      <c r="O827" s="12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25">
      <c r="A828">
        <v>826</v>
      </c>
      <c r="B828" t="s">
        <v>1685</v>
      </c>
      <c r="C828" s="3" t="s">
        <v>1686</v>
      </c>
      <c r="D828" s="15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 s="12">
        <f t="shared" si="50"/>
        <v>40525.25</v>
      </c>
      <c r="N828">
        <v>1294639200</v>
      </c>
      <c r="O828" s="12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25">
      <c r="A829">
        <v>827</v>
      </c>
      <c r="B829" t="s">
        <v>1687</v>
      </c>
      <c r="C829" s="3" t="s">
        <v>1688</v>
      </c>
      <c r="D829" s="15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 s="12">
        <f t="shared" si="50"/>
        <v>40666.208333333336</v>
      </c>
      <c r="N829">
        <v>1305435600</v>
      </c>
      <c r="O829" s="12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25">
      <c r="A830">
        <v>828</v>
      </c>
      <c r="B830" t="s">
        <v>1689</v>
      </c>
      <c r="C830" s="3" t="s">
        <v>1690</v>
      </c>
      <c r="D830" s="15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 s="12">
        <f t="shared" si="50"/>
        <v>43340.208333333328</v>
      </c>
      <c r="N830">
        <v>1537592400</v>
      </c>
      <c r="O830" s="12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25">
      <c r="A831">
        <v>829</v>
      </c>
      <c r="B831" t="s">
        <v>1691</v>
      </c>
      <c r="C831" s="3" t="s">
        <v>1692</v>
      </c>
      <c r="D831" s="15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 s="12">
        <f t="shared" si="50"/>
        <v>42164.208333333328</v>
      </c>
      <c r="N831">
        <v>1435122000</v>
      </c>
      <c r="O831" s="12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25">
      <c r="A832">
        <v>830</v>
      </c>
      <c r="B832" t="s">
        <v>1693</v>
      </c>
      <c r="C832" s="3" t="s">
        <v>1694</v>
      </c>
      <c r="D832" s="15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 s="12">
        <f t="shared" si="50"/>
        <v>43103.25</v>
      </c>
      <c r="N832">
        <v>1520056800</v>
      </c>
      <c r="O832" s="12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25">
      <c r="A833">
        <v>831</v>
      </c>
      <c r="B833" t="s">
        <v>1695</v>
      </c>
      <c r="C833" s="3" t="s">
        <v>1696</v>
      </c>
      <c r="D833" s="15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 s="12">
        <f t="shared" si="50"/>
        <v>40994.208333333336</v>
      </c>
      <c r="N833">
        <v>1335675600</v>
      </c>
      <c r="O833" s="12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25">
      <c r="A834">
        <v>832</v>
      </c>
      <c r="B834" t="s">
        <v>1697</v>
      </c>
      <c r="C834" s="3" t="s">
        <v>1698</v>
      </c>
      <c r="D834" s="15">
        <v>43200</v>
      </c>
      <c r="E834">
        <v>136156</v>
      </c>
      <c r="F834" s="6">
        <f t="shared" ref="F834:F897" si="52">(E834/D834)*100</f>
        <v>315.17592592592592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 s="12">
        <f t="shared" si="50"/>
        <v>42299.208333333328</v>
      </c>
      <c r="N834">
        <v>1448431200</v>
      </c>
      <c r="O834" s="12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25">
      <c r="A835">
        <v>833</v>
      </c>
      <c r="B835" t="s">
        <v>1699</v>
      </c>
      <c r="C835" s="3" t="s">
        <v>1700</v>
      </c>
      <c r="D835" s="15">
        <v>6800</v>
      </c>
      <c r="E835">
        <v>10723</v>
      </c>
      <c r="F835" s="6">
        <f t="shared" si="52"/>
        <v>157.69117647058823</v>
      </c>
      <c r="G835" t="s">
        <v>20</v>
      </c>
      <c r="H835">
        <v>165</v>
      </c>
      <c r="I835" s="7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54">(((L835/60)/60)/24)+DATE(1970,1,1)</f>
        <v>40588.25</v>
      </c>
      <c r="N835">
        <v>1298613600</v>
      </c>
      <c r="O835" s="12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25">
      <c r="A836">
        <v>834</v>
      </c>
      <c r="B836" t="s">
        <v>1701</v>
      </c>
      <c r="C836" s="3" t="s">
        <v>1702</v>
      </c>
      <c r="D836" s="15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 s="12">
        <f t="shared" si="54"/>
        <v>41448.208333333336</v>
      </c>
      <c r="N836">
        <v>1372482000</v>
      </c>
      <c r="O836" s="12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25">
      <c r="A837">
        <v>835</v>
      </c>
      <c r="B837" t="s">
        <v>1703</v>
      </c>
      <c r="C837" s="3" t="s">
        <v>1704</v>
      </c>
      <c r="D837" s="15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 s="12">
        <f t="shared" si="54"/>
        <v>42063.25</v>
      </c>
      <c r="N837">
        <v>1425621600</v>
      </c>
      <c r="O837" s="12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25">
      <c r="A838">
        <v>836</v>
      </c>
      <c r="B838" t="s">
        <v>1705</v>
      </c>
      <c r="C838" s="3" t="s">
        <v>1706</v>
      </c>
      <c r="D838" s="15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 s="12">
        <f t="shared" si="54"/>
        <v>40214.25</v>
      </c>
      <c r="N838">
        <v>1266300000</v>
      </c>
      <c r="O838" s="12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25">
      <c r="A839">
        <v>837</v>
      </c>
      <c r="B839" t="s">
        <v>1707</v>
      </c>
      <c r="C839" s="3" t="s">
        <v>1708</v>
      </c>
      <c r="D839" s="15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 s="12">
        <f t="shared" si="54"/>
        <v>40629.208333333336</v>
      </c>
      <c r="N839">
        <v>1305867600</v>
      </c>
      <c r="O839" s="12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25">
      <c r="A840">
        <v>838</v>
      </c>
      <c r="B840" t="s">
        <v>1709</v>
      </c>
      <c r="C840" s="3" t="s">
        <v>1710</v>
      </c>
      <c r="D840" s="15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 s="12">
        <f t="shared" si="54"/>
        <v>43370.208333333328</v>
      </c>
      <c r="N840">
        <v>1538802000</v>
      </c>
      <c r="O840" s="12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25">
      <c r="A841">
        <v>839</v>
      </c>
      <c r="B841" t="s">
        <v>1711</v>
      </c>
      <c r="C841" s="3" t="s">
        <v>1712</v>
      </c>
      <c r="D841" s="15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 s="12">
        <f t="shared" si="54"/>
        <v>41715.208333333336</v>
      </c>
      <c r="N841">
        <v>1398920400</v>
      </c>
      <c r="O841" s="12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25">
      <c r="A842">
        <v>840</v>
      </c>
      <c r="B842" t="s">
        <v>1713</v>
      </c>
      <c r="C842" s="3" t="s">
        <v>1714</v>
      </c>
      <c r="D842" s="15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 s="12">
        <f t="shared" si="54"/>
        <v>41836.208333333336</v>
      </c>
      <c r="N842">
        <v>1405659600</v>
      </c>
      <c r="O842" s="12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25">
      <c r="A843">
        <v>841</v>
      </c>
      <c r="B843" t="s">
        <v>1715</v>
      </c>
      <c r="C843" s="3" t="s">
        <v>1716</v>
      </c>
      <c r="D843" s="15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 s="12">
        <f t="shared" si="54"/>
        <v>42419.25</v>
      </c>
      <c r="N843">
        <v>1457244000</v>
      </c>
      <c r="O843" s="12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25">
      <c r="A844">
        <v>842</v>
      </c>
      <c r="B844" t="s">
        <v>1717</v>
      </c>
      <c r="C844" s="3" t="s">
        <v>1718</v>
      </c>
      <c r="D844" s="15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 s="12">
        <f t="shared" si="54"/>
        <v>43266.208333333328</v>
      </c>
      <c r="N844">
        <v>1529298000</v>
      </c>
      <c r="O844" s="12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25">
      <c r="A845">
        <v>843</v>
      </c>
      <c r="B845" t="s">
        <v>1719</v>
      </c>
      <c r="C845" s="3" t="s">
        <v>1720</v>
      </c>
      <c r="D845" s="1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 s="12">
        <f t="shared" si="54"/>
        <v>43338.208333333328</v>
      </c>
      <c r="N845">
        <v>1535778000</v>
      </c>
      <c r="O845" s="12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25">
      <c r="A846">
        <v>844</v>
      </c>
      <c r="B846" t="s">
        <v>1721</v>
      </c>
      <c r="C846" s="3" t="s">
        <v>1722</v>
      </c>
      <c r="D846" s="15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 s="12">
        <f t="shared" si="54"/>
        <v>40930.25</v>
      </c>
      <c r="N846">
        <v>1327471200</v>
      </c>
      <c r="O846" s="12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25">
      <c r="A847">
        <v>845</v>
      </c>
      <c r="B847" t="s">
        <v>1723</v>
      </c>
      <c r="C847" s="3" t="s">
        <v>1724</v>
      </c>
      <c r="D847" s="15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 s="12">
        <f t="shared" si="54"/>
        <v>43235.208333333328</v>
      </c>
      <c r="N847">
        <v>1529557200</v>
      </c>
      <c r="O847" s="12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25">
      <c r="A848">
        <v>846</v>
      </c>
      <c r="B848" t="s">
        <v>1725</v>
      </c>
      <c r="C848" s="3" t="s">
        <v>1726</v>
      </c>
      <c r="D848" s="15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 s="12">
        <f t="shared" si="54"/>
        <v>43302.208333333328</v>
      </c>
      <c r="N848">
        <v>1535259600</v>
      </c>
      <c r="O848" s="12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25">
      <c r="A849">
        <v>847</v>
      </c>
      <c r="B849" t="s">
        <v>1727</v>
      </c>
      <c r="C849" s="3" t="s">
        <v>1728</v>
      </c>
      <c r="D849" s="15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 s="12">
        <f t="shared" si="54"/>
        <v>43107.25</v>
      </c>
      <c r="N849">
        <v>1515564000</v>
      </c>
      <c r="O849" s="12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25">
      <c r="A850">
        <v>848</v>
      </c>
      <c r="B850" t="s">
        <v>1729</v>
      </c>
      <c r="C850" s="3" t="s">
        <v>1730</v>
      </c>
      <c r="D850" s="15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 s="12">
        <f t="shared" si="54"/>
        <v>40341.208333333336</v>
      </c>
      <c r="N850">
        <v>1277096400</v>
      </c>
      <c r="O850" s="12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25">
      <c r="A851">
        <v>849</v>
      </c>
      <c r="B851" t="s">
        <v>1731</v>
      </c>
      <c r="C851" s="3" t="s">
        <v>1732</v>
      </c>
      <c r="D851" s="15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 s="12">
        <f t="shared" si="54"/>
        <v>40948.25</v>
      </c>
      <c r="N851">
        <v>1329026400</v>
      </c>
      <c r="O851" s="12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25">
      <c r="A852">
        <v>850</v>
      </c>
      <c r="B852" t="s">
        <v>1733</v>
      </c>
      <c r="C852" s="3" t="s">
        <v>1734</v>
      </c>
      <c r="D852" s="15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 s="12">
        <f t="shared" si="54"/>
        <v>40866.25</v>
      </c>
      <c r="N852">
        <v>1322978400</v>
      </c>
      <c r="O852" s="12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t="s">
        <v>1735</v>
      </c>
      <c r="C853" s="3" t="s">
        <v>1736</v>
      </c>
      <c r="D853" s="15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 s="12">
        <f t="shared" si="54"/>
        <v>41031.208333333336</v>
      </c>
      <c r="N853">
        <v>1338786000</v>
      </c>
      <c r="O853" s="12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25">
      <c r="A854">
        <v>852</v>
      </c>
      <c r="B854" t="s">
        <v>1737</v>
      </c>
      <c r="C854" s="3" t="s">
        <v>1738</v>
      </c>
      <c r="D854" s="15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 s="12">
        <f t="shared" si="54"/>
        <v>40740.208333333336</v>
      </c>
      <c r="N854">
        <v>1311656400</v>
      </c>
      <c r="O854" s="12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25">
      <c r="A855">
        <v>853</v>
      </c>
      <c r="B855" t="s">
        <v>1739</v>
      </c>
      <c r="C855" s="3" t="s">
        <v>1740</v>
      </c>
      <c r="D855" s="1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 s="12">
        <f t="shared" si="54"/>
        <v>40714.208333333336</v>
      </c>
      <c r="N855">
        <v>1308978000</v>
      </c>
      <c r="O855" s="12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25">
      <c r="A856">
        <v>854</v>
      </c>
      <c r="B856" t="s">
        <v>1741</v>
      </c>
      <c r="C856" s="3" t="s">
        <v>1742</v>
      </c>
      <c r="D856" s="15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 s="12">
        <f t="shared" si="54"/>
        <v>43787.25</v>
      </c>
      <c r="N856">
        <v>1576389600</v>
      </c>
      <c r="O856" s="12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25">
      <c r="A857">
        <v>855</v>
      </c>
      <c r="B857" t="s">
        <v>1743</v>
      </c>
      <c r="C857" s="3" t="s">
        <v>1744</v>
      </c>
      <c r="D857" s="15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 s="12">
        <f t="shared" si="54"/>
        <v>40712.208333333336</v>
      </c>
      <c r="N857">
        <v>1311051600</v>
      </c>
      <c r="O857" s="12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25">
      <c r="A858">
        <v>856</v>
      </c>
      <c r="B858" t="s">
        <v>1599</v>
      </c>
      <c r="C858" s="3" t="s">
        <v>1745</v>
      </c>
      <c r="D858" s="15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 s="12">
        <f t="shared" si="54"/>
        <v>41023.208333333336</v>
      </c>
      <c r="N858">
        <v>1336712400</v>
      </c>
      <c r="O858" s="12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25">
      <c r="A859">
        <v>857</v>
      </c>
      <c r="B859" t="s">
        <v>1746</v>
      </c>
      <c r="C859" s="3" t="s">
        <v>1747</v>
      </c>
      <c r="D859" s="15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 s="12">
        <f t="shared" si="54"/>
        <v>40944.25</v>
      </c>
      <c r="N859">
        <v>1330408800</v>
      </c>
      <c r="O859" s="12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25">
      <c r="A860">
        <v>858</v>
      </c>
      <c r="B860" t="s">
        <v>1748</v>
      </c>
      <c r="C860" s="3" t="s">
        <v>1749</v>
      </c>
      <c r="D860" s="15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 s="12">
        <f t="shared" si="54"/>
        <v>43211.208333333328</v>
      </c>
      <c r="N860">
        <v>1524891600</v>
      </c>
      <c r="O860" s="12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25">
      <c r="A861">
        <v>859</v>
      </c>
      <c r="B861" t="s">
        <v>1750</v>
      </c>
      <c r="C861" s="3" t="s">
        <v>1751</v>
      </c>
      <c r="D861" s="15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 s="12">
        <f t="shared" si="54"/>
        <v>41334.25</v>
      </c>
      <c r="N861">
        <v>1363669200</v>
      </c>
      <c r="O861" s="12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25">
      <c r="A862">
        <v>860</v>
      </c>
      <c r="B862" t="s">
        <v>1752</v>
      </c>
      <c r="C862" s="3" t="s">
        <v>1753</v>
      </c>
      <c r="D862" s="15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 s="12">
        <f t="shared" si="54"/>
        <v>43515.25</v>
      </c>
      <c r="N862">
        <v>1551420000</v>
      </c>
      <c r="O862" s="12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25">
      <c r="A863">
        <v>861</v>
      </c>
      <c r="B863" t="s">
        <v>1754</v>
      </c>
      <c r="C863" s="3" t="s">
        <v>1755</v>
      </c>
      <c r="D863" s="15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 s="12">
        <f t="shared" si="54"/>
        <v>40258.208333333336</v>
      </c>
      <c r="N863">
        <v>1269838800</v>
      </c>
      <c r="O863" s="12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25">
      <c r="A864">
        <v>862</v>
      </c>
      <c r="B864" t="s">
        <v>1756</v>
      </c>
      <c r="C864" s="3" t="s">
        <v>1757</v>
      </c>
      <c r="D864" s="15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 s="12">
        <f t="shared" si="54"/>
        <v>40756.208333333336</v>
      </c>
      <c r="N864">
        <v>1312520400</v>
      </c>
      <c r="O864" s="12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25">
      <c r="A865">
        <v>863</v>
      </c>
      <c r="B865" t="s">
        <v>1758</v>
      </c>
      <c r="C865" s="3" t="s">
        <v>1759</v>
      </c>
      <c r="D865" s="1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 s="12">
        <f t="shared" si="54"/>
        <v>42172.208333333328</v>
      </c>
      <c r="N865">
        <v>1436504400</v>
      </c>
      <c r="O865" s="12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25">
      <c r="A866">
        <v>864</v>
      </c>
      <c r="B866" t="s">
        <v>1760</v>
      </c>
      <c r="C866" s="3" t="s">
        <v>1761</v>
      </c>
      <c r="D866" s="15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 s="12">
        <f t="shared" si="54"/>
        <v>42601.208333333328</v>
      </c>
      <c r="N866">
        <v>1472014800</v>
      </c>
      <c r="O866" s="12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25">
      <c r="A867">
        <v>865</v>
      </c>
      <c r="B867" t="s">
        <v>1762</v>
      </c>
      <c r="C867" s="3" t="s">
        <v>1763</v>
      </c>
      <c r="D867" s="15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 s="12">
        <f t="shared" si="54"/>
        <v>41897.208333333336</v>
      </c>
      <c r="N867">
        <v>1411534800</v>
      </c>
      <c r="O867" s="12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25">
      <c r="A868">
        <v>866</v>
      </c>
      <c r="B868" t="s">
        <v>1764</v>
      </c>
      <c r="C868" s="3" t="s">
        <v>1765</v>
      </c>
      <c r="D868" s="15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 s="12">
        <f t="shared" si="54"/>
        <v>40671.208333333336</v>
      </c>
      <c r="N868">
        <v>1304917200</v>
      </c>
      <c r="O868" s="12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25">
      <c r="A869">
        <v>867</v>
      </c>
      <c r="B869" t="s">
        <v>1766</v>
      </c>
      <c r="C869" s="3" t="s">
        <v>1767</v>
      </c>
      <c r="D869" s="15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 s="12">
        <f t="shared" si="54"/>
        <v>43382.208333333328</v>
      </c>
      <c r="N869">
        <v>1539579600</v>
      </c>
      <c r="O869" s="12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25">
      <c r="A870">
        <v>868</v>
      </c>
      <c r="B870" t="s">
        <v>1768</v>
      </c>
      <c r="C870" s="3" t="s">
        <v>1769</v>
      </c>
      <c r="D870" s="15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 s="12">
        <f t="shared" si="54"/>
        <v>41559.208333333336</v>
      </c>
      <c r="N870">
        <v>1382504400</v>
      </c>
      <c r="O870" s="12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25">
      <c r="A871">
        <v>869</v>
      </c>
      <c r="B871" t="s">
        <v>1770</v>
      </c>
      <c r="C871" s="3" t="s">
        <v>1771</v>
      </c>
      <c r="D871" s="15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 s="12">
        <f t="shared" si="54"/>
        <v>40350.208333333336</v>
      </c>
      <c r="N871">
        <v>1278306000</v>
      </c>
      <c r="O871" s="12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25">
      <c r="A872">
        <v>870</v>
      </c>
      <c r="B872" t="s">
        <v>1772</v>
      </c>
      <c r="C872" s="3" t="s">
        <v>1773</v>
      </c>
      <c r="D872" s="15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 s="12">
        <f t="shared" si="54"/>
        <v>42240.208333333328</v>
      </c>
      <c r="N872">
        <v>1442552400</v>
      </c>
      <c r="O872" s="12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25">
      <c r="A873">
        <v>871</v>
      </c>
      <c r="B873" t="s">
        <v>1774</v>
      </c>
      <c r="C873" s="3" t="s">
        <v>1775</v>
      </c>
      <c r="D873" s="15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 s="12">
        <f t="shared" si="54"/>
        <v>43040.208333333328</v>
      </c>
      <c r="N873">
        <v>1511071200</v>
      </c>
      <c r="O873" s="12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25">
      <c r="A874">
        <v>872</v>
      </c>
      <c r="B874" t="s">
        <v>1776</v>
      </c>
      <c r="C874" s="3" t="s">
        <v>1777</v>
      </c>
      <c r="D874" s="15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 s="12">
        <f t="shared" si="54"/>
        <v>43346.208333333328</v>
      </c>
      <c r="N874">
        <v>1536382800</v>
      </c>
      <c r="O874" s="12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25">
      <c r="A875">
        <v>873</v>
      </c>
      <c r="B875" t="s">
        <v>1778</v>
      </c>
      <c r="C875" s="3" t="s">
        <v>1779</v>
      </c>
      <c r="D875" s="1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 s="12">
        <f t="shared" si="54"/>
        <v>41647.25</v>
      </c>
      <c r="N875">
        <v>1389592800</v>
      </c>
      <c r="O875" s="12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25">
      <c r="A876">
        <v>874</v>
      </c>
      <c r="B876" t="s">
        <v>1780</v>
      </c>
      <c r="C876" s="3" t="s">
        <v>1781</v>
      </c>
      <c r="D876" s="15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 s="12">
        <f t="shared" si="54"/>
        <v>40291.208333333336</v>
      </c>
      <c r="N876">
        <v>1275282000</v>
      </c>
      <c r="O876" s="12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25">
      <c r="A877">
        <v>875</v>
      </c>
      <c r="B877" t="s">
        <v>1782</v>
      </c>
      <c r="C877" s="3" t="s">
        <v>1783</v>
      </c>
      <c r="D877" s="15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 s="12">
        <f t="shared" si="54"/>
        <v>40556.25</v>
      </c>
      <c r="N877">
        <v>1294984800</v>
      </c>
      <c r="O877" s="12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t="s">
        <v>1784</v>
      </c>
      <c r="C878" s="3" t="s">
        <v>1785</v>
      </c>
      <c r="D878" s="15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 s="12">
        <f t="shared" si="54"/>
        <v>43624.208333333328</v>
      </c>
      <c r="N878">
        <v>1562043600</v>
      </c>
      <c r="O878" s="12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25">
      <c r="A879">
        <v>877</v>
      </c>
      <c r="B879" t="s">
        <v>1786</v>
      </c>
      <c r="C879" s="3" t="s">
        <v>1787</v>
      </c>
      <c r="D879" s="15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 s="12">
        <f t="shared" si="54"/>
        <v>42577.208333333328</v>
      </c>
      <c r="N879">
        <v>1469595600</v>
      </c>
      <c r="O879" s="12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25">
      <c r="A880">
        <v>878</v>
      </c>
      <c r="B880" t="s">
        <v>1788</v>
      </c>
      <c r="C880" s="3" t="s">
        <v>1789</v>
      </c>
      <c r="D880" s="15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 s="12">
        <f t="shared" si="54"/>
        <v>43845.25</v>
      </c>
      <c r="N880">
        <v>1581141600</v>
      </c>
      <c r="O880" s="12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25">
      <c r="A881">
        <v>879</v>
      </c>
      <c r="B881" t="s">
        <v>1790</v>
      </c>
      <c r="C881" s="3" t="s">
        <v>1791</v>
      </c>
      <c r="D881" s="15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 s="12">
        <f t="shared" si="54"/>
        <v>42788.25</v>
      </c>
      <c r="N881">
        <v>1488520800</v>
      </c>
      <c r="O881" s="12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25">
      <c r="A882">
        <v>880</v>
      </c>
      <c r="B882" t="s">
        <v>1792</v>
      </c>
      <c r="C882" s="3" t="s">
        <v>1793</v>
      </c>
      <c r="D882" s="15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 s="12">
        <f t="shared" si="54"/>
        <v>43667.208333333328</v>
      </c>
      <c r="N882">
        <v>1563858000</v>
      </c>
      <c r="O882" s="12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25">
      <c r="A883">
        <v>881</v>
      </c>
      <c r="B883" t="s">
        <v>1794</v>
      </c>
      <c r="C883" s="3" t="s">
        <v>1795</v>
      </c>
      <c r="D883" s="15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 s="12">
        <f t="shared" si="54"/>
        <v>42194.208333333328</v>
      </c>
      <c r="N883">
        <v>1438923600</v>
      </c>
      <c r="O883" s="12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25">
      <c r="A884">
        <v>882</v>
      </c>
      <c r="B884" t="s">
        <v>1796</v>
      </c>
      <c r="C884" s="3" t="s">
        <v>1797</v>
      </c>
      <c r="D884" s="15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 s="12">
        <f t="shared" si="54"/>
        <v>42025.25</v>
      </c>
      <c r="N884">
        <v>1422165600</v>
      </c>
      <c r="O884" s="12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25">
      <c r="A885">
        <v>883</v>
      </c>
      <c r="B885" t="s">
        <v>1798</v>
      </c>
      <c r="C885" s="3" t="s">
        <v>1799</v>
      </c>
      <c r="D885" s="1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 s="12">
        <f t="shared" si="54"/>
        <v>40323.208333333336</v>
      </c>
      <c r="N885">
        <v>1277874000</v>
      </c>
      <c r="O885" s="12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25">
      <c r="A886">
        <v>884</v>
      </c>
      <c r="B886" t="s">
        <v>1800</v>
      </c>
      <c r="C886" s="3" t="s">
        <v>1801</v>
      </c>
      <c r="D886" s="15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 s="12">
        <f t="shared" si="54"/>
        <v>41763.208333333336</v>
      </c>
      <c r="N886">
        <v>1399352400</v>
      </c>
      <c r="O886" s="12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25">
      <c r="A887">
        <v>885</v>
      </c>
      <c r="B887" t="s">
        <v>1802</v>
      </c>
      <c r="C887" s="3" t="s">
        <v>1803</v>
      </c>
      <c r="D887" s="15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 s="12">
        <f t="shared" si="54"/>
        <v>40335.208333333336</v>
      </c>
      <c r="N887">
        <v>1279083600</v>
      </c>
      <c r="O887" s="12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25">
      <c r="A888">
        <v>886</v>
      </c>
      <c r="B888" t="s">
        <v>1804</v>
      </c>
      <c r="C888" s="3" t="s">
        <v>1805</v>
      </c>
      <c r="D888" s="15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 s="12">
        <f t="shared" si="54"/>
        <v>40416.208333333336</v>
      </c>
      <c r="N888">
        <v>1284354000</v>
      </c>
      <c r="O888" s="12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25">
      <c r="A889">
        <v>887</v>
      </c>
      <c r="B889" t="s">
        <v>1806</v>
      </c>
      <c r="C889" s="3" t="s">
        <v>1807</v>
      </c>
      <c r="D889" s="15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 s="12">
        <f t="shared" si="54"/>
        <v>42202.208333333328</v>
      </c>
      <c r="N889">
        <v>1441170000</v>
      </c>
      <c r="O889" s="12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25">
      <c r="A890">
        <v>888</v>
      </c>
      <c r="B890" t="s">
        <v>1808</v>
      </c>
      <c r="C890" s="3" t="s">
        <v>1809</v>
      </c>
      <c r="D890" s="15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 s="12">
        <f t="shared" si="54"/>
        <v>42836.208333333328</v>
      </c>
      <c r="N890">
        <v>1493528400</v>
      </c>
      <c r="O890" s="12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25">
      <c r="A891">
        <v>889</v>
      </c>
      <c r="B891" t="s">
        <v>1810</v>
      </c>
      <c r="C891" s="3" t="s">
        <v>1811</v>
      </c>
      <c r="D891" s="15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 s="12">
        <f t="shared" si="54"/>
        <v>41710.208333333336</v>
      </c>
      <c r="N891">
        <v>1395205200</v>
      </c>
      <c r="O891" s="12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25">
      <c r="A892">
        <v>890</v>
      </c>
      <c r="B892" t="s">
        <v>1812</v>
      </c>
      <c r="C892" s="3" t="s">
        <v>1813</v>
      </c>
      <c r="D892" s="15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 s="12">
        <f t="shared" si="54"/>
        <v>43640.208333333328</v>
      </c>
      <c r="N892">
        <v>1561438800</v>
      </c>
      <c r="O892" s="12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25">
      <c r="A893">
        <v>891</v>
      </c>
      <c r="B893" t="s">
        <v>1814</v>
      </c>
      <c r="C893" s="3" t="s">
        <v>1815</v>
      </c>
      <c r="D893" s="15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 s="12">
        <f t="shared" si="54"/>
        <v>40880.25</v>
      </c>
      <c r="N893">
        <v>1326693600</v>
      </c>
      <c r="O893" s="12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25">
      <c r="A894">
        <v>892</v>
      </c>
      <c r="B894" t="s">
        <v>1816</v>
      </c>
      <c r="C894" s="3" t="s">
        <v>1817</v>
      </c>
      <c r="D894" s="15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 s="12">
        <f t="shared" si="54"/>
        <v>40319.208333333336</v>
      </c>
      <c r="N894">
        <v>1277960400</v>
      </c>
      <c r="O894" s="12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25">
      <c r="A895">
        <v>893</v>
      </c>
      <c r="B895" t="s">
        <v>1818</v>
      </c>
      <c r="C895" s="3" t="s">
        <v>1819</v>
      </c>
      <c r="D895" s="1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 s="12">
        <f t="shared" si="54"/>
        <v>42170.208333333328</v>
      </c>
      <c r="N895">
        <v>1434690000</v>
      </c>
      <c r="O895" s="12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25">
      <c r="A896">
        <v>894</v>
      </c>
      <c r="B896" t="s">
        <v>1820</v>
      </c>
      <c r="C896" s="3" t="s">
        <v>1821</v>
      </c>
      <c r="D896" s="15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 s="12">
        <f t="shared" si="54"/>
        <v>41466.208333333336</v>
      </c>
      <c r="N896">
        <v>1376110800</v>
      </c>
      <c r="O896" s="12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25">
      <c r="A897">
        <v>895</v>
      </c>
      <c r="B897" t="s">
        <v>1822</v>
      </c>
      <c r="C897" s="3" t="s">
        <v>1823</v>
      </c>
      <c r="D897" s="15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 s="12">
        <f t="shared" si="54"/>
        <v>43134.25</v>
      </c>
      <c r="N897">
        <v>1518415200</v>
      </c>
      <c r="O897" s="12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25">
      <c r="A898">
        <v>896</v>
      </c>
      <c r="B898" t="s">
        <v>1824</v>
      </c>
      <c r="C898" s="3" t="s">
        <v>1825</v>
      </c>
      <c r="D898" s="15">
        <v>19800</v>
      </c>
      <c r="E898">
        <v>153338</v>
      </c>
      <c r="F898" s="6">
        <f t="shared" ref="F898:F961" si="56">(E898/D898)*100</f>
        <v>774.43434343434342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 s="12">
        <f t="shared" si="54"/>
        <v>40738.208333333336</v>
      </c>
      <c r="N898">
        <v>1310878800</v>
      </c>
      <c r="O898" s="12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25">
      <c r="A899">
        <v>897</v>
      </c>
      <c r="B899" t="s">
        <v>1826</v>
      </c>
      <c r="C899" s="3" t="s">
        <v>1827</v>
      </c>
      <c r="D899" s="15">
        <v>8800</v>
      </c>
      <c r="E899">
        <v>2437</v>
      </c>
      <c r="F899" s="6">
        <f t="shared" si="56"/>
        <v>27.693181818181817</v>
      </c>
      <c r="G899" t="s">
        <v>14</v>
      </c>
      <c r="H899">
        <v>27</v>
      </c>
      <c r="I899" s="7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58">(((L899/60)/60)/24)+DATE(1970,1,1)</f>
        <v>43583.208333333328</v>
      </c>
      <c r="N899">
        <v>1556600400</v>
      </c>
      <c r="O899" s="12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25">
      <c r="A900">
        <v>898</v>
      </c>
      <c r="B900" t="s">
        <v>1828</v>
      </c>
      <c r="C900" s="3" t="s">
        <v>1829</v>
      </c>
      <c r="D900" s="15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 s="12">
        <f t="shared" si="58"/>
        <v>43815.25</v>
      </c>
      <c r="N900">
        <v>1576994400</v>
      </c>
      <c r="O900" s="12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25">
      <c r="A901">
        <v>899</v>
      </c>
      <c r="B901" t="s">
        <v>1830</v>
      </c>
      <c r="C901" s="3" t="s">
        <v>1831</v>
      </c>
      <c r="D901" s="15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 s="12">
        <f t="shared" si="58"/>
        <v>41554.208333333336</v>
      </c>
      <c r="N901">
        <v>1382677200</v>
      </c>
      <c r="O901" s="12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25">
      <c r="A902">
        <v>900</v>
      </c>
      <c r="B902" t="s">
        <v>1832</v>
      </c>
      <c r="C902" s="3" t="s">
        <v>1833</v>
      </c>
      <c r="D902" s="15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 s="12">
        <f t="shared" si="58"/>
        <v>41901.208333333336</v>
      </c>
      <c r="N902">
        <v>1411189200</v>
      </c>
      <c r="O902" s="12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25">
      <c r="A903">
        <v>901</v>
      </c>
      <c r="B903" t="s">
        <v>1834</v>
      </c>
      <c r="C903" s="3" t="s">
        <v>1835</v>
      </c>
      <c r="D903" s="15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 s="12">
        <f t="shared" si="58"/>
        <v>43298.208333333328</v>
      </c>
      <c r="N903">
        <v>1534654800</v>
      </c>
      <c r="O903" s="12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t="s">
        <v>1836</v>
      </c>
      <c r="C904" s="3" t="s">
        <v>1837</v>
      </c>
      <c r="D904" s="15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 s="12">
        <f t="shared" si="58"/>
        <v>42399.25</v>
      </c>
      <c r="N904">
        <v>1457762400</v>
      </c>
      <c r="O904" s="12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25">
      <c r="A905">
        <v>903</v>
      </c>
      <c r="B905" t="s">
        <v>1838</v>
      </c>
      <c r="C905" s="3" t="s">
        <v>1839</v>
      </c>
      <c r="D905" s="1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 s="12">
        <f t="shared" si="58"/>
        <v>41034.208333333336</v>
      </c>
      <c r="N905">
        <v>1337490000</v>
      </c>
      <c r="O905" s="12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25">
      <c r="A906">
        <v>904</v>
      </c>
      <c r="B906" t="s">
        <v>1840</v>
      </c>
      <c r="C906" s="3" t="s">
        <v>1841</v>
      </c>
      <c r="D906" s="15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 s="12">
        <f t="shared" si="58"/>
        <v>41186.208333333336</v>
      </c>
      <c r="N906">
        <v>1349672400</v>
      </c>
      <c r="O906" s="12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25">
      <c r="A907">
        <v>905</v>
      </c>
      <c r="B907" t="s">
        <v>1842</v>
      </c>
      <c r="C907" s="3" t="s">
        <v>1843</v>
      </c>
      <c r="D907" s="15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 s="12">
        <f t="shared" si="58"/>
        <v>41536.208333333336</v>
      </c>
      <c r="N907">
        <v>1379826000</v>
      </c>
      <c r="O907" s="12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25">
      <c r="A908">
        <v>906</v>
      </c>
      <c r="B908" t="s">
        <v>1844</v>
      </c>
      <c r="C908" s="3" t="s">
        <v>1845</v>
      </c>
      <c r="D908" s="15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 s="12">
        <f t="shared" si="58"/>
        <v>42868.208333333328</v>
      </c>
      <c r="N908">
        <v>1497762000</v>
      </c>
      <c r="O908" s="12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25">
      <c r="A909">
        <v>907</v>
      </c>
      <c r="B909" t="s">
        <v>1846</v>
      </c>
      <c r="C909" s="3" t="s">
        <v>1847</v>
      </c>
      <c r="D909" s="15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 s="12">
        <f t="shared" si="58"/>
        <v>40660.208333333336</v>
      </c>
      <c r="N909">
        <v>1304485200</v>
      </c>
      <c r="O909" s="12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25">
      <c r="A910">
        <v>908</v>
      </c>
      <c r="B910" t="s">
        <v>1848</v>
      </c>
      <c r="C910" s="3" t="s">
        <v>1849</v>
      </c>
      <c r="D910" s="15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 s="12">
        <f t="shared" si="58"/>
        <v>41031.208333333336</v>
      </c>
      <c r="N910">
        <v>1336885200</v>
      </c>
      <c r="O910" s="12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25">
      <c r="A911">
        <v>909</v>
      </c>
      <c r="B911" t="s">
        <v>1850</v>
      </c>
      <c r="C911" s="3" t="s">
        <v>1851</v>
      </c>
      <c r="D911" s="15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 s="12">
        <f t="shared" si="58"/>
        <v>43255.208333333328</v>
      </c>
      <c r="N911">
        <v>1530421200</v>
      </c>
      <c r="O911" s="12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25">
      <c r="A912">
        <v>910</v>
      </c>
      <c r="B912" t="s">
        <v>1852</v>
      </c>
      <c r="C912" s="3" t="s">
        <v>1853</v>
      </c>
      <c r="D912" s="15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 s="12">
        <f t="shared" si="58"/>
        <v>42026.25</v>
      </c>
      <c r="N912">
        <v>1421992800</v>
      </c>
      <c r="O912" s="12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25">
      <c r="A913">
        <v>911</v>
      </c>
      <c r="B913" t="s">
        <v>1854</v>
      </c>
      <c r="C913" s="3" t="s">
        <v>1855</v>
      </c>
      <c r="D913" s="15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 s="12">
        <f t="shared" si="58"/>
        <v>43717.208333333328</v>
      </c>
      <c r="N913">
        <v>1568178000</v>
      </c>
      <c r="O913" s="12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25">
      <c r="A914">
        <v>912</v>
      </c>
      <c r="B914" t="s">
        <v>1856</v>
      </c>
      <c r="C914" s="3" t="s">
        <v>1857</v>
      </c>
      <c r="D914" s="15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 s="12">
        <f t="shared" si="58"/>
        <v>41157.208333333336</v>
      </c>
      <c r="N914">
        <v>1347944400</v>
      </c>
      <c r="O914" s="12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25">
      <c r="A915">
        <v>913</v>
      </c>
      <c r="B915" t="s">
        <v>1858</v>
      </c>
      <c r="C915" s="3" t="s">
        <v>1859</v>
      </c>
      <c r="D915" s="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 s="12">
        <f t="shared" si="58"/>
        <v>43597.208333333328</v>
      </c>
      <c r="N915">
        <v>1558760400</v>
      </c>
      <c r="O915" s="12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25">
      <c r="A916">
        <v>914</v>
      </c>
      <c r="B916" t="s">
        <v>1860</v>
      </c>
      <c r="C916" s="3" t="s">
        <v>1861</v>
      </c>
      <c r="D916" s="15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 s="12">
        <f t="shared" si="58"/>
        <v>41490.208333333336</v>
      </c>
      <c r="N916">
        <v>1376629200</v>
      </c>
      <c r="O916" s="12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25">
      <c r="A917">
        <v>915</v>
      </c>
      <c r="B917" t="s">
        <v>1862</v>
      </c>
      <c r="C917" s="3" t="s">
        <v>1863</v>
      </c>
      <c r="D917" s="15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 s="12">
        <f t="shared" si="58"/>
        <v>42976.208333333328</v>
      </c>
      <c r="N917">
        <v>1504760400</v>
      </c>
      <c r="O917" s="12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25">
      <c r="A918">
        <v>916</v>
      </c>
      <c r="B918" t="s">
        <v>1864</v>
      </c>
      <c r="C918" s="3" t="s">
        <v>1865</v>
      </c>
      <c r="D918" s="15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 s="12">
        <f t="shared" si="58"/>
        <v>41991.25</v>
      </c>
      <c r="N918">
        <v>1419660000</v>
      </c>
      <c r="O918" s="12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25">
      <c r="A919">
        <v>917</v>
      </c>
      <c r="B919" t="s">
        <v>1866</v>
      </c>
      <c r="C919" s="3" t="s">
        <v>1867</v>
      </c>
      <c r="D919" s="15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 s="12">
        <f t="shared" si="58"/>
        <v>40722.208333333336</v>
      </c>
      <c r="N919">
        <v>1311310800</v>
      </c>
      <c r="O919" s="12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25">
      <c r="A920">
        <v>918</v>
      </c>
      <c r="B920" t="s">
        <v>1868</v>
      </c>
      <c r="C920" s="3" t="s">
        <v>1869</v>
      </c>
      <c r="D920" s="15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 s="12">
        <f t="shared" si="58"/>
        <v>41117.208333333336</v>
      </c>
      <c r="N920">
        <v>1344315600</v>
      </c>
      <c r="O920" s="12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25">
      <c r="A921">
        <v>919</v>
      </c>
      <c r="B921" t="s">
        <v>1870</v>
      </c>
      <c r="C921" s="3" t="s">
        <v>1871</v>
      </c>
      <c r="D921" s="15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 s="12">
        <f t="shared" si="58"/>
        <v>43022.208333333328</v>
      </c>
      <c r="N921">
        <v>1510725600</v>
      </c>
      <c r="O921" s="12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25">
      <c r="A922">
        <v>920</v>
      </c>
      <c r="B922" t="s">
        <v>1872</v>
      </c>
      <c r="C922" s="3" t="s">
        <v>1873</v>
      </c>
      <c r="D922" s="15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 s="12">
        <f t="shared" si="58"/>
        <v>43503.25</v>
      </c>
      <c r="N922">
        <v>1551247200</v>
      </c>
      <c r="O922" s="12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25">
      <c r="A923">
        <v>921</v>
      </c>
      <c r="B923" t="s">
        <v>1874</v>
      </c>
      <c r="C923" s="3" t="s">
        <v>1875</v>
      </c>
      <c r="D923" s="15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 s="12">
        <f t="shared" si="58"/>
        <v>40951.25</v>
      </c>
      <c r="N923">
        <v>1330236000</v>
      </c>
      <c r="O923" s="12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25">
      <c r="A924">
        <v>922</v>
      </c>
      <c r="B924" t="s">
        <v>1876</v>
      </c>
      <c r="C924" s="3" t="s">
        <v>1877</v>
      </c>
      <c r="D924" s="15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 s="12">
        <f t="shared" si="58"/>
        <v>43443.25</v>
      </c>
      <c r="N924">
        <v>1545112800</v>
      </c>
      <c r="O924" s="12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25">
      <c r="A925">
        <v>923</v>
      </c>
      <c r="B925" t="s">
        <v>1878</v>
      </c>
      <c r="C925" s="3" t="s">
        <v>1879</v>
      </c>
      <c r="D925" s="1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 s="12">
        <f t="shared" si="58"/>
        <v>40373.208333333336</v>
      </c>
      <c r="N925">
        <v>1279170000</v>
      </c>
      <c r="O925" s="12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25">
      <c r="A926">
        <v>924</v>
      </c>
      <c r="B926" t="s">
        <v>1880</v>
      </c>
      <c r="C926" s="3" t="s">
        <v>1881</v>
      </c>
      <c r="D926" s="15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 s="12">
        <f t="shared" si="58"/>
        <v>43769.208333333328</v>
      </c>
      <c r="N926">
        <v>1573452000</v>
      </c>
      <c r="O926" s="12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25">
      <c r="A927">
        <v>925</v>
      </c>
      <c r="B927" t="s">
        <v>1882</v>
      </c>
      <c r="C927" s="3" t="s">
        <v>1883</v>
      </c>
      <c r="D927" s="15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 s="12">
        <f t="shared" si="58"/>
        <v>43000.208333333328</v>
      </c>
      <c r="N927">
        <v>1507093200</v>
      </c>
      <c r="O927" s="12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25">
      <c r="A928">
        <v>926</v>
      </c>
      <c r="B928" t="s">
        <v>1884</v>
      </c>
      <c r="C928" s="3" t="s">
        <v>1885</v>
      </c>
      <c r="D928" s="15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 s="12">
        <f t="shared" si="58"/>
        <v>42502.208333333328</v>
      </c>
      <c r="N928">
        <v>1463374800</v>
      </c>
      <c r="O928" s="12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25">
      <c r="A929">
        <v>927</v>
      </c>
      <c r="B929" t="s">
        <v>1886</v>
      </c>
      <c r="C929" s="3" t="s">
        <v>1887</v>
      </c>
      <c r="D929" s="15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 s="12">
        <f t="shared" si="58"/>
        <v>41102.208333333336</v>
      </c>
      <c r="N929">
        <v>1344574800</v>
      </c>
      <c r="O929" s="12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25">
      <c r="A930">
        <v>928</v>
      </c>
      <c r="B930" t="s">
        <v>1888</v>
      </c>
      <c r="C930" s="3" t="s">
        <v>1889</v>
      </c>
      <c r="D930" s="15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 s="12">
        <f t="shared" si="58"/>
        <v>41637.25</v>
      </c>
      <c r="N930">
        <v>1389074400</v>
      </c>
      <c r="O930" s="12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25">
      <c r="A931">
        <v>929</v>
      </c>
      <c r="B931" t="s">
        <v>1890</v>
      </c>
      <c r="C931" s="3" t="s">
        <v>1891</v>
      </c>
      <c r="D931" s="15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 s="12">
        <f t="shared" si="58"/>
        <v>42858.208333333328</v>
      </c>
      <c r="N931">
        <v>1494997200</v>
      </c>
      <c r="O931" s="12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25">
      <c r="A932">
        <v>930</v>
      </c>
      <c r="B932" t="s">
        <v>1892</v>
      </c>
      <c r="C932" s="3" t="s">
        <v>1893</v>
      </c>
      <c r="D932" s="15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 s="12">
        <f t="shared" si="58"/>
        <v>42060.25</v>
      </c>
      <c r="N932">
        <v>1425448800</v>
      </c>
      <c r="O932" s="12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25">
      <c r="A933">
        <v>931</v>
      </c>
      <c r="B933" t="s">
        <v>1894</v>
      </c>
      <c r="C933" s="3" t="s">
        <v>1895</v>
      </c>
      <c r="D933" s="15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 s="12">
        <f t="shared" si="58"/>
        <v>41818.208333333336</v>
      </c>
      <c r="N933">
        <v>1404104400</v>
      </c>
      <c r="O933" s="12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25">
      <c r="A934">
        <v>932</v>
      </c>
      <c r="B934" t="s">
        <v>1896</v>
      </c>
      <c r="C934" s="3" t="s">
        <v>1897</v>
      </c>
      <c r="D934" s="15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 s="12">
        <f t="shared" si="58"/>
        <v>41709.208333333336</v>
      </c>
      <c r="N934">
        <v>1394773200</v>
      </c>
      <c r="O934" s="12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t="s">
        <v>1898</v>
      </c>
      <c r="C935" s="3" t="s">
        <v>1899</v>
      </c>
      <c r="D935" s="1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 s="12">
        <f t="shared" si="58"/>
        <v>41372.208333333336</v>
      </c>
      <c r="N935">
        <v>1366520400</v>
      </c>
      <c r="O935" s="12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25">
      <c r="A936">
        <v>934</v>
      </c>
      <c r="B936" t="s">
        <v>1900</v>
      </c>
      <c r="C936" s="3" t="s">
        <v>1901</v>
      </c>
      <c r="D936" s="15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 s="12">
        <f t="shared" si="58"/>
        <v>42422.25</v>
      </c>
      <c r="N936">
        <v>1456639200</v>
      </c>
      <c r="O936" s="12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25">
      <c r="A937">
        <v>935</v>
      </c>
      <c r="B937" t="s">
        <v>1902</v>
      </c>
      <c r="C937" s="3" t="s">
        <v>1903</v>
      </c>
      <c r="D937" s="15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 s="12">
        <f t="shared" si="58"/>
        <v>42209.208333333328</v>
      </c>
      <c r="N937">
        <v>1438318800</v>
      </c>
      <c r="O937" s="12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25">
      <c r="A938">
        <v>936</v>
      </c>
      <c r="B938" t="s">
        <v>1246</v>
      </c>
      <c r="C938" s="3" t="s">
        <v>1904</v>
      </c>
      <c r="D938" s="15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 s="12">
        <f t="shared" si="58"/>
        <v>43668.208333333328</v>
      </c>
      <c r="N938">
        <v>1564030800</v>
      </c>
      <c r="O938" s="12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25">
      <c r="A939">
        <v>937</v>
      </c>
      <c r="B939" t="s">
        <v>1905</v>
      </c>
      <c r="C939" s="3" t="s">
        <v>1906</v>
      </c>
      <c r="D939" s="15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 s="12">
        <f t="shared" si="58"/>
        <v>42334.25</v>
      </c>
      <c r="N939">
        <v>1449295200</v>
      </c>
      <c r="O939" s="12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25">
      <c r="A940">
        <v>938</v>
      </c>
      <c r="B940" t="s">
        <v>1907</v>
      </c>
      <c r="C940" s="3" t="s">
        <v>1908</v>
      </c>
      <c r="D940" s="15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 s="12">
        <f t="shared" si="58"/>
        <v>43263.208333333328</v>
      </c>
      <c r="N940">
        <v>1531890000</v>
      </c>
      <c r="O940" s="12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25">
      <c r="A941">
        <v>939</v>
      </c>
      <c r="B941" t="s">
        <v>1909</v>
      </c>
      <c r="C941" s="3" t="s">
        <v>1910</v>
      </c>
      <c r="D941" s="15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 s="12">
        <f t="shared" si="58"/>
        <v>40670.208333333336</v>
      </c>
      <c r="N941">
        <v>1306213200</v>
      </c>
      <c r="O941" s="12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25">
      <c r="A942">
        <v>940</v>
      </c>
      <c r="B942" t="s">
        <v>1911</v>
      </c>
      <c r="C942" s="3" t="s">
        <v>1912</v>
      </c>
      <c r="D942" s="15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 s="12">
        <f t="shared" si="58"/>
        <v>41244.25</v>
      </c>
      <c r="N942">
        <v>1356242400</v>
      </c>
      <c r="O942" s="12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25">
      <c r="A943">
        <v>941</v>
      </c>
      <c r="B943" t="s">
        <v>1913</v>
      </c>
      <c r="C943" s="3" t="s">
        <v>1914</v>
      </c>
      <c r="D943" s="15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 s="12">
        <f t="shared" si="58"/>
        <v>40552.25</v>
      </c>
      <c r="N943">
        <v>1297576800</v>
      </c>
      <c r="O943" s="12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25">
      <c r="A944">
        <v>942</v>
      </c>
      <c r="B944" t="s">
        <v>1907</v>
      </c>
      <c r="C944" s="3" t="s">
        <v>1915</v>
      </c>
      <c r="D944" s="15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 s="12">
        <f t="shared" si="58"/>
        <v>40568.25</v>
      </c>
      <c r="N944">
        <v>1296194400</v>
      </c>
      <c r="O944" s="12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25">
      <c r="A945">
        <v>943</v>
      </c>
      <c r="B945" t="s">
        <v>1916</v>
      </c>
      <c r="C945" s="3" t="s">
        <v>1917</v>
      </c>
      <c r="D945" s="1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 s="12">
        <f t="shared" si="58"/>
        <v>41906.208333333336</v>
      </c>
      <c r="N945">
        <v>1414558800</v>
      </c>
      <c r="O945" s="12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25">
      <c r="A946">
        <v>944</v>
      </c>
      <c r="B946" t="s">
        <v>1918</v>
      </c>
      <c r="C946" s="3" t="s">
        <v>1919</v>
      </c>
      <c r="D946" s="15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 s="12">
        <f t="shared" si="58"/>
        <v>42776.25</v>
      </c>
      <c r="N946">
        <v>1488348000</v>
      </c>
      <c r="O946" s="12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25">
      <c r="A947">
        <v>945</v>
      </c>
      <c r="B947" t="s">
        <v>1920</v>
      </c>
      <c r="C947" s="3" t="s">
        <v>1921</v>
      </c>
      <c r="D947" s="15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 s="12">
        <f t="shared" si="58"/>
        <v>41004.208333333336</v>
      </c>
      <c r="N947">
        <v>1334898000</v>
      </c>
      <c r="O947" s="12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25">
      <c r="A948">
        <v>946</v>
      </c>
      <c r="B948" t="s">
        <v>1922</v>
      </c>
      <c r="C948" s="3" t="s">
        <v>1923</v>
      </c>
      <c r="D948" s="15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 s="12">
        <f t="shared" si="58"/>
        <v>40710.208333333336</v>
      </c>
      <c r="N948">
        <v>1308373200</v>
      </c>
      <c r="O948" s="12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25">
      <c r="A949">
        <v>947</v>
      </c>
      <c r="B949" t="s">
        <v>1924</v>
      </c>
      <c r="C949" s="3" t="s">
        <v>1925</v>
      </c>
      <c r="D949" s="15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 s="12">
        <f t="shared" si="58"/>
        <v>41908.208333333336</v>
      </c>
      <c r="N949">
        <v>1412312400</v>
      </c>
      <c r="O949" s="12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25">
      <c r="A950">
        <v>948</v>
      </c>
      <c r="B950" t="s">
        <v>1926</v>
      </c>
      <c r="C950" s="3" t="s">
        <v>1927</v>
      </c>
      <c r="D950" s="15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 s="12">
        <f t="shared" si="58"/>
        <v>41985.25</v>
      </c>
      <c r="N950">
        <v>1419228000</v>
      </c>
      <c r="O950" s="12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25">
      <c r="A951">
        <v>949</v>
      </c>
      <c r="B951" t="s">
        <v>1928</v>
      </c>
      <c r="C951" s="3" t="s">
        <v>1929</v>
      </c>
      <c r="D951" s="15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 s="12">
        <f t="shared" si="58"/>
        <v>42112.208333333328</v>
      </c>
      <c r="N951">
        <v>1430974800</v>
      </c>
      <c r="O951" s="12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25">
      <c r="A952">
        <v>950</v>
      </c>
      <c r="B952" t="s">
        <v>1930</v>
      </c>
      <c r="C952" s="3" t="s">
        <v>1931</v>
      </c>
      <c r="D952" s="15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 s="12">
        <f t="shared" si="58"/>
        <v>43571.208333333328</v>
      </c>
      <c r="N952">
        <v>1555822800</v>
      </c>
      <c r="O952" s="12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25">
      <c r="A953">
        <v>951</v>
      </c>
      <c r="B953" t="s">
        <v>1932</v>
      </c>
      <c r="C953" s="3" t="s">
        <v>1933</v>
      </c>
      <c r="D953" s="15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 s="12">
        <f t="shared" si="58"/>
        <v>42730.25</v>
      </c>
      <c r="N953">
        <v>1482818400</v>
      </c>
      <c r="O953" s="12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t="s">
        <v>1934</v>
      </c>
      <c r="C954" s="3" t="s">
        <v>1935</v>
      </c>
      <c r="D954" s="15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 s="12">
        <f t="shared" si="58"/>
        <v>42591.208333333328</v>
      </c>
      <c r="N954">
        <v>1471928400</v>
      </c>
      <c r="O954" s="12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25">
      <c r="A955">
        <v>953</v>
      </c>
      <c r="B955" t="s">
        <v>1936</v>
      </c>
      <c r="C955" s="3" t="s">
        <v>1937</v>
      </c>
      <c r="D955" s="1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 s="12">
        <f t="shared" si="58"/>
        <v>42358.25</v>
      </c>
      <c r="N955">
        <v>1453701600</v>
      </c>
      <c r="O955" s="12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25">
      <c r="A956">
        <v>954</v>
      </c>
      <c r="B956" t="s">
        <v>1938</v>
      </c>
      <c r="C956" s="3" t="s">
        <v>1939</v>
      </c>
      <c r="D956" s="15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 s="12">
        <f t="shared" si="58"/>
        <v>41174.208333333336</v>
      </c>
      <c r="N956">
        <v>1350363600</v>
      </c>
      <c r="O956" s="12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25">
      <c r="A957">
        <v>955</v>
      </c>
      <c r="B957" t="s">
        <v>1940</v>
      </c>
      <c r="C957" s="3" t="s">
        <v>1941</v>
      </c>
      <c r="D957" s="15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 s="12">
        <f t="shared" si="58"/>
        <v>41238.25</v>
      </c>
      <c r="N957">
        <v>1353996000</v>
      </c>
      <c r="O957" s="12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25">
      <c r="A958">
        <v>956</v>
      </c>
      <c r="B958" t="s">
        <v>1942</v>
      </c>
      <c r="C958" s="3" t="s">
        <v>1943</v>
      </c>
      <c r="D958" s="15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 s="12">
        <f t="shared" si="58"/>
        <v>42360.25</v>
      </c>
      <c r="N958">
        <v>1451109600</v>
      </c>
      <c r="O958" s="12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25">
      <c r="A959">
        <v>957</v>
      </c>
      <c r="B959" t="s">
        <v>1944</v>
      </c>
      <c r="C959" s="3" t="s">
        <v>1945</v>
      </c>
      <c r="D959" s="15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 s="12">
        <f t="shared" si="58"/>
        <v>40955.25</v>
      </c>
      <c r="N959">
        <v>1329631200</v>
      </c>
      <c r="O959" s="12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25">
      <c r="A960">
        <v>958</v>
      </c>
      <c r="B960" t="s">
        <v>1946</v>
      </c>
      <c r="C960" s="3" t="s">
        <v>1947</v>
      </c>
      <c r="D960" s="15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 s="12">
        <f t="shared" si="58"/>
        <v>40350.208333333336</v>
      </c>
      <c r="N960">
        <v>1278997200</v>
      </c>
      <c r="O960" s="12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25">
      <c r="A961">
        <v>959</v>
      </c>
      <c r="B961" t="s">
        <v>1948</v>
      </c>
      <c r="C961" s="3" t="s">
        <v>1949</v>
      </c>
      <c r="D961" s="15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 s="12">
        <f t="shared" si="58"/>
        <v>40357.208333333336</v>
      </c>
      <c r="N961">
        <v>1280120400</v>
      </c>
      <c r="O961" s="12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25">
      <c r="A962">
        <v>960</v>
      </c>
      <c r="B962" t="s">
        <v>1950</v>
      </c>
      <c r="C962" s="3" t="s">
        <v>1951</v>
      </c>
      <c r="D962" s="15">
        <v>5500</v>
      </c>
      <c r="E962">
        <v>4678</v>
      </c>
      <c r="F962" s="6">
        <f t="shared" ref="F962:F1025" si="60">(E962/D962)*100</f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 s="12">
        <f t="shared" si="58"/>
        <v>42408.25</v>
      </c>
      <c r="N962">
        <v>1458104400</v>
      </c>
      <c r="O962" s="12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25">
      <c r="A963">
        <v>961</v>
      </c>
      <c r="B963" t="s">
        <v>1952</v>
      </c>
      <c r="C963" s="3" t="s">
        <v>1953</v>
      </c>
      <c r="D963" s="15">
        <v>5700</v>
      </c>
      <c r="E963">
        <v>6800</v>
      </c>
      <c r="F963" s="6">
        <f t="shared" si="60"/>
        <v>119.29824561403508</v>
      </c>
      <c r="G963" t="s">
        <v>20</v>
      </c>
      <c r="H963">
        <v>155</v>
      </c>
      <c r="I963" s="7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62">(((L963/60)/60)/24)+DATE(1970,1,1)</f>
        <v>40591.25</v>
      </c>
      <c r="N963">
        <v>1298268000</v>
      </c>
      <c r="O963" s="12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25">
      <c r="A964">
        <v>962</v>
      </c>
      <c r="B964" t="s">
        <v>1954</v>
      </c>
      <c r="C964" s="3" t="s">
        <v>1955</v>
      </c>
      <c r="D964" s="15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 s="12">
        <f t="shared" si="62"/>
        <v>41592.25</v>
      </c>
      <c r="N964">
        <v>1386223200</v>
      </c>
      <c r="O964" s="12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25">
      <c r="A965">
        <v>963</v>
      </c>
      <c r="B965" t="s">
        <v>1956</v>
      </c>
      <c r="C965" s="3" t="s">
        <v>1957</v>
      </c>
      <c r="D965" s="1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 s="12">
        <f t="shared" si="62"/>
        <v>40607.25</v>
      </c>
      <c r="N965">
        <v>1299823200</v>
      </c>
      <c r="O965" s="12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25">
      <c r="A966">
        <v>964</v>
      </c>
      <c r="B966" t="s">
        <v>1958</v>
      </c>
      <c r="C966" s="3" t="s">
        <v>1959</v>
      </c>
      <c r="D966" s="15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 s="12">
        <f t="shared" si="62"/>
        <v>42135.208333333328</v>
      </c>
      <c r="N966">
        <v>1431752400</v>
      </c>
      <c r="O966" s="12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25">
      <c r="A967">
        <v>965</v>
      </c>
      <c r="B967" t="s">
        <v>1960</v>
      </c>
      <c r="C967" s="3" t="s">
        <v>1961</v>
      </c>
      <c r="D967" s="15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 s="12">
        <f t="shared" si="62"/>
        <v>40203.25</v>
      </c>
      <c r="N967">
        <v>1267855200</v>
      </c>
      <c r="O967" s="12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t="s">
        <v>878</v>
      </c>
      <c r="C968" s="3" t="s">
        <v>1962</v>
      </c>
      <c r="D968" s="15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 s="12">
        <f t="shared" si="62"/>
        <v>42901.208333333328</v>
      </c>
      <c r="N968">
        <v>1497675600</v>
      </c>
      <c r="O968" s="12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25">
      <c r="A969">
        <v>967</v>
      </c>
      <c r="B969" t="s">
        <v>1963</v>
      </c>
      <c r="C969" s="3" t="s">
        <v>1964</v>
      </c>
      <c r="D969" s="15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 s="12">
        <f t="shared" si="62"/>
        <v>41005.208333333336</v>
      </c>
      <c r="N969">
        <v>1336885200</v>
      </c>
      <c r="O969" s="12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25">
      <c r="A970">
        <v>968</v>
      </c>
      <c r="B970" t="s">
        <v>1965</v>
      </c>
      <c r="C970" s="3" t="s">
        <v>1966</v>
      </c>
      <c r="D970" s="15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 s="12">
        <f t="shared" si="62"/>
        <v>40544.25</v>
      </c>
      <c r="N970">
        <v>1295157600</v>
      </c>
      <c r="O970" s="12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25">
      <c r="A971">
        <v>969</v>
      </c>
      <c r="B971" t="s">
        <v>1967</v>
      </c>
      <c r="C971" s="3" t="s">
        <v>1968</v>
      </c>
      <c r="D971" s="15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 s="12">
        <f t="shared" si="62"/>
        <v>43821.25</v>
      </c>
      <c r="N971">
        <v>1577599200</v>
      </c>
      <c r="O971" s="12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25">
      <c r="A972">
        <v>970</v>
      </c>
      <c r="B972" t="s">
        <v>1969</v>
      </c>
      <c r="C972" s="3" t="s">
        <v>1970</v>
      </c>
      <c r="D972" s="15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 s="12">
        <f t="shared" si="62"/>
        <v>40672.208333333336</v>
      </c>
      <c r="N972">
        <v>1305003600</v>
      </c>
      <c r="O972" s="12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25">
      <c r="A973">
        <v>971</v>
      </c>
      <c r="B973" t="s">
        <v>1971</v>
      </c>
      <c r="C973" s="3" t="s">
        <v>1972</v>
      </c>
      <c r="D973" s="15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 s="12">
        <f t="shared" si="62"/>
        <v>41555.208333333336</v>
      </c>
      <c r="N973">
        <v>1381726800</v>
      </c>
      <c r="O973" s="12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5" x14ac:dyDescent="0.25">
      <c r="A974">
        <v>972</v>
      </c>
      <c r="B974" t="s">
        <v>1973</v>
      </c>
      <c r="C974" s="3" t="s">
        <v>1974</v>
      </c>
      <c r="D974" s="15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 s="12">
        <f t="shared" si="62"/>
        <v>41792.208333333336</v>
      </c>
      <c r="N974">
        <v>1402462800</v>
      </c>
      <c r="O974" s="12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25">
      <c r="A975">
        <v>973</v>
      </c>
      <c r="B975" t="s">
        <v>1975</v>
      </c>
      <c r="C975" s="3" t="s">
        <v>1976</v>
      </c>
      <c r="D975" s="1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 s="12">
        <f t="shared" si="62"/>
        <v>40522.25</v>
      </c>
      <c r="N975">
        <v>1292133600</v>
      </c>
      <c r="O975" s="12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25">
      <c r="A976">
        <v>974</v>
      </c>
      <c r="B976" t="s">
        <v>1977</v>
      </c>
      <c r="C976" s="3" t="s">
        <v>1978</v>
      </c>
      <c r="D976" s="15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 s="12">
        <f t="shared" si="62"/>
        <v>41412.208333333336</v>
      </c>
      <c r="N976">
        <v>1368939600</v>
      </c>
      <c r="O976" s="12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25">
      <c r="A977">
        <v>975</v>
      </c>
      <c r="B977" t="s">
        <v>1979</v>
      </c>
      <c r="C977" s="3" t="s">
        <v>1980</v>
      </c>
      <c r="D977" s="15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 s="12">
        <f t="shared" si="62"/>
        <v>42337.25</v>
      </c>
      <c r="N977">
        <v>1452146400</v>
      </c>
      <c r="O977" s="12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25">
      <c r="A978">
        <v>976</v>
      </c>
      <c r="B978" t="s">
        <v>1981</v>
      </c>
      <c r="C978" s="3" t="s">
        <v>1982</v>
      </c>
      <c r="D978" s="15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 s="12">
        <f t="shared" si="62"/>
        <v>40571.25</v>
      </c>
      <c r="N978">
        <v>1296712800</v>
      </c>
      <c r="O978" s="12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25">
      <c r="A979">
        <v>977</v>
      </c>
      <c r="B979" t="s">
        <v>1258</v>
      </c>
      <c r="C979" s="3" t="s">
        <v>1983</v>
      </c>
      <c r="D979" s="15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 s="12">
        <f t="shared" si="62"/>
        <v>43138.25</v>
      </c>
      <c r="N979">
        <v>1520748000</v>
      </c>
      <c r="O979" s="12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25">
      <c r="A980">
        <v>978</v>
      </c>
      <c r="B980" t="s">
        <v>1984</v>
      </c>
      <c r="C980" s="3" t="s">
        <v>1985</v>
      </c>
      <c r="D980" s="15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 s="12">
        <f t="shared" si="62"/>
        <v>42686.25</v>
      </c>
      <c r="N980">
        <v>1480831200</v>
      </c>
      <c r="O980" s="12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25">
      <c r="A981">
        <v>979</v>
      </c>
      <c r="B981" t="s">
        <v>1986</v>
      </c>
      <c r="C981" s="3" t="s">
        <v>1987</v>
      </c>
      <c r="D981" s="15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 s="12">
        <f t="shared" si="62"/>
        <v>42078.208333333328</v>
      </c>
      <c r="N981">
        <v>1426914000</v>
      </c>
      <c r="O981" s="12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25">
      <c r="A982">
        <v>980</v>
      </c>
      <c r="B982" t="s">
        <v>1988</v>
      </c>
      <c r="C982" s="3" t="s">
        <v>1989</v>
      </c>
      <c r="D982" s="15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 s="12">
        <f t="shared" si="62"/>
        <v>42307.208333333328</v>
      </c>
      <c r="N982">
        <v>1446616800</v>
      </c>
      <c r="O982" s="12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25">
      <c r="A983">
        <v>981</v>
      </c>
      <c r="B983" t="s">
        <v>1990</v>
      </c>
      <c r="C983" s="3" t="s">
        <v>1991</v>
      </c>
      <c r="D983" s="15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 s="12">
        <f t="shared" si="62"/>
        <v>43094.25</v>
      </c>
      <c r="N983">
        <v>1517032800</v>
      </c>
      <c r="O983" s="12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25">
      <c r="A984">
        <v>982</v>
      </c>
      <c r="B984" t="s">
        <v>1992</v>
      </c>
      <c r="C984" s="3" t="s">
        <v>1993</v>
      </c>
      <c r="D984" s="15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 s="12">
        <f t="shared" si="62"/>
        <v>40743.208333333336</v>
      </c>
      <c r="N984">
        <v>1311224400</v>
      </c>
      <c r="O984" s="12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25">
      <c r="A985">
        <v>983</v>
      </c>
      <c r="B985" t="s">
        <v>1994</v>
      </c>
      <c r="C985" s="3" t="s">
        <v>1995</v>
      </c>
      <c r="D985" s="1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 s="12">
        <f t="shared" si="62"/>
        <v>43681.208333333328</v>
      </c>
      <c r="N985">
        <v>1566190800</v>
      </c>
      <c r="O985" s="12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25">
      <c r="A986">
        <v>984</v>
      </c>
      <c r="B986" t="s">
        <v>1996</v>
      </c>
      <c r="C986" s="3" t="s">
        <v>1997</v>
      </c>
      <c r="D986" s="15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 s="12">
        <f t="shared" si="62"/>
        <v>43716.208333333328</v>
      </c>
      <c r="N986">
        <v>1570165200</v>
      </c>
      <c r="O986" s="12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25">
      <c r="A987">
        <v>985</v>
      </c>
      <c r="B987" t="s">
        <v>1998</v>
      </c>
      <c r="C987" s="3" t="s">
        <v>1999</v>
      </c>
      <c r="D987" s="15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 s="12">
        <f t="shared" si="62"/>
        <v>41614.25</v>
      </c>
      <c r="N987">
        <v>1388556000</v>
      </c>
      <c r="O987" s="12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t="s">
        <v>2000</v>
      </c>
      <c r="C988" s="3" t="s">
        <v>2001</v>
      </c>
      <c r="D988" s="15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 s="12">
        <f t="shared" si="62"/>
        <v>40638.208333333336</v>
      </c>
      <c r="N988">
        <v>1303189200</v>
      </c>
      <c r="O988" s="12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t="s">
        <v>2002</v>
      </c>
      <c r="C989" s="3" t="s">
        <v>2003</v>
      </c>
      <c r="D989" s="15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 s="12">
        <f t="shared" si="62"/>
        <v>42852.208333333328</v>
      </c>
      <c r="N989">
        <v>1494478800</v>
      </c>
      <c r="O989" s="12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25">
      <c r="A990">
        <v>988</v>
      </c>
      <c r="B990" t="s">
        <v>2004</v>
      </c>
      <c r="C990" s="3" t="s">
        <v>2005</v>
      </c>
      <c r="D990" s="15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 s="12">
        <f t="shared" si="62"/>
        <v>42686.25</v>
      </c>
      <c r="N990">
        <v>1480744800</v>
      </c>
      <c r="O990" s="12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25">
      <c r="A991">
        <v>989</v>
      </c>
      <c r="B991" t="s">
        <v>2006</v>
      </c>
      <c r="C991" s="3" t="s">
        <v>2007</v>
      </c>
      <c r="D991" s="15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 s="12">
        <f t="shared" si="62"/>
        <v>43571.208333333328</v>
      </c>
      <c r="N991">
        <v>1555822800</v>
      </c>
      <c r="O991" s="12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25">
      <c r="A992">
        <v>990</v>
      </c>
      <c r="B992" t="s">
        <v>2008</v>
      </c>
      <c r="C992" s="3" t="s">
        <v>2009</v>
      </c>
      <c r="D992" s="15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 s="12">
        <f t="shared" si="62"/>
        <v>42432.25</v>
      </c>
      <c r="N992">
        <v>1458882000</v>
      </c>
      <c r="O992" s="12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25">
      <c r="A993">
        <v>991</v>
      </c>
      <c r="B993" t="s">
        <v>1080</v>
      </c>
      <c r="C993" s="3" t="s">
        <v>2010</v>
      </c>
      <c r="D993" s="15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 s="12">
        <f t="shared" si="62"/>
        <v>41907.208333333336</v>
      </c>
      <c r="N993">
        <v>1411966800</v>
      </c>
      <c r="O993" s="12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25">
      <c r="A994">
        <v>992</v>
      </c>
      <c r="B994" t="s">
        <v>2011</v>
      </c>
      <c r="C994" s="3" t="s">
        <v>2012</v>
      </c>
      <c r="D994" s="15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 s="12">
        <f t="shared" si="62"/>
        <v>43227.208333333328</v>
      </c>
      <c r="N994">
        <v>1526878800</v>
      </c>
      <c r="O994" s="12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25">
      <c r="A995">
        <v>993</v>
      </c>
      <c r="B995" t="s">
        <v>2013</v>
      </c>
      <c r="C995" s="3" t="s">
        <v>2014</v>
      </c>
      <c r="D995" s="1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 s="12">
        <f t="shared" si="62"/>
        <v>42362.25</v>
      </c>
      <c r="N995">
        <v>1452405600</v>
      </c>
      <c r="O995" s="12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25">
      <c r="A996">
        <v>994</v>
      </c>
      <c r="B996" t="s">
        <v>2015</v>
      </c>
      <c r="C996" s="3" t="s">
        <v>2016</v>
      </c>
      <c r="D996" s="15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 s="12">
        <f t="shared" si="62"/>
        <v>41929.208333333336</v>
      </c>
      <c r="N996">
        <v>1414040400</v>
      </c>
      <c r="O996" s="12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25">
      <c r="A997">
        <v>995</v>
      </c>
      <c r="B997" t="s">
        <v>2017</v>
      </c>
      <c r="C997" s="3" t="s">
        <v>2018</v>
      </c>
      <c r="D997" s="15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 s="12">
        <f t="shared" si="62"/>
        <v>43408.208333333328</v>
      </c>
      <c r="N997">
        <v>1543816800</v>
      </c>
      <c r="O997" s="12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5" x14ac:dyDescent="0.25">
      <c r="A998">
        <v>996</v>
      </c>
      <c r="B998" t="s">
        <v>2019</v>
      </c>
      <c r="C998" s="3" t="s">
        <v>2020</v>
      </c>
      <c r="D998" s="15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 s="12">
        <f t="shared" si="62"/>
        <v>41276.25</v>
      </c>
      <c r="N998">
        <v>1359698400</v>
      </c>
      <c r="O998" s="12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25">
      <c r="A999">
        <v>997</v>
      </c>
      <c r="B999" t="s">
        <v>2021</v>
      </c>
      <c r="C999" s="3" t="s">
        <v>2022</v>
      </c>
      <c r="D999" s="15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 s="12">
        <f t="shared" si="62"/>
        <v>41659.25</v>
      </c>
      <c r="N999">
        <v>1390629600</v>
      </c>
      <c r="O999" s="12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25">
      <c r="A1000">
        <v>998</v>
      </c>
      <c r="B1000" t="s">
        <v>2023</v>
      </c>
      <c r="C1000" s="3" t="s">
        <v>2024</v>
      </c>
      <c r="D1000" s="15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 s="12">
        <f t="shared" si="62"/>
        <v>40220.25</v>
      </c>
      <c r="N1000">
        <v>1267077600</v>
      </c>
      <c r="O1000" s="12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25">
      <c r="A1001">
        <v>999</v>
      </c>
      <c r="B1001" t="s">
        <v>2025</v>
      </c>
      <c r="C1001" s="3" t="s">
        <v>2026</v>
      </c>
      <c r="D1001" s="15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 s="12">
        <f t="shared" si="62"/>
        <v>42550.208333333328</v>
      </c>
      <c r="N1001">
        <v>1467781200</v>
      </c>
      <c r="O1001" s="12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G1:G1048576">
    <cfRule type="containsText" dxfId="20" priority="8" operator="containsText" text="live">
      <formula>NOT(ISERROR(SEARCH("live",G1)))</formula>
    </cfRule>
    <cfRule type="containsText" dxfId="19" priority="9" operator="containsText" text="canceled">
      <formula>NOT(ISERROR(SEARCH("canceled",G1)))</formula>
    </cfRule>
    <cfRule type="containsText" dxfId="18" priority="10" operator="containsText" text="cancelled">
      <formula>NOT(ISERROR(SEARCH("cancelled",G1)))</formula>
    </cfRule>
    <cfRule type="containsText" dxfId="17" priority="11" operator="containsText" text="cancelled">
      <formula>NOT(ISERROR(SEARCH("cancelled",G1)))</formula>
    </cfRule>
    <cfRule type="containsText" dxfId="16" priority="12" operator="containsText" text="cancelled">
      <formula>NOT(ISERROR(SEARCH("cancelled",G1)))</formula>
    </cfRule>
    <cfRule type="containsText" dxfId="15" priority="13" operator="containsText" text="successful">
      <formula>NOT(ISERROR(SEARCH("successful",G1)))</formula>
    </cfRule>
    <cfRule type="containsText" dxfId="14" priority="14" operator="containsText" text="failed">
      <formula>NOT(ISERROR(SEARCH("failed",G1)))</formula>
    </cfRule>
    <cfRule type="colorScale" priority="15">
      <colorScale>
        <cfvo type="formula" val="&quot;failed&quot;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formula" val="failed()"/>
        <cfvo type="formula" val="cancelled()"/>
        <cfvo type="formula" val="successful()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2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E3CD-4E9A-4DDD-8E6E-B91F6DBC032C}">
  <dimension ref="A3:F14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10" width="22.875" bestFit="1" customWidth="1"/>
    <col min="11" max="11" width="25.5" bestFit="1" customWidth="1"/>
    <col min="12" max="12" width="27.875" bestFit="1" customWidth="1"/>
    <col min="13" max="13" width="6.25" bestFit="1" customWidth="1"/>
    <col min="14" max="14" width="5.75" bestFit="1" customWidth="1"/>
    <col min="15" max="15" width="12.125" bestFit="1" customWidth="1"/>
    <col min="16" max="16" width="9.75" bestFit="1" customWidth="1"/>
    <col min="17" max="17" width="10.5" bestFit="1" customWidth="1"/>
    <col min="18" max="18" width="7.25" bestFit="1" customWidth="1"/>
    <col min="19" max="19" width="10.5" bestFit="1" customWidth="1"/>
    <col min="20" max="20" width="11.25" bestFit="1" customWidth="1"/>
    <col min="21" max="21" width="6.25" bestFit="1" customWidth="1"/>
    <col min="22" max="22" width="12.125" bestFit="1" customWidth="1"/>
    <col min="23" max="23" width="9.75" bestFit="1" customWidth="1"/>
    <col min="24" max="24" width="10.5" bestFit="1" customWidth="1"/>
    <col min="25" max="25" width="7.25" bestFit="1" customWidth="1"/>
    <col min="26" max="26" width="8.75" bestFit="1" customWidth="1"/>
    <col min="27" max="27" width="11.25" bestFit="1" customWidth="1"/>
    <col min="28" max="28" width="4.875" bestFit="1" customWidth="1"/>
    <col min="29" max="29" width="6.25" bestFit="1" customWidth="1"/>
    <col min="30" max="30" width="9.875" bestFit="1" customWidth="1"/>
    <col min="31" max="31" width="5.75" bestFit="1" customWidth="1"/>
    <col min="32" max="32" width="12.125" bestFit="1" customWidth="1"/>
    <col min="33" max="33" width="9.75" bestFit="1" customWidth="1"/>
    <col min="34" max="34" width="10.5" bestFit="1" customWidth="1"/>
    <col min="35" max="35" width="7.25" bestFit="1" customWidth="1"/>
    <col min="36" max="36" width="14.25" bestFit="1" customWidth="1"/>
    <col min="37" max="37" width="8.625" bestFit="1" customWidth="1"/>
    <col min="38" max="38" width="11.75" bestFit="1" customWidth="1"/>
    <col min="39" max="39" width="11" bestFit="1" customWidth="1"/>
    <col min="40" max="41" width="12.5" bestFit="1" customWidth="1"/>
    <col min="42" max="42" width="10.625" bestFit="1" customWidth="1"/>
    <col min="43" max="43" width="18" bestFit="1" customWidth="1"/>
    <col min="44" max="44" width="17.25" bestFit="1" customWidth="1"/>
    <col min="45" max="48" width="15.375" bestFit="1" customWidth="1"/>
    <col min="49" max="49" width="14.75" bestFit="1" customWidth="1"/>
    <col min="50" max="51" width="12.25" bestFit="1" customWidth="1"/>
    <col min="52" max="52" width="15.5" bestFit="1" customWidth="1"/>
    <col min="53" max="53" width="9" bestFit="1" customWidth="1"/>
    <col min="54" max="54" width="12.125" bestFit="1" customWidth="1"/>
    <col min="55" max="55" width="10.5" bestFit="1" customWidth="1"/>
    <col min="56" max="59" width="13" bestFit="1" customWidth="1"/>
    <col min="60" max="60" width="16.25" bestFit="1" customWidth="1"/>
    <col min="61" max="62" width="12.625" bestFit="1" customWidth="1"/>
    <col min="63" max="63" width="11.125" bestFit="1" customWidth="1"/>
    <col min="64" max="64" width="18" bestFit="1" customWidth="1"/>
    <col min="65" max="65" width="17.25" bestFit="1" customWidth="1"/>
    <col min="66" max="66" width="11.5" bestFit="1" customWidth="1"/>
    <col min="67" max="67" width="14.75" bestFit="1" customWidth="1"/>
    <col min="68" max="69" width="12.25" bestFit="1" customWidth="1"/>
    <col min="70" max="70" width="15.5" bestFit="1" customWidth="1"/>
    <col min="71" max="71" width="9" bestFit="1" customWidth="1"/>
    <col min="72" max="72" width="12.125" bestFit="1" customWidth="1"/>
    <col min="73" max="73" width="8.75" bestFit="1" customWidth="1"/>
    <col min="74" max="79" width="13.125" bestFit="1" customWidth="1"/>
    <col min="80" max="80" width="16.25" bestFit="1" customWidth="1"/>
    <col min="81" max="81" width="10.625" bestFit="1" customWidth="1"/>
    <col min="82" max="82" width="9.75" bestFit="1" customWidth="1"/>
    <col min="83" max="84" width="12.625" bestFit="1" customWidth="1"/>
    <col min="85" max="85" width="11.125" bestFit="1" customWidth="1"/>
    <col min="86" max="86" width="11.625" bestFit="1" customWidth="1"/>
    <col min="87" max="87" width="14.875" bestFit="1" customWidth="1"/>
    <col min="88" max="93" width="12.5" bestFit="1" customWidth="1"/>
    <col min="94" max="94" width="10.625" bestFit="1" customWidth="1"/>
    <col min="95" max="95" width="18" bestFit="1" customWidth="1"/>
    <col min="96" max="96" width="17.25" bestFit="1" customWidth="1"/>
    <col min="97" max="100" width="15.375" bestFit="1" customWidth="1"/>
    <col min="101" max="101" width="14.75" bestFit="1" customWidth="1"/>
    <col min="102" max="103" width="12.25" bestFit="1" customWidth="1"/>
    <col min="104" max="104" width="15.5" bestFit="1" customWidth="1"/>
    <col min="105" max="105" width="9" bestFit="1" customWidth="1"/>
    <col min="106" max="106" width="12.125" bestFit="1" customWidth="1"/>
    <col min="107" max="107" width="14.25" bestFit="1" customWidth="1"/>
    <col min="108" max="108" width="8.625" bestFit="1" customWidth="1"/>
    <col min="109" max="110" width="11.75" bestFit="1" customWidth="1"/>
    <col min="111" max="112" width="11" bestFit="1" customWidth="1"/>
  </cols>
  <sheetData>
    <row r="3" spans="1:6" x14ac:dyDescent="0.25">
      <c r="A3" s="8" t="s">
        <v>2069</v>
      </c>
      <c r="B3" s="8" t="s">
        <v>2070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2039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2031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2048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2062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2033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2052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2045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2035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2037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F6CE-5674-4FAE-8299-142C52657AF5}">
  <dimension ref="A1:F30"/>
  <sheetViews>
    <sheetView topLeftCell="A7" workbookViewId="0">
      <selection activeCell="A7" sqref="A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hidden="1" customWidth="1"/>
    <col min="7" max="7" width="11" bestFit="1" customWidth="1"/>
  </cols>
  <sheetData>
    <row r="1" spans="1:6" x14ac:dyDescent="0.25">
      <c r="A1" s="8" t="s">
        <v>6</v>
      </c>
      <c r="B1" t="s">
        <v>2068</v>
      </c>
    </row>
    <row r="2" spans="1:6" x14ac:dyDescent="0.25">
      <c r="A2" s="8" t="s">
        <v>2065</v>
      </c>
      <c r="B2" t="s">
        <v>2068</v>
      </c>
    </row>
    <row r="4" spans="1:6" x14ac:dyDescent="0.25">
      <c r="A4" s="8" t="s">
        <v>2069</v>
      </c>
      <c r="B4" s="8" t="s">
        <v>2070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2063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2040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2042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2041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2051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2032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2043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2056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2055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2059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2046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2053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2038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2054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2034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2061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2050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2058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2057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2049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2044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2036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2060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FDA2B-A37D-470F-9E52-F0FA8F7C5C26}">
  <dimension ref="A2:F7"/>
  <sheetViews>
    <sheetView workbookViewId="0">
      <selection activeCell="C6" sqref="C6"/>
    </sheetView>
  </sheetViews>
  <sheetFormatPr defaultRowHeight="15.75" x14ac:dyDescent="0.25"/>
  <cols>
    <col min="1" max="1" width="20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hidden="1" customWidth="1"/>
    <col min="7" max="7" width="11" bestFit="1" customWidth="1"/>
    <col min="8" max="8" width="5.75" bestFit="1" customWidth="1"/>
    <col min="9" max="9" width="9.75" bestFit="1" customWidth="1"/>
    <col min="10" max="10" width="5.25" bestFit="1" customWidth="1"/>
    <col min="11" max="11" width="4.625" bestFit="1" customWidth="1"/>
    <col min="12" max="12" width="13.125" bestFit="1" customWidth="1"/>
    <col min="13" max="13" width="11" bestFit="1" customWidth="1"/>
    <col min="14" max="14" width="11.5" bestFit="1" customWidth="1"/>
    <col min="15" max="15" width="9.5" bestFit="1" customWidth="1"/>
    <col min="16" max="16" width="4.5" bestFit="1" customWidth="1"/>
    <col min="17" max="17" width="11" bestFit="1" customWidth="1"/>
  </cols>
  <sheetData>
    <row r="2" spans="1:6" x14ac:dyDescent="0.25">
      <c r="A2" s="8" t="s">
        <v>6</v>
      </c>
      <c r="B2" t="s">
        <v>2068</v>
      </c>
    </row>
    <row r="3" spans="1:6" x14ac:dyDescent="0.25">
      <c r="A3" s="8" t="s">
        <v>2065</v>
      </c>
      <c r="B3" t="s">
        <v>2068</v>
      </c>
    </row>
    <row r="5" spans="1:6" x14ac:dyDescent="0.25">
      <c r="B5" s="8" t="s">
        <v>2070</v>
      </c>
    </row>
    <row r="6" spans="1:6" x14ac:dyDescent="0.25"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25">
      <c r="A7" t="s">
        <v>2071</v>
      </c>
      <c r="B7" s="10">
        <v>57</v>
      </c>
      <c r="C7" s="10">
        <v>364</v>
      </c>
      <c r="D7" s="10">
        <v>14</v>
      </c>
      <c r="E7" s="10">
        <v>565</v>
      </c>
      <c r="F7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5EB0-E989-4E6F-973C-38CA1EC91EFD}">
  <dimension ref="A1:E18"/>
  <sheetViews>
    <sheetView workbookViewId="0">
      <selection activeCell="F26" sqref="F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  <col min="8" max="9" width="13.75" bestFit="1" customWidth="1"/>
    <col min="10" max="10" width="12.625" bestFit="1" customWidth="1"/>
    <col min="11" max="12" width="13.75" bestFit="1" customWidth="1"/>
    <col min="13" max="14" width="14.75" bestFit="1" customWidth="1"/>
    <col min="15" max="15" width="13.75" bestFit="1" customWidth="1"/>
    <col min="16" max="16" width="14.75" bestFit="1" customWidth="1"/>
    <col min="17" max="17" width="13.75" bestFit="1" customWidth="1"/>
    <col min="18" max="18" width="12.625" bestFit="1" customWidth="1"/>
    <col min="19" max="22" width="13.75" bestFit="1" customWidth="1"/>
    <col min="23" max="23" width="12.625" bestFit="1" customWidth="1"/>
    <col min="24" max="25" width="13.75" bestFit="1" customWidth="1"/>
    <col min="26" max="26" width="14.75" bestFit="1" customWidth="1"/>
    <col min="27" max="32" width="13.75" bestFit="1" customWidth="1"/>
    <col min="33" max="33" width="12.625" bestFit="1" customWidth="1"/>
    <col min="34" max="34" width="14.75" bestFit="1" customWidth="1"/>
    <col min="35" max="35" width="13.75" bestFit="1" customWidth="1"/>
    <col min="36" max="36" width="12.625" bestFit="1" customWidth="1"/>
    <col min="37" max="39" width="13.75" bestFit="1" customWidth="1"/>
    <col min="40" max="41" width="14.75" bestFit="1" customWidth="1"/>
    <col min="42" max="42" width="12.625" bestFit="1" customWidth="1"/>
    <col min="43" max="43" width="13.75" bestFit="1" customWidth="1"/>
    <col min="44" max="44" width="12.625" bestFit="1" customWidth="1"/>
    <col min="45" max="45" width="14.75" bestFit="1" customWidth="1"/>
    <col min="46" max="47" width="13.75" bestFit="1" customWidth="1"/>
    <col min="48" max="48" width="12.625" bestFit="1" customWidth="1"/>
    <col min="49" max="49" width="13.75" bestFit="1" customWidth="1"/>
    <col min="50" max="50" width="12.625" bestFit="1" customWidth="1"/>
    <col min="51" max="51" width="14.75" bestFit="1" customWidth="1"/>
    <col min="52" max="52" width="13.75" bestFit="1" customWidth="1"/>
    <col min="53" max="53" width="12.625" bestFit="1" customWidth="1"/>
    <col min="54" max="54" width="13.75" bestFit="1" customWidth="1"/>
    <col min="55" max="55" width="12.625" bestFit="1" customWidth="1"/>
    <col min="56" max="57" width="13.75" bestFit="1" customWidth="1"/>
    <col min="58" max="58" width="12.625" bestFit="1" customWidth="1"/>
    <col min="59" max="60" width="13.75" bestFit="1" customWidth="1"/>
    <col min="61" max="61" width="12.625" bestFit="1" customWidth="1"/>
    <col min="62" max="63" width="13.75" bestFit="1" customWidth="1"/>
    <col min="64" max="64" width="12.625" bestFit="1" customWidth="1"/>
    <col min="65" max="71" width="13.75" bestFit="1" customWidth="1"/>
    <col min="72" max="73" width="12.625" bestFit="1" customWidth="1"/>
    <col min="74" max="74" width="13.75" bestFit="1" customWidth="1"/>
    <col min="75" max="76" width="12.625" bestFit="1" customWidth="1"/>
    <col min="77" max="79" width="13.75" bestFit="1" customWidth="1"/>
    <col min="80" max="80" width="12.625" bestFit="1" customWidth="1"/>
    <col min="81" max="84" width="13.75" bestFit="1" customWidth="1"/>
    <col min="85" max="89" width="14.75" bestFit="1" customWidth="1"/>
    <col min="90" max="92" width="12.625" bestFit="1" customWidth="1"/>
    <col min="93" max="96" width="13.75" bestFit="1" customWidth="1"/>
    <col min="97" max="97" width="12.625" bestFit="1" customWidth="1"/>
    <col min="98" max="99" width="13.75" bestFit="1" customWidth="1"/>
    <col min="100" max="105" width="12.625" bestFit="1" customWidth="1"/>
    <col min="106" max="108" width="13.75" bestFit="1" customWidth="1"/>
    <col min="109" max="111" width="12.625" bestFit="1" customWidth="1"/>
    <col min="112" max="116" width="13.75" bestFit="1" customWidth="1"/>
    <col min="117" max="117" width="12.625" bestFit="1" customWidth="1"/>
    <col min="118" max="122" width="13.75" bestFit="1" customWidth="1"/>
    <col min="123" max="125" width="14.75" bestFit="1" customWidth="1"/>
    <col min="126" max="126" width="13.75" bestFit="1" customWidth="1"/>
    <col min="127" max="129" width="14.75" bestFit="1" customWidth="1"/>
    <col min="130" max="130" width="12.625" bestFit="1" customWidth="1"/>
    <col min="131" max="136" width="13.75" bestFit="1" customWidth="1"/>
    <col min="137" max="137" width="12.625" bestFit="1" customWidth="1"/>
    <col min="138" max="142" width="13.75" bestFit="1" customWidth="1"/>
    <col min="143" max="143" width="12.625" bestFit="1" customWidth="1"/>
    <col min="144" max="145" width="13.75" bestFit="1" customWidth="1"/>
    <col min="146" max="148" width="12.625" bestFit="1" customWidth="1"/>
    <col min="149" max="151" width="13.75" bestFit="1" customWidth="1"/>
    <col min="152" max="152" width="12.625" bestFit="1" customWidth="1"/>
    <col min="153" max="153" width="13.75" bestFit="1" customWidth="1"/>
    <col min="154" max="154" width="12.625" bestFit="1" customWidth="1"/>
    <col min="155" max="157" width="13.75" bestFit="1" customWidth="1"/>
    <col min="158" max="159" width="14.75" bestFit="1" customWidth="1"/>
    <col min="160" max="160" width="13.75" bestFit="1" customWidth="1"/>
    <col min="161" max="161" width="14.75" bestFit="1" customWidth="1"/>
    <col min="162" max="162" width="12.625" bestFit="1" customWidth="1"/>
    <col min="163" max="164" width="13.75" bestFit="1" customWidth="1"/>
    <col min="165" max="167" width="12.625" bestFit="1" customWidth="1"/>
    <col min="168" max="169" width="13.75" bestFit="1" customWidth="1"/>
    <col min="170" max="170" width="12.625" bestFit="1" customWidth="1"/>
    <col min="171" max="171" width="13.75" bestFit="1" customWidth="1"/>
    <col min="172" max="173" width="12.625" bestFit="1" customWidth="1"/>
    <col min="174" max="174" width="13.75" bestFit="1" customWidth="1"/>
    <col min="175" max="175" width="12.625" bestFit="1" customWidth="1"/>
    <col min="176" max="179" width="13.75" bestFit="1" customWidth="1"/>
    <col min="180" max="181" width="12.625" bestFit="1" customWidth="1"/>
    <col min="182" max="188" width="13.75" bestFit="1" customWidth="1"/>
    <col min="189" max="193" width="14.75" bestFit="1" customWidth="1"/>
    <col min="194" max="194" width="13.75" bestFit="1" customWidth="1"/>
    <col min="195" max="196" width="14.75" bestFit="1" customWidth="1"/>
    <col min="197" max="202" width="13.75" bestFit="1" customWidth="1"/>
    <col min="203" max="204" width="12.625" bestFit="1" customWidth="1"/>
    <col min="205" max="210" width="13.75" bestFit="1" customWidth="1"/>
    <col min="211" max="211" width="12.625" bestFit="1" customWidth="1"/>
    <col min="212" max="213" width="13.75" bestFit="1" customWidth="1"/>
    <col min="214" max="214" width="12.625" bestFit="1" customWidth="1"/>
    <col min="215" max="215" width="13.75" bestFit="1" customWidth="1"/>
    <col min="216" max="216" width="12.625" bestFit="1" customWidth="1"/>
    <col min="217" max="219" width="13.75" bestFit="1" customWidth="1"/>
    <col min="220" max="221" width="14.75" bestFit="1" customWidth="1"/>
    <col min="222" max="223" width="13.75" bestFit="1" customWidth="1"/>
    <col min="224" max="226" width="14.75" bestFit="1" customWidth="1"/>
    <col min="227" max="227" width="13.75" bestFit="1" customWidth="1"/>
    <col min="228" max="231" width="14.75" bestFit="1" customWidth="1"/>
    <col min="232" max="232" width="12.625" bestFit="1" customWidth="1"/>
    <col min="233" max="233" width="13.75" bestFit="1" customWidth="1"/>
    <col min="234" max="234" width="12.625" bestFit="1" customWidth="1"/>
    <col min="235" max="237" width="13.75" bestFit="1" customWidth="1"/>
    <col min="238" max="238" width="12.625" bestFit="1" customWidth="1"/>
    <col min="239" max="242" width="13.75" bestFit="1" customWidth="1"/>
    <col min="243" max="243" width="12.625" bestFit="1" customWidth="1"/>
    <col min="244" max="246" width="13.75" bestFit="1" customWidth="1"/>
    <col min="247" max="249" width="12.625" bestFit="1" customWidth="1"/>
    <col min="250" max="261" width="13.75" bestFit="1" customWidth="1"/>
    <col min="262" max="264" width="14.75" bestFit="1" customWidth="1"/>
    <col min="265" max="265" width="13.75" bestFit="1" customWidth="1"/>
    <col min="266" max="270" width="14.75" bestFit="1" customWidth="1"/>
    <col min="271" max="272" width="12.625" bestFit="1" customWidth="1"/>
    <col min="273" max="276" width="13.75" bestFit="1" customWidth="1"/>
    <col min="277" max="278" width="12.625" bestFit="1" customWidth="1"/>
    <col min="279" max="280" width="13.75" bestFit="1" customWidth="1"/>
    <col min="281" max="282" width="12.625" bestFit="1" customWidth="1"/>
    <col min="283" max="291" width="13.75" bestFit="1" customWidth="1"/>
    <col min="292" max="292" width="12.625" bestFit="1" customWidth="1"/>
    <col min="293" max="295" width="13.75" bestFit="1" customWidth="1"/>
    <col min="296" max="296" width="12.625" bestFit="1" customWidth="1"/>
    <col min="297" max="298" width="13.75" bestFit="1" customWidth="1"/>
    <col min="299" max="299" width="12.625" bestFit="1" customWidth="1"/>
    <col min="300" max="300" width="14.75" bestFit="1" customWidth="1"/>
    <col min="301" max="302" width="13.75" bestFit="1" customWidth="1"/>
    <col min="303" max="305" width="14.75" bestFit="1" customWidth="1"/>
    <col min="306" max="306" width="13.75" bestFit="1" customWidth="1"/>
    <col min="307" max="308" width="14.75" bestFit="1" customWidth="1"/>
    <col min="309" max="309" width="12.625" bestFit="1" customWidth="1"/>
    <col min="310" max="312" width="13.75" bestFit="1" customWidth="1"/>
    <col min="313" max="313" width="12.625" bestFit="1" customWidth="1"/>
    <col min="314" max="320" width="13.75" bestFit="1" customWidth="1"/>
    <col min="321" max="321" width="12.625" bestFit="1" customWidth="1"/>
    <col min="322" max="326" width="13.75" bestFit="1" customWidth="1"/>
    <col min="327" max="329" width="14.75" bestFit="1" customWidth="1"/>
    <col min="330" max="331" width="13.75" bestFit="1" customWidth="1"/>
    <col min="332" max="335" width="14.75" bestFit="1" customWidth="1"/>
    <col min="336" max="336" width="12.625" bestFit="1" customWidth="1"/>
    <col min="337" max="338" width="13.75" bestFit="1" customWidth="1"/>
    <col min="339" max="341" width="12.625" bestFit="1" customWidth="1"/>
    <col min="342" max="342" width="13.75" bestFit="1" customWidth="1"/>
    <col min="343" max="343" width="12.625" bestFit="1" customWidth="1"/>
    <col min="344" max="345" width="13.75" bestFit="1" customWidth="1"/>
    <col min="346" max="347" width="12.625" bestFit="1" customWidth="1"/>
    <col min="348" max="352" width="13.75" bestFit="1" customWidth="1"/>
    <col min="353" max="353" width="12.625" bestFit="1" customWidth="1"/>
    <col min="354" max="354" width="13.75" bestFit="1" customWidth="1"/>
    <col min="355" max="355" width="12.625" bestFit="1" customWidth="1"/>
    <col min="356" max="359" width="13.75" bestFit="1" customWidth="1"/>
    <col min="360" max="360" width="12.625" bestFit="1" customWidth="1"/>
    <col min="361" max="363" width="13.75" bestFit="1" customWidth="1"/>
    <col min="364" max="364" width="14.75" bestFit="1" customWidth="1"/>
    <col min="365" max="366" width="13.75" bestFit="1" customWidth="1"/>
    <col min="367" max="368" width="14.75" bestFit="1" customWidth="1"/>
    <col min="369" max="374" width="13.75" bestFit="1" customWidth="1"/>
    <col min="375" max="375" width="12.625" bestFit="1" customWidth="1"/>
    <col min="376" max="381" width="13.75" bestFit="1" customWidth="1"/>
    <col min="382" max="382" width="12.625" bestFit="1" customWidth="1"/>
    <col min="383" max="384" width="13.75" bestFit="1" customWidth="1"/>
    <col min="385" max="387" width="12.625" bestFit="1" customWidth="1"/>
    <col min="388" max="389" width="13.75" bestFit="1" customWidth="1"/>
    <col min="390" max="390" width="12.625" bestFit="1" customWidth="1"/>
    <col min="391" max="393" width="13.75" bestFit="1" customWidth="1"/>
    <col min="394" max="400" width="14.75" bestFit="1" customWidth="1"/>
    <col min="401" max="402" width="13.75" bestFit="1" customWidth="1"/>
    <col min="403" max="403" width="12.625" bestFit="1" customWidth="1"/>
    <col min="404" max="404" width="13.75" bestFit="1" customWidth="1"/>
    <col min="405" max="405" width="12.625" bestFit="1" customWidth="1"/>
    <col min="406" max="406" width="14.75" bestFit="1" customWidth="1"/>
    <col min="407" max="407" width="13.75" bestFit="1" customWidth="1"/>
    <col min="408" max="408" width="14.75" bestFit="1" customWidth="1"/>
    <col min="409" max="411" width="13.75" bestFit="1" customWidth="1"/>
    <col min="412" max="412" width="12.625" bestFit="1" customWidth="1"/>
    <col min="413" max="413" width="14.75" bestFit="1" customWidth="1"/>
    <col min="414" max="415" width="13.75" bestFit="1" customWidth="1"/>
    <col min="416" max="416" width="14.75" bestFit="1" customWidth="1"/>
    <col min="417" max="417" width="12.625" bestFit="1" customWidth="1"/>
    <col min="418" max="419" width="13.75" bestFit="1" customWidth="1"/>
    <col min="420" max="421" width="12.625" bestFit="1" customWidth="1"/>
    <col min="422" max="427" width="13.75" bestFit="1" customWidth="1"/>
    <col min="428" max="428" width="12.625" bestFit="1" customWidth="1"/>
    <col min="429" max="434" width="13.75" bestFit="1" customWidth="1"/>
    <col min="435" max="436" width="12.625" bestFit="1" customWidth="1"/>
    <col min="437" max="444" width="13.75" bestFit="1" customWidth="1"/>
    <col min="445" max="445" width="12.625" bestFit="1" customWidth="1"/>
    <col min="446" max="449" width="13.75" bestFit="1" customWidth="1"/>
    <col min="450" max="451" width="12.625" bestFit="1" customWidth="1"/>
    <col min="452" max="455" width="13.75" bestFit="1" customWidth="1"/>
    <col min="456" max="456" width="12.625" bestFit="1" customWidth="1"/>
    <col min="457" max="459" width="13.75" bestFit="1" customWidth="1"/>
    <col min="460" max="463" width="14.75" bestFit="1" customWidth="1"/>
    <col min="464" max="465" width="13.75" bestFit="1" customWidth="1"/>
    <col min="466" max="468" width="14.75" bestFit="1" customWidth="1"/>
    <col min="469" max="469" width="13.75" bestFit="1" customWidth="1"/>
    <col min="470" max="471" width="14.75" bestFit="1" customWidth="1"/>
    <col min="472" max="473" width="12.625" bestFit="1" customWidth="1"/>
    <col min="474" max="482" width="13.75" bestFit="1" customWidth="1"/>
    <col min="483" max="483" width="12.625" bestFit="1" customWidth="1"/>
    <col min="484" max="485" width="13.75" bestFit="1" customWidth="1"/>
    <col min="486" max="487" width="12.625" bestFit="1" customWidth="1"/>
    <col min="488" max="493" width="13.75" bestFit="1" customWidth="1"/>
    <col min="494" max="495" width="12.625" bestFit="1" customWidth="1"/>
    <col min="496" max="497" width="13.75" bestFit="1" customWidth="1"/>
    <col min="498" max="499" width="12.625" bestFit="1" customWidth="1"/>
    <col min="500" max="503" width="13.75" bestFit="1" customWidth="1"/>
    <col min="504" max="504" width="12.625" bestFit="1" customWidth="1"/>
    <col min="505" max="509" width="13.75" bestFit="1" customWidth="1"/>
    <col min="510" max="518" width="14.75" bestFit="1" customWidth="1"/>
    <col min="519" max="520" width="13.75" bestFit="1" customWidth="1"/>
    <col min="521" max="523" width="14.75" bestFit="1" customWidth="1"/>
    <col min="524" max="525" width="12.625" bestFit="1" customWidth="1"/>
    <col min="526" max="528" width="13.75" bestFit="1" customWidth="1"/>
    <col min="529" max="529" width="12.625" bestFit="1" customWidth="1"/>
    <col min="530" max="531" width="13.75" bestFit="1" customWidth="1"/>
    <col min="532" max="532" width="12.625" bestFit="1" customWidth="1"/>
    <col min="533" max="536" width="13.75" bestFit="1" customWidth="1"/>
    <col min="537" max="538" width="12.625" bestFit="1" customWidth="1"/>
    <col min="539" max="540" width="13.75" bestFit="1" customWidth="1"/>
    <col min="541" max="541" width="12.625" bestFit="1" customWidth="1"/>
    <col min="542" max="548" width="13.75" bestFit="1" customWidth="1"/>
    <col min="549" max="550" width="12.625" bestFit="1" customWidth="1"/>
    <col min="551" max="555" width="13.75" bestFit="1" customWidth="1"/>
    <col min="556" max="560" width="14.75" bestFit="1" customWidth="1"/>
    <col min="561" max="561" width="13.75" bestFit="1" customWidth="1"/>
    <col min="562" max="562" width="14.75" bestFit="1" customWidth="1"/>
    <col min="563" max="563" width="12.625" bestFit="1" customWidth="1"/>
    <col min="564" max="564" width="13.75" bestFit="1" customWidth="1"/>
    <col min="565" max="567" width="12.625" bestFit="1" customWidth="1"/>
    <col min="568" max="570" width="13.75" bestFit="1" customWidth="1"/>
    <col min="571" max="572" width="12.625" bestFit="1" customWidth="1"/>
    <col min="573" max="574" width="13.75" bestFit="1" customWidth="1"/>
    <col min="575" max="576" width="12.625" bestFit="1" customWidth="1"/>
    <col min="577" max="584" width="13.75" bestFit="1" customWidth="1"/>
    <col min="585" max="585" width="12.625" bestFit="1" customWidth="1"/>
    <col min="586" max="589" width="13.75" bestFit="1" customWidth="1"/>
    <col min="590" max="591" width="12.625" bestFit="1" customWidth="1"/>
    <col min="592" max="595" width="13.75" bestFit="1" customWidth="1"/>
    <col min="596" max="605" width="14.75" bestFit="1" customWidth="1"/>
    <col min="606" max="607" width="12.625" bestFit="1" customWidth="1"/>
    <col min="608" max="618" width="13.75" bestFit="1" customWidth="1"/>
    <col min="619" max="620" width="12.625" bestFit="1" customWidth="1"/>
    <col min="621" max="624" width="13.75" bestFit="1" customWidth="1"/>
    <col min="625" max="626" width="12.625" bestFit="1" customWidth="1"/>
    <col min="627" max="628" width="13.75" bestFit="1" customWidth="1"/>
    <col min="629" max="630" width="12.625" bestFit="1" customWidth="1"/>
    <col min="631" max="633" width="13.75" bestFit="1" customWidth="1"/>
    <col min="634" max="635" width="12.625" bestFit="1" customWidth="1"/>
    <col min="636" max="641" width="13.75" bestFit="1" customWidth="1"/>
    <col min="642" max="642" width="12.625" bestFit="1" customWidth="1"/>
    <col min="643" max="644" width="13.75" bestFit="1" customWidth="1"/>
    <col min="645" max="645" width="12.625" bestFit="1" customWidth="1"/>
    <col min="646" max="653" width="13.75" bestFit="1" customWidth="1"/>
    <col min="654" max="660" width="14.75" bestFit="1" customWidth="1"/>
    <col min="661" max="662" width="12.625" bestFit="1" customWidth="1"/>
    <col min="663" max="670" width="13.75" bestFit="1" customWidth="1"/>
    <col min="671" max="671" width="12.625" bestFit="1" customWidth="1"/>
    <col min="672" max="676" width="13.75" bestFit="1" customWidth="1"/>
    <col min="677" max="677" width="12.625" bestFit="1" customWidth="1"/>
    <col min="678" max="681" width="13.75" bestFit="1" customWidth="1"/>
    <col min="682" max="683" width="12.625" bestFit="1" customWidth="1"/>
    <col min="684" max="688" width="13.75" bestFit="1" customWidth="1"/>
    <col min="689" max="689" width="12.625" bestFit="1" customWidth="1"/>
    <col min="690" max="692" width="13.75" bestFit="1" customWidth="1"/>
    <col min="693" max="693" width="12.625" bestFit="1" customWidth="1"/>
    <col min="694" max="695" width="13.75" bestFit="1" customWidth="1"/>
    <col min="696" max="696" width="12.625" bestFit="1" customWidth="1"/>
    <col min="697" max="702" width="13.75" bestFit="1" customWidth="1"/>
    <col min="703" max="706" width="14.75" bestFit="1" customWidth="1"/>
    <col min="707" max="707" width="13.75" bestFit="1" customWidth="1"/>
    <col min="708" max="708" width="14.75" bestFit="1" customWidth="1"/>
    <col min="709" max="711" width="12.625" bestFit="1" customWidth="1"/>
    <col min="712" max="712" width="13.75" bestFit="1" customWidth="1"/>
    <col min="713" max="713" width="12.625" bestFit="1" customWidth="1"/>
    <col min="714" max="718" width="13.75" bestFit="1" customWidth="1"/>
    <col min="719" max="721" width="12.625" bestFit="1" customWidth="1"/>
    <col min="722" max="725" width="13.75" bestFit="1" customWidth="1"/>
    <col min="726" max="727" width="12.625" bestFit="1" customWidth="1"/>
    <col min="728" max="732" width="13.75" bestFit="1" customWidth="1"/>
    <col min="733" max="734" width="12.625" bestFit="1" customWidth="1"/>
    <col min="735" max="736" width="13.75" bestFit="1" customWidth="1"/>
    <col min="737" max="739" width="12.625" bestFit="1" customWidth="1"/>
    <col min="740" max="746" width="13.75" bestFit="1" customWidth="1"/>
    <col min="747" max="749" width="14.75" bestFit="1" customWidth="1"/>
    <col min="750" max="750" width="13.75" bestFit="1" customWidth="1"/>
    <col min="751" max="755" width="14.75" bestFit="1" customWidth="1"/>
    <col min="756" max="764" width="13.75" bestFit="1" customWidth="1"/>
    <col min="765" max="766" width="12.625" bestFit="1" customWidth="1"/>
    <col min="767" max="773" width="13.75" bestFit="1" customWidth="1"/>
    <col min="774" max="775" width="12.625" bestFit="1" customWidth="1"/>
    <col min="776" max="780" width="13.75" bestFit="1" customWidth="1"/>
    <col min="781" max="781" width="12.625" bestFit="1" customWidth="1"/>
    <col min="782" max="793" width="13.75" bestFit="1" customWidth="1"/>
    <col min="794" max="794" width="12.625" bestFit="1" customWidth="1"/>
    <col min="795" max="798" width="13.75" bestFit="1" customWidth="1"/>
    <col min="799" max="800" width="12.625" bestFit="1" customWidth="1"/>
    <col min="801" max="805" width="13.75" bestFit="1" customWidth="1"/>
    <col min="806" max="806" width="14.75" bestFit="1" customWidth="1"/>
    <col min="807" max="809" width="13.75" bestFit="1" customWidth="1"/>
    <col min="810" max="814" width="14.75" bestFit="1" customWidth="1"/>
    <col min="815" max="815" width="13.75" bestFit="1" customWidth="1"/>
    <col min="816" max="819" width="14.75" bestFit="1" customWidth="1"/>
    <col min="820" max="821" width="12.625" bestFit="1" customWidth="1"/>
    <col min="822" max="828" width="13.75" bestFit="1" customWidth="1"/>
    <col min="829" max="830" width="12.625" bestFit="1" customWidth="1"/>
    <col min="831" max="832" width="13.75" bestFit="1" customWidth="1"/>
    <col min="833" max="833" width="12.625" bestFit="1" customWidth="1"/>
    <col min="834" max="835" width="13.75" bestFit="1" customWidth="1"/>
    <col min="836" max="838" width="12.625" bestFit="1" customWidth="1"/>
    <col min="839" max="841" width="13.75" bestFit="1" customWidth="1"/>
    <col min="842" max="843" width="12.625" bestFit="1" customWidth="1"/>
    <col min="844" max="857" width="13.75" bestFit="1" customWidth="1"/>
    <col min="858" max="858" width="12.625" bestFit="1" customWidth="1"/>
    <col min="859" max="864" width="13.75" bestFit="1" customWidth="1"/>
    <col min="865" max="866" width="14.75" bestFit="1" customWidth="1"/>
    <col min="867" max="867" width="13.75" bestFit="1" customWidth="1"/>
    <col min="868" max="870" width="14.75" bestFit="1" customWidth="1"/>
    <col min="871" max="872" width="13.75" bestFit="1" customWidth="1"/>
    <col min="873" max="874" width="14.75" bestFit="1" customWidth="1"/>
    <col min="875" max="875" width="12.625" bestFit="1" customWidth="1"/>
    <col min="876" max="883" width="13.75" bestFit="1" customWidth="1"/>
    <col min="884" max="885" width="12.625" bestFit="1" customWidth="1"/>
    <col min="886" max="888" width="13.75" bestFit="1" customWidth="1"/>
    <col min="889" max="889" width="12.625" bestFit="1" customWidth="1"/>
    <col min="890" max="894" width="13.75" bestFit="1" customWidth="1"/>
    <col min="895" max="897" width="12.625" bestFit="1" customWidth="1"/>
    <col min="898" max="903" width="13.75" bestFit="1" customWidth="1"/>
    <col min="904" max="905" width="12.625" bestFit="1" customWidth="1"/>
    <col min="906" max="911" width="13.75" bestFit="1" customWidth="1"/>
    <col min="912" max="913" width="12.625" bestFit="1" customWidth="1"/>
    <col min="914" max="915" width="13.75" bestFit="1" customWidth="1"/>
    <col min="916" max="918" width="12.625" bestFit="1" customWidth="1"/>
    <col min="919" max="920" width="13.75" bestFit="1" customWidth="1"/>
    <col min="921" max="932" width="14.75" bestFit="1" customWidth="1"/>
    <col min="933" max="934" width="13.75" bestFit="1" customWidth="1"/>
    <col min="935" max="937" width="14.75" bestFit="1" customWidth="1"/>
    <col min="938" max="938" width="11" bestFit="1" customWidth="1"/>
  </cols>
  <sheetData>
    <row r="1" spans="1:5" x14ac:dyDescent="0.25">
      <c r="A1" s="8" t="s">
        <v>2065</v>
      </c>
      <c r="B1" t="s" vm="1">
        <v>2086</v>
      </c>
    </row>
    <row r="2" spans="1:5" x14ac:dyDescent="0.25">
      <c r="A2" s="8" t="s">
        <v>2087</v>
      </c>
      <c r="B2" t="s" vm="2">
        <v>2086</v>
      </c>
    </row>
    <row r="4" spans="1:5" x14ac:dyDescent="0.25">
      <c r="A4" s="8" t="s">
        <v>2069</v>
      </c>
      <c r="B4" s="8" t="s">
        <v>2070</v>
      </c>
    </row>
    <row r="5" spans="1:5" x14ac:dyDescent="0.2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2083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5">
      <c r="A7" s="9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5">
      <c r="A8" s="9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5">
      <c r="A9" s="9" t="s">
        <v>2085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5">
      <c r="A10" s="9" t="s">
        <v>2081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5">
      <c r="A11" s="9" t="s">
        <v>2076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5">
      <c r="A12" s="9" t="s">
        <v>2084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5">
      <c r="A13" s="9" t="s">
        <v>2077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5">
      <c r="A14" s="9" t="s">
        <v>2078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5">
      <c r="A15" s="9" t="s">
        <v>2079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5">
      <c r="A16" s="9" t="s">
        <v>2082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5">
      <c r="A17" s="9" t="s">
        <v>2080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5">
      <c r="A18" s="9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CDE9-C9C6-4560-8532-AD6912B81925}">
  <dimension ref="A1:H13"/>
  <sheetViews>
    <sheetView topLeftCell="A10" workbookViewId="0">
      <selection activeCell="K12" sqref="K12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375" bestFit="1" customWidth="1"/>
    <col min="4" max="4" width="15.62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5">
      <c r="A2" t="s">
        <v>2096</v>
      </c>
      <c r="B2">
        <f>COUNTIFS(Crowdfunding!$G$2:$G$1001,"successful",Crowdfunding!$D$2:$D$1001, "&lt;1000")</f>
        <v>30</v>
      </c>
      <c r="C2">
        <f>COUNTIFS(Crowdfunding!$G$2:$G$1001,"failed",Crowdfunding!$D$2:$D$1001, "&lt;1000")</f>
        <v>20</v>
      </c>
      <c r="D2">
        <f>COUNTIFS(Crowdfunding!$G$2:$G$1001,"canceled",Crowdfunding!$D$2:$D$1001, "&lt;1000")</f>
        <v>1</v>
      </c>
      <c r="E2">
        <f>SUM(B2,C2,D2)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25">
      <c r="A3" t="s">
        <v>2097</v>
      </c>
      <c r="B3">
        <f>COUNTIFS(Crowdfunding!$G$2:$G$1001,"successful",Crowdfunding!$D$2:$D$1001, "&gt;=1000",Crowdfunding!$D$2:$D$1001, "&lt;=4999")</f>
        <v>191</v>
      </c>
      <c r="C3">
        <f>COUNTIFS(Crowdfunding!$G$2:$G$1001,"failed",Crowdfunding!$D$2:$D$1001, "&gt;=1000",Crowdfunding!$D$2:$D$1001, "&lt;=4999")</f>
        <v>38</v>
      </c>
      <c r="D3">
        <f>COUNTIFS(Crowdfunding!$G$2:$G$1001,"canceled",Crowdfunding!$D$2:$D$1001, "&gt;=1000",Crowdfunding!$D$2:$D$1001, "&lt;=4999")</f>
        <v>2</v>
      </c>
      <c r="E3">
        <f t="shared" ref="E3:E13" si="0">SUM(B3,C3,D3)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25">
      <c r="A4" t="s">
        <v>2098</v>
      </c>
      <c r="B4">
        <f>COUNTIFS(Crowdfunding!$G$2:$G$1001,"successful",Crowdfunding!$D$2:$D$1001,"&gt;=5000",Crowdfunding!$D$2:$D$1001,"&lt;=9999")</f>
        <v>164</v>
      </c>
      <c r="C4">
        <f>COUNTIFS(Crowdfunding!$G$2:$G$1001,"failed",Crowdfunding!$D$2:$D$1001,"&gt;=5000",Crowdfunding!$D$2:$D$1001,"&lt;=9999")</f>
        <v>126</v>
      </c>
      <c r="D4">
        <f>COUNTIFS(Crowdfunding!$G$2:$G$1001,"canceled",Crowdfunding!$D$2:$D$1001,"&gt;=5000",Crowdfunding!$D$2:$D$1001,"&lt;=9999")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ht="31.5" x14ac:dyDescent="0.25">
      <c r="A5" s="13" t="s">
        <v>2099</v>
      </c>
      <c r="B5">
        <f>COUNTIFS(Crowdfunding!$G$2:$G$1001,"successful",Crowdfunding!$D$2:$D$1001,"&gt;=10000",Crowdfunding!$D$2:$D$1001,"&lt;=14999")</f>
        <v>4</v>
      </c>
      <c r="C5">
        <f>COUNTIFS(Crowdfunding!$G$2:$G$1001,"failed",Crowdfunding!$D$2:$D$1001,"&gt;=10000",Crowdfunding!$D$2:$D$1001,"&lt;=14999")</f>
        <v>5</v>
      </c>
      <c r="D5">
        <f>COUNTIFS(Crowdfunding!$G$2:$G$1001,"canceled",Crowdfunding!$D$2:$D$1001,"&gt;=10000",Crowdfunding!$D$2:$D$1001,"&lt;=14999")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5">
      <c r="A6" t="s">
        <v>2100</v>
      </c>
      <c r="B6">
        <f>COUNTIFS(Crowdfunding!$G$2:$G$1001,"successful",Crowdfunding!$D$2:$D$1001,"&gt;=15000",Crowdfunding!$D$2:$D$1001,"&lt;=19999")</f>
        <v>10</v>
      </c>
      <c r="C6">
        <f>COUNTIFS(Crowdfunding!$G$2:$G$1001,"failed",Crowdfunding!$D$2:$D$1001,"&gt;=15000",Crowdfunding!$D$2:$D$1001,"&lt;=19999")</f>
        <v>0</v>
      </c>
      <c r="D6">
        <f>COUNTIFS(Crowdfunding!$G$2:$G$1001,"canceled",Crowdfunding!$D$2:$D$1001,"&gt;=15000",Crowdfunding!$D$2:$D$1001,"&lt;=19999")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5">
      <c r="A7" t="s">
        <v>2101</v>
      </c>
      <c r="B7">
        <f>COUNTIFS(Crowdfunding!$G$2:$G$1001,"successful",Crowdfunding!$D$2:$D$1001,"&gt;=20000",Crowdfunding!$D$2:$D$1001,"&lt;=24999")</f>
        <v>7</v>
      </c>
      <c r="C7">
        <f>COUNTIFS(Crowdfunding!$G$2:$G$1001,"failed",Crowdfunding!$D$2:$D$1001,"&gt;=20000",Crowdfunding!$D$2:$D$1001,"&lt;=24999")</f>
        <v>0</v>
      </c>
      <c r="D7">
        <f>COUNTIFS(Crowdfunding!$G$2:$G$1001,"canceled",Crowdfunding!$D$2:$D$1001,"&gt;=20000",Crowdfunding!$D$2:$D$1001,"&lt;=24999")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5">
      <c r="A8" t="s">
        <v>2102</v>
      </c>
      <c r="B8">
        <f>COUNTIFS(Crowdfunding!$G$2:$G$1001,"successful",Crowdfunding!$D$2:$D$1001,"&gt;=25000",Crowdfunding!$D$2:$D$1001,"&lt;=29999")</f>
        <v>11</v>
      </c>
      <c r="C8">
        <f>COUNTIFS(Crowdfunding!$G$2:$G$1001,"failed",Crowdfunding!$D$2:$D$1001,"&gt;=25000",Crowdfunding!$D$2:$D$1001,"&lt;=29999")</f>
        <v>3</v>
      </c>
      <c r="D8">
        <f>COUNTIFS(Crowdfunding!$G$2:$G$1001,"canceled",Crowdfunding!$D$2:$D$1001,"&gt;=25000",Crowdfunding!$D$2:$D$1001,"&lt;=29999")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5">
      <c r="A9" t="s">
        <v>2103</v>
      </c>
      <c r="B9">
        <f>COUNTIFS(Crowdfunding!$G$2:$G$1001,"successful",Crowdfunding!$D$2:$D$1001,"&gt;=30000",Crowdfunding!$D$2:$D$1001,"&lt;=34999")</f>
        <v>7</v>
      </c>
      <c r="C9">
        <f>COUNTIFS(Crowdfunding!$G$2:$G$1001,"failed",Crowdfunding!$D$2:$D$1001,"&gt;=30000",Crowdfunding!$D$2:$D$1001,"&lt;=34999")</f>
        <v>0</v>
      </c>
      <c r="D9">
        <f>COUNTIFS(Crowdfunding!$G$2:$G$1001,"canceled",Crowdfunding!$D$2:$D$1001,"&gt;=30000",Crowdfunding!$D$2:$D$1001,"&lt;=34999")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5">
      <c r="A10" t="s">
        <v>2104</v>
      </c>
      <c r="B10">
        <f>COUNTIFS(Crowdfunding!$G$2:$G$1001,"successful",Crowdfunding!$D$2:$D$1001,"&gt;=35000",Crowdfunding!$D$2:$D$1001,"&lt;=39999")</f>
        <v>8</v>
      </c>
      <c r="C10">
        <f>COUNTIFS(Crowdfunding!$G$2:$G$1001,"failed",Crowdfunding!$D$2:$D$1001,"&gt;=35000",Crowdfunding!$D$2:$D$1001,"&lt;=39999")</f>
        <v>3</v>
      </c>
      <c r="D10">
        <f>COUNTIFS(Crowdfunding!$G$2:$G$1001,"canceled",Crowdfunding!$D$2:$D$1001,"&gt;=35000",Crowdfunding!$D$2:$D$1001,"&lt;=39999")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5">
      <c r="A11" t="s">
        <v>2105</v>
      </c>
      <c r="B11">
        <f>COUNTIFS(Crowdfunding!$G$2:$G$1001,"successful",Crowdfunding!$D$2:$D$1001,"&gt;=40000",Crowdfunding!$D$2:$D$1001,"&lt;=44999")</f>
        <v>11</v>
      </c>
      <c r="C11">
        <f>COUNTIFS(Crowdfunding!$G$2:$G$1001,"failed",Crowdfunding!$D$2:$D$1001,"&gt;=40000",Crowdfunding!$D$2:$D$1001,"&lt;=44999")</f>
        <v>3</v>
      </c>
      <c r="D11">
        <f>COUNTIFS(Crowdfunding!$G$2:$G$1001,"canceled",Crowdfunding!$D$2:$D$1001,"&gt;=40000",Crowdfunding!$D$2:$D$1001,"&lt;=44999")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5">
      <c r="A12" t="s">
        <v>2106</v>
      </c>
      <c r="B12">
        <f>COUNTIFS(Crowdfunding!$G$2:$G$1001,"successful",Crowdfunding!$D$2:$D$1001,"&gt;=45000",Crowdfunding!$D$2:$D$1001,"&lt;=49999")</f>
        <v>8</v>
      </c>
      <c r="C12">
        <f>COUNTIFS(Crowdfunding!$G$2:$G$1001,"failed",Crowdfunding!$D$2:$D$1001,"&gt;=45000",Crowdfunding!$D$2:$D$1001,"&lt;=49999")</f>
        <v>3</v>
      </c>
      <c r="D12">
        <f>COUNTIFS(Crowdfunding!$G$2:$G$1001,"canceled",Crowdfunding!$D$2:$D$1001,"&gt;=45000",Crowdfunding!$D$2:$D$1001,"&lt;=49999")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25">
      <c r="A13" t="s">
        <v>2107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1BB9-B850-4AD6-A93F-9BC48CD7B853}">
  <dimension ref="A1:M566"/>
  <sheetViews>
    <sheetView zoomScale="85" zoomScaleNormal="85" workbookViewId="0">
      <selection activeCell="M3" sqref="M3"/>
    </sheetView>
  </sheetViews>
  <sheetFormatPr defaultRowHeight="15.75" x14ac:dyDescent="0.25"/>
  <cols>
    <col min="2" max="2" width="12.875" bestFit="1" customWidth="1"/>
    <col min="4" max="4" width="12.875" bestFit="1" customWidth="1"/>
    <col min="6" max="6" width="25.5" bestFit="1" customWidth="1"/>
    <col min="7" max="7" width="25.5" customWidth="1"/>
    <col min="9" max="9" width="25.5" bestFit="1" customWidth="1"/>
    <col min="10" max="10" width="11.875" bestFit="1" customWidth="1"/>
    <col min="13" max="13" width="140.5" bestFit="1" customWidth="1"/>
  </cols>
  <sheetData>
    <row r="1" spans="1:13" x14ac:dyDescent="0.25">
      <c r="A1" t="s">
        <v>4</v>
      </c>
      <c r="B1" t="s">
        <v>5</v>
      </c>
      <c r="C1" t="s">
        <v>2108</v>
      </c>
      <c r="D1" t="s">
        <v>5</v>
      </c>
      <c r="F1" t="s">
        <v>2115</v>
      </c>
      <c r="I1" t="s">
        <v>2116</v>
      </c>
      <c r="M1" t="s">
        <v>2117</v>
      </c>
    </row>
    <row r="2" spans="1:13" x14ac:dyDescent="0.25">
      <c r="A2" t="s">
        <v>20</v>
      </c>
      <c r="B2">
        <v>158</v>
      </c>
      <c r="C2" t="s">
        <v>14</v>
      </c>
      <c r="D2">
        <v>0</v>
      </c>
      <c r="F2" t="s">
        <v>2114</v>
      </c>
      <c r="G2" s="15">
        <f>AVERAGE(B2:B566)</f>
        <v>851.14690265486729</v>
      </c>
      <c r="I2" t="s">
        <v>2114</v>
      </c>
      <c r="J2" s="15">
        <f>AVERAGE(D2:D365)</f>
        <v>585.61538461538464</v>
      </c>
    </row>
    <row r="3" spans="1:13" x14ac:dyDescent="0.25">
      <c r="A3" t="s">
        <v>20</v>
      </c>
      <c r="B3">
        <v>1425</v>
      </c>
      <c r="C3" t="s">
        <v>14</v>
      </c>
      <c r="D3">
        <v>24</v>
      </c>
      <c r="F3" t="s">
        <v>2109</v>
      </c>
      <c r="G3">
        <f>MEDIAN(B2:B566)</f>
        <v>201</v>
      </c>
      <c r="I3" t="s">
        <v>2109</v>
      </c>
      <c r="J3" s="15">
        <f>MEDIAN(D2:D365)</f>
        <v>114.5</v>
      </c>
      <c r="M3" t="s">
        <v>2118</v>
      </c>
    </row>
    <row r="4" spans="1:13" x14ac:dyDescent="0.25">
      <c r="A4" t="s">
        <v>20</v>
      </c>
      <c r="B4">
        <v>174</v>
      </c>
      <c r="C4" t="s">
        <v>14</v>
      </c>
      <c r="D4">
        <v>53</v>
      </c>
      <c r="F4" t="s">
        <v>2110</v>
      </c>
      <c r="G4">
        <f>MIN(B2:B566)</f>
        <v>16</v>
      </c>
      <c r="I4" t="s">
        <v>2110</v>
      </c>
      <c r="J4">
        <f>MIN(D2:D365)</f>
        <v>0</v>
      </c>
    </row>
    <row r="5" spans="1:13" x14ac:dyDescent="0.25">
      <c r="A5" t="s">
        <v>20</v>
      </c>
      <c r="B5">
        <v>227</v>
      </c>
      <c r="C5" t="s">
        <v>14</v>
      </c>
      <c r="D5">
        <v>18</v>
      </c>
      <c r="F5" t="s">
        <v>2111</v>
      </c>
      <c r="G5">
        <f>MAX(B2:B566)</f>
        <v>7295</v>
      </c>
      <c r="I5" t="s">
        <v>2111</v>
      </c>
      <c r="J5">
        <f>MAX(D2:D365)</f>
        <v>6080</v>
      </c>
    </row>
    <row r="6" spans="1:13" x14ac:dyDescent="0.25">
      <c r="A6" t="s">
        <v>20</v>
      </c>
      <c r="B6">
        <v>220</v>
      </c>
      <c r="C6" t="s">
        <v>14</v>
      </c>
      <c r="D6">
        <v>44</v>
      </c>
      <c r="F6" t="s">
        <v>2112</v>
      </c>
      <c r="G6" s="15">
        <f>_xlfn.VAR.S(B2:B566)</f>
        <v>1606216.5936295739</v>
      </c>
      <c r="I6" t="s">
        <v>2112</v>
      </c>
      <c r="J6" s="15">
        <f>_xlfn.VAR.S(D2:D365)</f>
        <v>924113.45496927318</v>
      </c>
    </row>
    <row r="7" spans="1:13" x14ac:dyDescent="0.25">
      <c r="A7" t="s">
        <v>20</v>
      </c>
      <c r="B7">
        <v>98</v>
      </c>
      <c r="C7" t="s">
        <v>14</v>
      </c>
      <c r="D7">
        <v>27</v>
      </c>
      <c r="F7" t="s">
        <v>2113</v>
      </c>
      <c r="G7" s="15">
        <f>_xlfn.STDEV.S(B2:B566)</f>
        <v>1267.366006183523</v>
      </c>
      <c r="I7" t="s">
        <v>2113</v>
      </c>
      <c r="J7" s="15">
        <f>_xlfn.STDEV.S(D2:D365)</f>
        <v>961.30819978260524</v>
      </c>
    </row>
    <row r="8" spans="1:13" x14ac:dyDescent="0.25">
      <c r="A8" t="s">
        <v>20</v>
      </c>
      <c r="B8">
        <v>100</v>
      </c>
      <c r="C8" t="s">
        <v>14</v>
      </c>
      <c r="D8">
        <v>55</v>
      </c>
    </row>
    <row r="9" spans="1:13" x14ac:dyDescent="0.25">
      <c r="A9" t="s">
        <v>20</v>
      </c>
      <c r="B9">
        <v>1249</v>
      </c>
      <c r="C9" t="s">
        <v>14</v>
      </c>
      <c r="D9">
        <v>200</v>
      </c>
    </row>
    <row r="10" spans="1:13" x14ac:dyDescent="0.25">
      <c r="A10" t="s">
        <v>20</v>
      </c>
      <c r="B10">
        <v>1396</v>
      </c>
      <c r="C10" t="s">
        <v>14</v>
      </c>
      <c r="D10">
        <v>452</v>
      </c>
      <c r="F10" s="17"/>
    </row>
    <row r="11" spans="1:13" x14ac:dyDescent="0.25">
      <c r="A11" t="s">
        <v>20</v>
      </c>
      <c r="B11">
        <v>890</v>
      </c>
      <c r="C11" t="s">
        <v>14</v>
      </c>
      <c r="D11">
        <v>674</v>
      </c>
    </row>
    <row r="12" spans="1:13" x14ac:dyDescent="0.25">
      <c r="A12" t="s">
        <v>20</v>
      </c>
      <c r="B12">
        <v>142</v>
      </c>
      <c r="C12" t="s">
        <v>14</v>
      </c>
      <c r="D12">
        <v>558</v>
      </c>
    </row>
    <row r="13" spans="1:13" x14ac:dyDescent="0.25">
      <c r="A13" t="s">
        <v>20</v>
      </c>
      <c r="B13">
        <v>2673</v>
      </c>
      <c r="C13" t="s">
        <v>14</v>
      </c>
      <c r="D13">
        <v>15</v>
      </c>
    </row>
    <row r="14" spans="1:13" x14ac:dyDescent="0.25">
      <c r="A14" t="s">
        <v>20</v>
      </c>
      <c r="B14">
        <v>163</v>
      </c>
      <c r="C14" t="s">
        <v>14</v>
      </c>
      <c r="D14">
        <v>2307</v>
      </c>
    </row>
    <row r="15" spans="1:13" x14ac:dyDescent="0.25">
      <c r="A15" t="s">
        <v>20</v>
      </c>
      <c r="B15">
        <v>2220</v>
      </c>
      <c r="C15" t="s">
        <v>14</v>
      </c>
      <c r="D15">
        <v>88</v>
      </c>
    </row>
    <row r="16" spans="1:13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13" priority="11" operator="containsText" text="live">
      <formula>NOT(ISERROR(SEARCH("live",A2)))</formula>
    </cfRule>
    <cfRule type="containsText" dxfId="12" priority="12" operator="containsText" text="canceled">
      <formula>NOT(ISERROR(SEARCH("canceled",A2)))</formula>
    </cfRule>
    <cfRule type="containsText" dxfId="11" priority="13" operator="containsText" text="cancelled">
      <formula>NOT(ISERROR(SEARCH("cancelled",A2)))</formula>
    </cfRule>
    <cfRule type="containsText" dxfId="10" priority="14" operator="containsText" text="cancelled">
      <formula>NOT(ISERROR(SEARCH("cancelled",A2)))</formula>
    </cfRule>
    <cfRule type="containsText" dxfId="9" priority="15" operator="containsText" text="cancelled">
      <formula>NOT(ISERROR(SEARCH("cancelled",A2)))</formula>
    </cfRule>
    <cfRule type="containsText" dxfId="8" priority="16" operator="containsText" text="successful">
      <formula>NOT(ISERROR(SEARCH("successful",A2)))</formula>
    </cfRule>
    <cfRule type="containsText" dxfId="7" priority="17" operator="containsText" text="failed">
      <formula>NOT(ISERROR(SEARCH("failed",A2)))</formula>
    </cfRule>
    <cfRule type="colorScale" priority="18">
      <colorScale>
        <cfvo type="formula" val="&quot;failed&quot;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formula" val="failed()"/>
        <cfvo type="formula" val="cancelled()"/>
        <cfvo type="formula" val="successful()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5">
    <cfRule type="containsText" dxfId="6" priority="1" operator="containsText" text="live">
      <formula>NOT(ISERROR(SEARCH("live",C2)))</formula>
    </cfRule>
    <cfRule type="containsText" dxfId="5" priority="2" operator="containsText" text="canceled">
      <formula>NOT(ISERROR(SEARCH("canceled",C2)))</formula>
    </cfRule>
    <cfRule type="containsText" dxfId="4" priority="3" operator="containsText" text="cancelled">
      <formula>NOT(ISERROR(SEARCH("cancelled",C2)))</formula>
    </cfRule>
    <cfRule type="containsText" dxfId="3" priority="4" operator="containsText" text="cancelled">
      <formula>NOT(ISERROR(SEARCH("cancelled",C2)))</formula>
    </cfRule>
    <cfRule type="containsText" dxfId="2" priority="5" operator="containsText" text="cancelled">
      <formula>NOT(ISERROR(SEARCH("cancelled",C2)))</formula>
    </cfRule>
    <cfRule type="containsText" dxfId="1" priority="6" operator="containsText" text="successful">
      <formula>NOT(ISERROR(SEARCH("successful",C2)))</formula>
    </cfRule>
    <cfRule type="containsText" dxfId="0" priority="7" operator="containsText" text="failed">
      <formula>NOT(ISERROR(SEARCH("failed",C2)))</formula>
    </cfRule>
    <cfRule type="colorScale" priority="8">
      <colorScale>
        <cfvo type="formula" val="&quot;failed&quot;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formula" val="failed()"/>
        <cfvo type="formula" val="cancelled()"/>
        <cfvo type="formula" val="successful()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</vt:lpstr>
      <vt:lpstr>stacked-coloumn pivot chart</vt:lpstr>
      <vt:lpstr>pivot table analysis</vt:lpstr>
      <vt:lpstr>pivot-chart line graph</vt:lpstr>
      <vt:lpstr>Crowdfunding Goal Analysis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Taylor W</cp:lastModifiedBy>
  <dcterms:created xsi:type="dcterms:W3CDTF">2021-09-29T18:52:28Z</dcterms:created>
  <dcterms:modified xsi:type="dcterms:W3CDTF">2023-05-30T21:22:12Z</dcterms:modified>
</cp:coreProperties>
</file>