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.tayyab\Desktop\MyProject\Functions\1_Grid_files\"/>
    </mc:Choice>
  </mc:AlternateContent>
  <xr:revisionPtr revIDLastSave="0" documentId="13_ncr:1_{77432DBD-5200-43B5-B7F9-674E0A10CA53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Nodes" sheetId="1" r:id="rId1"/>
    <sheet name="Trafos" sheetId="7" r:id="rId2"/>
    <sheet name="Schalter" sheetId="8" r:id="rId3"/>
    <sheet name="Lines" sheetId="2" r:id="rId4"/>
    <sheet name="Loads" sheetId="3" r:id="rId5"/>
    <sheet name="PV" sheetId="4" r:id="rId6"/>
    <sheet name="PV_generat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F8" i="4" s="1"/>
  <c r="G8" i="4" s="1"/>
  <c r="D7" i="4"/>
  <c r="E7" i="4" s="1"/>
  <c r="F7" i="4" s="1"/>
  <c r="G7" i="4" s="1"/>
  <c r="C6" i="4"/>
  <c r="D6" i="4" s="1"/>
  <c r="E6" i="4" s="1"/>
  <c r="F6" i="4" s="1"/>
  <c r="G6" i="4" s="1"/>
  <c r="E5" i="4"/>
  <c r="F5" i="4" s="1"/>
  <c r="G5" i="4" s="1"/>
  <c r="E3" i="4"/>
  <c r="F3" i="4" s="1"/>
  <c r="G3" i="4" s="1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</calcChain>
</file>

<file path=xl/sharedStrings.xml><?xml version="1.0" encoding="utf-8"?>
<sst xmlns="http://schemas.openxmlformats.org/spreadsheetml/2006/main" count="224" uniqueCount="78">
  <si>
    <t>Langename</t>
  </si>
  <si>
    <t>Bezeichnung</t>
  </si>
  <si>
    <t>Knotenname</t>
  </si>
  <si>
    <t>Knotentyp</t>
  </si>
  <si>
    <t>uKn in kV</t>
  </si>
  <si>
    <t>Trafostation_OS</t>
  </si>
  <si>
    <t>main_busbar_1</t>
  </si>
  <si>
    <t>K1_1</t>
  </si>
  <si>
    <t>Parkplace1</t>
  </si>
  <si>
    <t>K1_2</t>
  </si>
  <si>
    <t>CRE</t>
  </si>
  <si>
    <t>K1_3</t>
  </si>
  <si>
    <t>Free</t>
  </si>
  <si>
    <t>K1_4</t>
  </si>
  <si>
    <t>MFH1</t>
  </si>
  <si>
    <t>K1_5</t>
  </si>
  <si>
    <t>SFH4</t>
  </si>
  <si>
    <t>K1_6</t>
  </si>
  <si>
    <t>SFH5</t>
  </si>
  <si>
    <t>K1_7</t>
  </si>
  <si>
    <t>MFH2</t>
  </si>
  <si>
    <t>LtgNam</t>
  </si>
  <si>
    <t>vK</t>
  </si>
  <si>
    <t>zK</t>
  </si>
  <si>
    <t>vK status</t>
  </si>
  <si>
    <t>zK status</t>
  </si>
  <si>
    <t>StatLS</t>
  </si>
  <si>
    <t>StatE</t>
  </si>
  <si>
    <t>l in km</t>
  </si>
  <si>
    <t>R in Ohm/km</t>
  </si>
  <si>
    <t>X in mH/km</t>
  </si>
  <si>
    <t>C in nF/km</t>
  </si>
  <si>
    <t>Anmerkung</t>
  </si>
  <si>
    <t>Imax in kA</t>
  </si>
  <si>
    <t>1</t>
  </si>
  <si>
    <t>1;1</t>
  </si>
  <si>
    <t>0;0</t>
  </si>
  <si>
    <t>Kabel (NAYY 4x150)</t>
  </si>
  <si>
    <t>Name</t>
  </si>
  <si>
    <t>Knoten</t>
  </si>
  <si>
    <t>P</t>
  </si>
  <si>
    <t>Q in MVar</t>
  </si>
  <si>
    <t>ID</t>
  </si>
  <si>
    <t>Knoten ID</t>
  </si>
  <si>
    <t>v1</t>
  </si>
  <si>
    <t>v2</t>
  </si>
  <si>
    <t>v3</t>
  </si>
  <si>
    <t>v4</t>
  </si>
  <si>
    <t>v5</t>
  </si>
  <si>
    <t>v6</t>
  </si>
  <si>
    <t>v7</t>
  </si>
  <si>
    <t>House_type</t>
  </si>
  <si>
    <t>Persons/dwellings</t>
  </si>
  <si>
    <t>size of house m2</t>
  </si>
  <si>
    <t>50percentpv area</t>
  </si>
  <si>
    <t>GCR</t>
  </si>
  <si>
    <t>PV_P</t>
  </si>
  <si>
    <t>PV_Q</t>
  </si>
  <si>
    <t>PV1</t>
  </si>
  <si>
    <t>PV</t>
  </si>
  <si>
    <t>PV2</t>
  </si>
  <si>
    <t>PV3</t>
  </si>
  <si>
    <t>PV4</t>
  </si>
  <si>
    <t>PV5</t>
  </si>
  <si>
    <t>PV6</t>
  </si>
  <si>
    <t>PV7</t>
  </si>
  <si>
    <t>P in KW</t>
  </si>
  <si>
    <t>TrNam</t>
  </si>
  <si>
    <t>UrTOS in kV</t>
  </si>
  <si>
    <t>UrTUS in kV</t>
  </si>
  <si>
    <t>SrT in MVA</t>
  </si>
  <si>
    <t>uk in %</t>
  </si>
  <si>
    <t>Pk in kW</t>
  </si>
  <si>
    <t>P0 in kW</t>
  </si>
  <si>
    <t>I0 in %</t>
  </si>
  <si>
    <t>k</t>
  </si>
  <si>
    <t>vK ID</t>
  </si>
  <si>
    <t>zK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</si>
</sst>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 tint="4.9989318521683403E-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1" applyFont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top"/>
    </xf>
    <xf numFmtId="0" fontId="1" fillId="0" borderId="1" xfId="1" applyFont="1" applyBorder="1" applyAlignment="1">
      <alignment horizontal="right" vertical="top"/>
    </xf>
    <xf numFmtId="0" fontId="1" fillId="0" borderId="0" xfId="1" applyFont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3" fillId="3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3">
    <cellStyle name="Normal" xfId="0" builtinId="0"/>
    <cellStyle name="Normal 2" xfId="2" xr:uid="{130913A4-8DB4-4676-ACBA-394CC57C0324}"/>
    <cellStyle name="Standard 2" xfId="1" xr:uid="{E52D4D90-A35A-4EF5-BE49-4BDA9779174E}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F26" sqref="F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t="s">
        <v>5</v>
      </c>
      <c r="B2" t="s">
        <v>5</v>
      </c>
      <c r="C2" t="s">
        <v>5</v>
      </c>
      <c r="D2">
        <v>3</v>
      </c>
      <c r="E2">
        <v>20</v>
      </c>
      <c r="F2">
        <v>1</v>
      </c>
      <c r="H2">
        <v>1</v>
      </c>
    </row>
    <row r="3" spans="1:8" x14ac:dyDescent="0.3">
      <c r="A3" s="2" t="s">
        <v>6</v>
      </c>
      <c r="B3" s="2" t="s">
        <v>6</v>
      </c>
      <c r="C3" s="2" t="s">
        <v>6</v>
      </c>
      <c r="D3">
        <v>0</v>
      </c>
      <c r="E3">
        <v>0.4</v>
      </c>
      <c r="F3">
        <v>2</v>
      </c>
      <c r="H3">
        <v>2</v>
      </c>
    </row>
    <row r="4" spans="1:8" x14ac:dyDescent="0.3">
      <c r="A4" s="2" t="s">
        <v>7</v>
      </c>
      <c r="B4" s="2" t="s">
        <v>7</v>
      </c>
      <c r="C4" s="2" t="s">
        <v>7</v>
      </c>
      <c r="D4">
        <v>0</v>
      </c>
      <c r="E4">
        <v>0.4</v>
      </c>
      <c r="F4">
        <v>3</v>
      </c>
      <c r="G4" t="s">
        <v>8</v>
      </c>
      <c r="H4">
        <v>3</v>
      </c>
    </row>
    <row r="5" spans="1:8" x14ac:dyDescent="0.3">
      <c r="A5" t="s">
        <v>9</v>
      </c>
      <c r="B5" t="s">
        <v>9</v>
      </c>
      <c r="C5" t="s">
        <v>9</v>
      </c>
      <c r="D5">
        <v>0</v>
      </c>
      <c r="E5">
        <v>0.4</v>
      </c>
      <c r="F5">
        <v>3</v>
      </c>
      <c r="G5" t="s">
        <v>10</v>
      </c>
      <c r="H5">
        <v>4</v>
      </c>
    </row>
    <row r="6" spans="1:8" x14ac:dyDescent="0.3">
      <c r="A6" t="s">
        <v>11</v>
      </c>
      <c r="B6" t="s">
        <v>11</v>
      </c>
      <c r="C6" t="s">
        <v>11</v>
      </c>
      <c r="D6">
        <v>0</v>
      </c>
      <c r="E6">
        <v>0.4</v>
      </c>
      <c r="F6">
        <v>3</v>
      </c>
      <c r="G6" t="s">
        <v>12</v>
      </c>
      <c r="H6">
        <v>5</v>
      </c>
    </row>
    <row r="7" spans="1:8" x14ac:dyDescent="0.3">
      <c r="A7" t="s">
        <v>13</v>
      </c>
      <c r="B7" t="s">
        <v>13</v>
      </c>
      <c r="C7" t="s">
        <v>13</v>
      </c>
      <c r="D7">
        <v>0</v>
      </c>
      <c r="E7">
        <v>0.4</v>
      </c>
      <c r="F7">
        <v>3</v>
      </c>
      <c r="G7" t="s">
        <v>14</v>
      </c>
      <c r="H7">
        <v>6</v>
      </c>
    </row>
    <row r="8" spans="1:8" x14ac:dyDescent="0.3">
      <c r="A8" t="s">
        <v>15</v>
      </c>
      <c r="B8" t="s">
        <v>15</v>
      </c>
      <c r="C8" t="s">
        <v>15</v>
      </c>
      <c r="D8">
        <v>0</v>
      </c>
      <c r="E8">
        <v>0.4</v>
      </c>
      <c r="F8">
        <v>3</v>
      </c>
      <c r="G8" t="s">
        <v>16</v>
      </c>
      <c r="H8">
        <v>7</v>
      </c>
    </row>
    <row r="9" spans="1:8" x14ac:dyDescent="0.3">
      <c r="A9" t="s">
        <v>17</v>
      </c>
      <c r="B9" t="s">
        <v>17</v>
      </c>
      <c r="C9" t="s">
        <v>17</v>
      </c>
      <c r="D9">
        <v>0</v>
      </c>
      <c r="E9">
        <v>0.4</v>
      </c>
      <c r="F9">
        <v>3</v>
      </c>
      <c r="G9" t="s">
        <v>18</v>
      </c>
      <c r="H9">
        <v>8</v>
      </c>
    </row>
    <row r="10" spans="1:8" x14ac:dyDescent="0.3">
      <c r="A10" t="s">
        <v>19</v>
      </c>
      <c r="B10" t="s">
        <v>19</v>
      </c>
      <c r="C10" t="s">
        <v>19</v>
      </c>
      <c r="D10">
        <v>0</v>
      </c>
      <c r="E10">
        <v>0.4</v>
      </c>
      <c r="F10">
        <v>3</v>
      </c>
      <c r="G10" t="s">
        <v>20</v>
      </c>
      <c r="H10">
        <v>9</v>
      </c>
    </row>
  </sheetData>
  <conditionalFormatting sqref="A1">
    <cfRule type="duplicateValues" dxfId="29" priority="8"/>
  </conditionalFormatting>
  <conditionalFormatting sqref="A2">
    <cfRule type="duplicateValues" dxfId="28" priority="7"/>
  </conditionalFormatting>
  <conditionalFormatting sqref="A4:C4">
    <cfRule type="duplicateValues" dxfId="27" priority="4"/>
    <cfRule type="duplicateValues" dxfId="26" priority="5"/>
    <cfRule type="duplicateValues" dxfId="25" priority="6"/>
  </conditionalFormatting>
  <conditionalFormatting sqref="G10">
    <cfRule type="duplicateValues" dxfId="24" priority="1"/>
    <cfRule type="duplicateValues" dxfId="23" priority="2"/>
    <cfRule type="duplicateValues" dxfId="2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FFC0-39FC-4601-BAD4-F00AC74F8D57}">
  <dimension ref="A1:S1"/>
  <sheetViews>
    <sheetView workbookViewId="0">
      <selection sqref="A1:XFD1"/>
    </sheetView>
  </sheetViews>
  <sheetFormatPr defaultRowHeight="14.4" x14ac:dyDescent="0.3"/>
  <sheetData>
    <row r="1" spans="1:19" x14ac:dyDescent="0.3">
      <c r="A1" t="s">
        <v>67</v>
      </c>
      <c r="B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42</v>
      </c>
      <c r="Q1" s="1" t="s">
        <v>76</v>
      </c>
      <c r="R1" s="1" t="s">
        <v>77</v>
      </c>
      <c r="S1" s="1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0F14-4191-4F06-B336-0E739829BE92}">
  <dimension ref="A1"/>
  <sheetViews>
    <sheetView tabSelected="1"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6B29-7354-4F9B-88BA-FB33A8A2CCED}">
  <dimension ref="A1:P9"/>
  <sheetViews>
    <sheetView workbookViewId="0">
      <selection activeCell="D27" sqref="D27"/>
    </sheetView>
  </sheetViews>
  <sheetFormatPr defaultRowHeight="14.4" x14ac:dyDescent="0.3"/>
  <sheetData>
    <row r="1" spans="1:16" x14ac:dyDescent="0.3">
      <c r="A1" s="3" t="s">
        <v>21</v>
      </c>
      <c r="B1" s="3" t="s">
        <v>22</v>
      </c>
      <c r="C1" s="4" t="s">
        <v>23</v>
      </c>
      <c r="D1" s="5" t="s">
        <v>24</v>
      </c>
      <c r="E1" s="5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</row>
    <row r="2" spans="1:16" x14ac:dyDescent="0.3">
      <c r="A2" s="6">
        <v>1</v>
      </c>
      <c r="B2" t="s">
        <v>5</v>
      </c>
      <c r="C2" s="2" t="s">
        <v>6</v>
      </c>
      <c r="D2" t="s">
        <v>34</v>
      </c>
      <c r="E2" t="s">
        <v>34</v>
      </c>
      <c r="F2" t="s">
        <v>35</v>
      </c>
      <c r="G2" t="s">
        <v>36</v>
      </c>
      <c r="H2">
        <v>0.01</v>
      </c>
      <c r="I2" s="7">
        <v>0.253</v>
      </c>
      <c r="J2" s="7">
        <v>8.0424780000000005E-3</v>
      </c>
      <c r="K2" s="7">
        <v>0</v>
      </c>
      <c r="L2" t="s">
        <v>37</v>
      </c>
      <c r="M2" s="8">
        <v>0.27500000000000002</v>
      </c>
      <c r="N2" t="s">
        <v>8</v>
      </c>
    </row>
    <row r="3" spans="1:16" x14ac:dyDescent="0.3">
      <c r="A3" s="6">
        <v>1</v>
      </c>
      <c r="B3" s="2" t="s">
        <v>6</v>
      </c>
      <c r="C3" s="2" t="s">
        <v>7</v>
      </c>
      <c r="D3" t="s">
        <v>34</v>
      </c>
      <c r="E3" t="s">
        <v>34</v>
      </c>
      <c r="F3" t="s">
        <v>35</v>
      </c>
      <c r="G3" t="s">
        <v>36</v>
      </c>
      <c r="H3">
        <v>0.01</v>
      </c>
      <c r="I3" s="7">
        <v>0.253</v>
      </c>
      <c r="J3" s="7">
        <v>8.0424780000000005E-3</v>
      </c>
      <c r="K3" s="7">
        <v>0</v>
      </c>
      <c r="L3" t="s">
        <v>37</v>
      </c>
      <c r="M3" s="8">
        <v>0.27500000000000002</v>
      </c>
      <c r="N3" t="s">
        <v>8</v>
      </c>
      <c r="O3">
        <f>H3*I3</f>
        <v>2.5300000000000001E-3</v>
      </c>
      <c r="P3">
        <f>H3*J3</f>
        <v>8.0424780000000001E-5</v>
      </c>
    </row>
    <row r="4" spans="1:16" x14ac:dyDescent="0.3">
      <c r="A4" s="6">
        <v>2</v>
      </c>
      <c r="B4" s="2" t="s">
        <v>7</v>
      </c>
      <c r="C4" t="s">
        <v>9</v>
      </c>
      <c r="D4" t="s">
        <v>34</v>
      </c>
      <c r="E4" t="s">
        <v>34</v>
      </c>
      <c r="F4" t="s">
        <v>35</v>
      </c>
      <c r="G4" t="s">
        <v>36</v>
      </c>
      <c r="H4">
        <v>0.01</v>
      </c>
      <c r="I4" s="7">
        <v>0.253</v>
      </c>
      <c r="J4" s="7">
        <v>8.0424780000000005E-3</v>
      </c>
      <c r="K4" s="7">
        <v>0</v>
      </c>
      <c r="L4" t="s">
        <v>37</v>
      </c>
      <c r="M4" s="8">
        <v>0.27500000000000002</v>
      </c>
      <c r="N4" t="s">
        <v>10</v>
      </c>
      <c r="O4">
        <f t="shared" ref="O4:O9" si="0">H4*I4</f>
        <v>2.5300000000000001E-3</v>
      </c>
      <c r="P4">
        <f t="shared" ref="P4:P9" si="1">H4*J4</f>
        <v>8.0424780000000001E-5</v>
      </c>
    </row>
    <row r="5" spans="1:16" x14ac:dyDescent="0.3">
      <c r="A5" s="6">
        <v>3</v>
      </c>
      <c r="B5" t="s">
        <v>9</v>
      </c>
      <c r="C5" t="s">
        <v>11</v>
      </c>
      <c r="D5" t="s">
        <v>34</v>
      </c>
      <c r="E5" t="s">
        <v>34</v>
      </c>
      <c r="F5" t="s">
        <v>35</v>
      </c>
      <c r="G5" t="s">
        <v>36</v>
      </c>
      <c r="H5">
        <v>0.01</v>
      </c>
      <c r="I5" s="7">
        <v>0.253</v>
      </c>
      <c r="J5" s="7">
        <v>8.0424780000000005E-3</v>
      </c>
      <c r="K5" s="7">
        <v>0</v>
      </c>
      <c r="L5" t="s">
        <v>37</v>
      </c>
      <c r="M5" s="8">
        <v>0.27500000000000002</v>
      </c>
      <c r="N5" t="s">
        <v>12</v>
      </c>
      <c r="O5">
        <f t="shared" si="0"/>
        <v>2.5300000000000001E-3</v>
      </c>
      <c r="P5">
        <f t="shared" si="1"/>
        <v>8.0424780000000001E-5</v>
      </c>
    </row>
    <row r="6" spans="1:16" x14ac:dyDescent="0.3">
      <c r="A6" s="6">
        <v>4</v>
      </c>
      <c r="B6" t="s">
        <v>11</v>
      </c>
      <c r="C6" t="s">
        <v>13</v>
      </c>
      <c r="D6" t="s">
        <v>34</v>
      </c>
      <c r="E6" t="s">
        <v>34</v>
      </c>
      <c r="F6" t="s">
        <v>35</v>
      </c>
      <c r="G6" t="s">
        <v>36</v>
      </c>
      <c r="H6">
        <v>0.01</v>
      </c>
      <c r="I6" s="7">
        <v>0.253</v>
      </c>
      <c r="J6" s="7">
        <v>8.0424780000000005E-3</v>
      </c>
      <c r="K6" s="7">
        <v>0</v>
      </c>
      <c r="L6" t="s">
        <v>37</v>
      </c>
      <c r="M6" s="8">
        <v>0.27500000000000002</v>
      </c>
      <c r="N6" t="s">
        <v>14</v>
      </c>
      <c r="O6">
        <f t="shared" si="0"/>
        <v>2.5300000000000001E-3</v>
      </c>
      <c r="P6">
        <f t="shared" si="1"/>
        <v>8.0424780000000001E-5</v>
      </c>
    </row>
    <row r="7" spans="1:16" x14ac:dyDescent="0.3">
      <c r="A7" s="6">
        <v>5</v>
      </c>
      <c r="B7" t="s">
        <v>13</v>
      </c>
      <c r="C7" t="s">
        <v>15</v>
      </c>
      <c r="D7" t="s">
        <v>34</v>
      </c>
      <c r="E7" t="s">
        <v>34</v>
      </c>
      <c r="F7" t="s">
        <v>35</v>
      </c>
      <c r="G7" t="s">
        <v>36</v>
      </c>
      <c r="H7">
        <v>0.01</v>
      </c>
      <c r="I7" s="7">
        <v>0.253</v>
      </c>
      <c r="J7" s="7">
        <v>8.0424780000000005E-3</v>
      </c>
      <c r="K7" s="7">
        <v>0</v>
      </c>
      <c r="L7" t="s">
        <v>37</v>
      </c>
      <c r="M7" s="8">
        <v>0.27500000000000002</v>
      </c>
      <c r="N7" t="s">
        <v>16</v>
      </c>
      <c r="O7">
        <f t="shared" si="0"/>
        <v>2.5300000000000001E-3</v>
      </c>
      <c r="P7">
        <f t="shared" si="1"/>
        <v>8.0424780000000001E-5</v>
      </c>
    </row>
    <row r="8" spans="1:16" x14ac:dyDescent="0.3">
      <c r="A8" s="6">
        <v>6</v>
      </c>
      <c r="B8" t="s">
        <v>15</v>
      </c>
      <c r="C8" t="s">
        <v>17</v>
      </c>
      <c r="D8" t="s">
        <v>34</v>
      </c>
      <c r="E8" t="s">
        <v>34</v>
      </c>
      <c r="F8" t="s">
        <v>35</v>
      </c>
      <c r="G8" t="s">
        <v>36</v>
      </c>
      <c r="H8">
        <v>0.01</v>
      </c>
      <c r="I8" s="7">
        <v>0.253</v>
      </c>
      <c r="J8" s="7">
        <v>8.0424780000000005E-3</v>
      </c>
      <c r="K8" s="7">
        <v>0</v>
      </c>
      <c r="L8" t="s">
        <v>37</v>
      </c>
      <c r="M8" s="8">
        <v>0.27500000000000002</v>
      </c>
      <c r="N8" t="s">
        <v>18</v>
      </c>
      <c r="O8">
        <f t="shared" si="0"/>
        <v>2.5300000000000001E-3</v>
      </c>
      <c r="P8">
        <f t="shared" si="1"/>
        <v>8.0424780000000001E-5</v>
      </c>
    </row>
    <row r="9" spans="1:16" x14ac:dyDescent="0.3">
      <c r="A9" s="6">
        <v>7</v>
      </c>
      <c r="B9" t="s">
        <v>17</v>
      </c>
      <c r="C9" t="s">
        <v>19</v>
      </c>
      <c r="D9" t="s">
        <v>34</v>
      </c>
      <c r="E9" t="s">
        <v>34</v>
      </c>
      <c r="F9" t="s">
        <v>35</v>
      </c>
      <c r="G9" t="s">
        <v>36</v>
      </c>
      <c r="H9">
        <v>0.01</v>
      </c>
      <c r="I9" s="7">
        <v>0.253</v>
      </c>
      <c r="J9" s="7">
        <v>8.0424780000000005E-3</v>
      </c>
      <c r="K9" s="7">
        <v>0</v>
      </c>
      <c r="L9" t="s">
        <v>37</v>
      </c>
      <c r="M9" s="8">
        <v>0.27500000000000002</v>
      </c>
      <c r="N9" t="s">
        <v>20</v>
      </c>
      <c r="O9">
        <f t="shared" si="0"/>
        <v>2.5300000000000001E-3</v>
      </c>
      <c r="P9">
        <f t="shared" si="1"/>
        <v>8.0424780000000001E-5</v>
      </c>
    </row>
  </sheetData>
  <conditionalFormatting sqref="B2">
    <cfRule type="duplicateValues" dxfId="21" priority="4"/>
  </conditionalFormatting>
  <conditionalFormatting sqref="B3">
    <cfRule type="duplicateValues" dxfId="20" priority="8"/>
    <cfRule type="duplicateValues" dxfId="19" priority="9"/>
    <cfRule type="duplicateValues" dxfId="18" priority="10"/>
  </conditionalFormatting>
  <conditionalFormatting sqref="C1">
    <cfRule type="duplicateValues" dxfId="17" priority="11"/>
    <cfRule type="duplicateValues" dxfId="16" priority="12"/>
    <cfRule type="duplicateValues" dxfId="15" priority="13"/>
  </conditionalFormatting>
  <conditionalFormatting sqref="C2">
    <cfRule type="duplicateValues" dxfId="14" priority="1"/>
    <cfRule type="duplicateValues" dxfId="13" priority="2"/>
    <cfRule type="duplicateValues" dxfId="12" priority="3"/>
  </conditionalFormatting>
  <conditionalFormatting sqref="N9">
    <cfRule type="duplicateValues" dxfId="11" priority="5"/>
    <cfRule type="duplicateValues" dxfId="10" priority="6"/>
    <cfRule type="duplicateValues" dxfId="9" priority="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102E-AB1E-4DE6-8D4A-E719D8B701AC}">
  <dimension ref="A1:G8"/>
  <sheetViews>
    <sheetView workbookViewId="0">
      <selection activeCell="E21" sqref="E21"/>
    </sheetView>
  </sheetViews>
  <sheetFormatPr defaultRowHeight="14.4" x14ac:dyDescent="0.3"/>
  <cols>
    <col min="7" max="7" width="14.33203125" customWidth="1"/>
  </cols>
  <sheetData>
    <row r="1" spans="1:7" x14ac:dyDescent="0.3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32</v>
      </c>
    </row>
    <row r="2" spans="1:7" x14ac:dyDescent="0.3">
      <c r="A2" t="s">
        <v>44</v>
      </c>
      <c r="B2" s="2" t="s">
        <v>7</v>
      </c>
      <c r="C2">
        <v>0</v>
      </c>
      <c r="D2">
        <v>0</v>
      </c>
      <c r="G2" t="s">
        <v>8</v>
      </c>
    </row>
    <row r="3" spans="1:7" x14ac:dyDescent="0.3">
      <c r="A3" t="s">
        <v>45</v>
      </c>
      <c r="B3" t="s">
        <v>9</v>
      </c>
      <c r="C3">
        <v>1</v>
      </c>
      <c r="D3">
        <v>0</v>
      </c>
      <c r="G3" t="s">
        <v>10</v>
      </c>
    </row>
    <row r="4" spans="1:7" x14ac:dyDescent="0.3">
      <c r="A4" t="s">
        <v>46</v>
      </c>
      <c r="B4" t="s">
        <v>11</v>
      </c>
      <c r="C4">
        <v>0</v>
      </c>
      <c r="D4">
        <v>0</v>
      </c>
      <c r="G4" t="s">
        <v>12</v>
      </c>
    </row>
    <row r="5" spans="1:7" x14ac:dyDescent="0.3">
      <c r="A5" t="s">
        <v>47</v>
      </c>
      <c r="B5" t="s">
        <v>13</v>
      </c>
      <c r="C5">
        <v>1</v>
      </c>
      <c r="D5">
        <v>0</v>
      </c>
      <c r="G5" t="s">
        <v>14</v>
      </c>
    </row>
    <row r="6" spans="1:7" x14ac:dyDescent="0.3">
      <c r="A6" t="s">
        <v>48</v>
      </c>
      <c r="B6" t="s">
        <v>15</v>
      </c>
      <c r="C6">
        <v>1</v>
      </c>
      <c r="D6">
        <v>0</v>
      </c>
      <c r="G6" t="s">
        <v>16</v>
      </c>
    </row>
    <row r="7" spans="1:7" x14ac:dyDescent="0.3">
      <c r="A7" t="s">
        <v>49</v>
      </c>
      <c r="B7" t="s">
        <v>17</v>
      </c>
      <c r="C7">
        <v>1</v>
      </c>
      <c r="D7">
        <v>0</v>
      </c>
      <c r="G7" t="s">
        <v>18</v>
      </c>
    </row>
    <row r="8" spans="1:7" x14ac:dyDescent="0.3">
      <c r="A8" t="s">
        <v>50</v>
      </c>
      <c r="B8" t="s">
        <v>19</v>
      </c>
      <c r="C8">
        <v>1</v>
      </c>
      <c r="D8">
        <v>0</v>
      </c>
      <c r="G8" t="s">
        <v>20</v>
      </c>
    </row>
  </sheetData>
  <conditionalFormatting sqref="G8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EC0E-08ED-4A6E-B8B8-0089F6CB4D6E}">
  <dimension ref="A1:I8"/>
  <sheetViews>
    <sheetView workbookViewId="0">
      <selection activeCell="G37" sqref="G37"/>
    </sheetView>
  </sheetViews>
  <sheetFormatPr defaultRowHeight="14.4" x14ac:dyDescent="0.3"/>
  <sheetData>
    <row r="1" spans="1:9" x14ac:dyDescent="0.3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9" x14ac:dyDescent="0.3">
      <c r="A2" t="s">
        <v>44</v>
      </c>
      <c r="B2" s="2" t="s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8</v>
      </c>
    </row>
    <row r="3" spans="1:9" x14ac:dyDescent="0.3">
      <c r="A3" t="s">
        <v>45</v>
      </c>
      <c r="B3" t="s">
        <v>9</v>
      </c>
      <c r="D3">
        <v>2280</v>
      </c>
      <c r="E3">
        <f>0.5*D3</f>
        <v>1140</v>
      </c>
      <c r="F3">
        <f>0.5*E3</f>
        <v>570</v>
      </c>
      <c r="G3">
        <f>0.19*0.85*F3</f>
        <v>92.055000000000007</v>
      </c>
      <c r="H3">
        <v>0</v>
      </c>
      <c r="I3" t="s">
        <v>10</v>
      </c>
    </row>
    <row r="4" spans="1:9" x14ac:dyDescent="0.3">
      <c r="A4" t="s">
        <v>46</v>
      </c>
      <c r="B4" t="s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12</v>
      </c>
    </row>
    <row r="5" spans="1:9" x14ac:dyDescent="0.3">
      <c r="A5" t="s">
        <v>47</v>
      </c>
      <c r="B5" t="s">
        <v>13</v>
      </c>
      <c r="C5">
        <v>1</v>
      </c>
      <c r="D5">
        <v>120</v>
      </c>
      <c r="E5">
        <f t="shared" ref="E5:F8" si="0">0.5*D5</f>
        <v>60</v>
      </c>
      <c r="F5">
        <f t="shared" si="0"/>
        <v>30</v>
      </c>
      <c r="G5">
        <f t="shared" ref="G5:G8" si="1">0.19*0.85*F5</f>
        <v>4.8449999999999998</v>
      </c>
      <c r="H5">
        <v>0</v>
      </c>
      <c r="I5" t="s">
        <v>14</v>
      </c>
    </row>
    <row r="6" spans="1:9" x14ac:dyDescent="0.3">
      <c r="A6" t="s">
        <v>48</v>
      </c>
      <c r="B6" t="s">
        <v>15</v>
      </c>
      <c r="C6">
        <f>12*3</f>
        <v>36</v>
      </c>
      <c r="D6">
        <f>C6*42</f>
        <v>1512</v>
      </c>
      <c r="E6">
        <f t="shared" si="0"/>
        <v>756</v>
      </c>
      <c r="F6">
        <f t="shared" si="0"/>
        <v>378</v>
      </c>
      <c r="G6">
        <f t="shared" si="1"/>
        <v>61.047000000000004</v>
      </c>
      <c r="H6">
        <v>0</v>
      </c>
      <c r="I6" t="s">
        <v>16</v>
      </c>
    </row>
    <row r="7" spans="1:9" x14ac:dyDescent="0.3">
      <c r="A7" t="s">
        <v>49</v>
      </c>
      <c r="B7" t="s">
        <v>17</v>
      </c>
      <c r="C7">
        <v>30</v>
      </c>
      <c r="D7">
        <f>C7*42</f>
        <v>1260</v>
      </c>
      <c r="E7">
        <f t="shared" si="0"/>
        <v>630</v>
      </c>
      <c r="F7">
        <f t="shared" si="0"/>
        <v>315</v>
      </c>
      <c r="G7">
        <f t="shared" si="1"/>
        <v>50.872500000000002</v>
      </c>
      <c r="H7">
        <v>0</v>
      </c>
      <c r="I7" t="s">
        <v>18</v>
      </c>
    </row>
    <row r="8" spans="1:9" x14ac:dyDescent="0.3">
      <c r="A8" t="s">
        <v>50</v>
      </c>
      <c r="B8" t="s">
        <v>19</v>
      </c>
      <c r="C8">
        <v>2</v>
      </c>
      <c r="D8">
        <v>160</v>
      </c>
      <c r="E8">
        <f t="shared" si="0"/>
        <v>80</v>
      </c>
      <c r="F8">
        <f t="shared" si="0"/>
        <v>40</v>
      </c>
      <c r="G8">
        <f t="shared" si="1"/>
        <v>6.46</v>
      </c>
      <c r="H8">
        <v>0</v>
      </c>
      <c r="I8" t="s">
        <v>20</v>
      </c>
    </row>
  </sheetData>
  <conditionalFormatting sqref="I8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15D8-F66B-449C-BDC4-B89E12F40EB3}">
  <dimension ref="A1:F8"/>
  <sheetViews>
    <sheetView workbookViewId="0">
      <selection activeCell="G27" sqref="G27"/>
    </sheetView>
  </sheetViews>
  <sheetFormatPr defaultRowHeight="14.4" x14ac:dyDescent="0.3"/>
  <sheetData>
    <row r="1" spans="1:6" x14ac:dyDescent="0.3">
      <c r="A1" s="1" t="s">
        <v>38</v>
      </c>
      <c r="B1" s="1" t="s">
        <v>39</v>
      </c>
      <c r="C1" s="1" t="s">
        <v>66</v>
      </c>
      <c r="D1" s="1" t="s">
        <v>41</v>
      </c>
      <c r="E1" s="1" t="s">
        <v>42</v>
      </c>
    </row>
    <row r="2" spans="1:6" x14ac:dyDescent="0.3">
      <c r="A2" t="s">
        <v>58</v>
      </c>
      <c r="B2" s="2" t="s">
        <v>7</v>
      </c>
      <c r="C2">
        <v>0</v>
      </c>
      <c r="D2">
        <v>0</v>
      </c>
      <c r="E2" t="s">
        <v>59</v>
      </c>
      <c r="F2" t="s">
        <v>8</v>
      </c>
    </row>
    <row r="3" spans="1:6" x14ac:dyDescent="0.3">
      <c r="A3" t="s">
        <v>60</v>
      </c>
      <c r="B3" t="s">
        <v>9</v>
      </c>
      <c r="C3">
        <v>92.055000000000007</v>
      </c>
      <c r="D3">
        <v>0</v>
      </c>
      <c r="E3" t="s">
        <v>59</v>
      </c>
      <c r="F3" t="s">
        <v>10</v>
      </c>
    </row>
    <row r="4" spans="1:6" x14ac:dyDescent="0.3">
      <c r="A4" t="s">
        <v>61</v>
      </c>
      <c r="B4" t="s">
        <v>11</v>
      </c>
      <c r="C4">
        <v>0</v>
      </c>
      <c r="D4">
        <v>0</v>
      </c>
      <c r="E4" t="s">
        <v>59</v>
      </c>
      <c r="F4" t="s">
        <v>12</v>
      </c>
    </row>
    <row r="5" spans="1:6" x14ac:dyDescent="0.3">
      <c r="A5" t="s">
        <v>62</v>
      </c>
      <c r="B5" t="s">
        <v>13</v>
      </c>
      <c r="C5">
        <v>4.8449999999999998</v>
      </c>
      <c r="D5">
        <v>0</v>
      </c>
      <c r="E5" t="s">
        <v>59</v>
      </c>
      <c r="F5" t="s">
        <v>14</v>
      </c>
    </row>
    <row r="6" spans="1:6" x14ac:dyDescent="0.3">
      <c r="A6" t="s">
        <v>63</v>
      </c>
      <c r="B6" t="s">
        <v>15</v>
      </c>
      <c r="C6">
        <v>61.047000000000004</v>
      </c>
      <c r="D6">
        <v>0</v>
      </c>
      <c r="E6" t="s">
        <v>59</v>
      </c>
      <c r="F6" t="s">
        <v>16</v>
      </c>
    </row>
    <row r="7" spans="1:6" x14ac:dyDescent="0.3">
      <c r="A7" t="s">
        <v>64</v>
      </c>
      <c r="B7" t="s">
        <v>17</v>
      </c>
      <c r="C7">
        <v>50.872500000000002</v>
      </c>
      <c r="D7">
        <v>0</v>
      </c>
      <c r="E7" t="s">
        <v>59</v>
      </c>
      <c r="F7" t="s">
        <v>18</v>
      </c>
    </row>
    <row r="8" spans="1:6" x14ac:dyDescent="0.3">
      <c r="A8" t="s">
        <v>65</v>
      </c>
      <c r="B8" t="s">
        <v>19</v>
      </c>
      <c r="C8">
        <v>6.46</v>
      </c>
      <c r="D8">
        <v>0</v>
      </c>
      <c r="E8" t="s">
        <v>59</v>
      </c>
      <c r="F8" t="s">
        <v>20</v>
      </c>
    </row>
  </sheetData>
  <conditionalFormatting sqref="F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Nodes</vt:lpstr>
      <vt:lpstr>Trafos</vt:lpstr>
      <vt:lpstr>Schalter</vt:lpstr>
      <vt:lpstr>Lines</vt:lpstr>
      <vt:lpstr>Loads</vt:lpstr>
      <vt:lpstr>PV</vt:lpstr>
      <vt:lpstr>PV_generation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Tayyab, Muhammad</dc:creator>
  <cp:lastModifiedBy>Tayyab, Muhammad</cp:lastModifiedBy>
  <dcterms:created xsi:type="dcterms:W3CDTF">2015-06-05T18:17:20Z</dcterms:created>
  <dcterms:modified xsi:type="dcterms:W3CDTF">2024-09-23T14:24:13Z</dcterms:modified>
</cp:coreProperties>
</file>