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mpm/Dropbox/Business/0 - Portfolio/17.Formação Analise Estatistica para Cientistas de Dados/1702 - Analise Estatistica I com R e SAS/Projeto/"/>
    </mc:Choice>
  </mc:AlternateContent>
  <xr:revisionPtr revIDLastSave="0" documentId="13_ncr:1_{BC09463D-1793-154F-96D7-F523857C41C7}" xr6:coauthVersionLast="45" xr6:coauthVersionMax="45" xr10:uidLastSave="{00000000-0000-0000-0000-000000000000}"/>
  <bookViews>
    <workbookView xWindow="1780" yWindow="1940" windowWidth="34060" windowHeight="17340" xr2:uid="{00000000-000D-0000-FFFF-FFFF00000000}"/>
  </bookViews>
  <sheets>
    <sheet name="Dados" sheetId="8" r:id="rId1"/>
    <sheet name="Percentua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B19" i="2"/>
  <c r="AH10" i="2"/>
  <c r="AG10" i="2"/>
  <c r="AF10" i="2"/>
  <c r="AF12" i="2" s="1"/>
  <c r="AE10" i="2"/>
  <c r="AE12" i="2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18" i="2"/>
  <c r="B18" i="2"/>
  <c r="S11" i="2"/>
  <c r="T11" i="2"/>
  <c r="U11" i="2"/>
  <c r="V11" i="2"/>
  <c r="W11" i="2"/>
  <c r="X11" i="2"/>
  <c r="Y11" i="2"/>
  <c r="Z11" i="2"/>
  <c r="AA11" i="2"/>
  <c r="AB11" i="2"/>
  <c r="AC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  <c r="AC16" i="2"/>
  <c r="AC17" i="2" s="1"/>
  <c r="AB16" i="2"/>
  <c r="AB17" i="2" s="1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K10" i="2"/>
  <c r="AJ10" i="2"/>
  <c r="AI10" i="2"/>
  <c r="AG19" i="2" l="1"/>
  <c r="AF19" i="2"/>
  <c r="AE19" i="2"/>
  <c r="AF18" i="2"/>
  <c r="B20" i="2"/>
  <c r="AI11" i="2"/>
  <c r="AK19" i="2"/>
  <c r="AH19" i="2"/>
  <c r="AK11" i="2"/>
  <c r="AI19" i="2"/>
  <c r="AJ18" i="2"/>
  <c r="AB20" i="2"/>
  <c r="X20" i="2"/>
  <c r="T20" i="2"/>
  <c r="P20" i="2"/>
  <c r="L20" i="2"/>
  <c r="H20" i="2"/>
  <c r="D20" i="2"/>
  <c r="AJ19" i="2"/>
  <c r="AK18" i="2"/>
  <c r="AA20" i="2"/>
  <c r="W20" i="2"/>
  <c r="S20" i="2"/>
  <c r="O20" i="2"/>
  <c r="K20" i="2"/>
  <c r="G20" i="2"/>
  <c r="C20" i="2"/>
  <c r="Z20" i="2"/>
  <c r="V20" i="2"/>
  <c r="R20" i="2"/>
  <c r="N20" i="2"/>
  <c r="J20" i="2"/>
  <c r="F20" i="2"/>
  <c r="AJ11" i="2"/>
  <c r="AI18" i="2"/>
  <c r="AC20" i="2"/>
  <c r="Y20" i="2"/>
  <c r="U20" i="2"/>
  <c r="Q20" i="2"/>
  <c r="M20" i="2"/>
  <c r="I20" i="2"/>
  <c r="E20" i="2"/>
  <c r="AK20" i="2"/>
  <c r="AG18" i="2"/>
  <c r="AG20" i="2" s="1"/>
  <c r="AH18" i="2"/>
  <c r="AG12" i="2"/>
  <c r="AE18" i="2"/>
  <c r="AI16" i="2"/>
  <c r="AI17" i="2" s="1"/>
  <c r="AE16" i="2"/>
  <c r="AE17" i="2" s="1"/>
  <c r="AF16" i="2"/>
  <c r="AF17" i="2" s="1"/>
  <c r="AG16" i="2"/>
  <c r="AG17" i="2" s="1"/>
  <c r="AK16" i="2"/>
  <c r="AK17" i="2" s="1"/>
  <c r="AH16" i="2"/>
  <c r="AH17" i="2" s="1"/>
  <c r="AJ16" i="2"/>
  <c r="AJ17" i="2" s="1"/>
  <c r="AF20" i="2" l="1"/>
  <c r="AE20" i="2"/>
  <c r="AJ20" i="2"/>
  <c r="AH20" i="2"/>
  <c r="AI20" i="2"/>
</calcChain>
</file>

<file path=xl/sharedStrings.xml><?xml version="1.0" encoding="utf-8"?>
<sst xmlns="http://schemas.openxmlformats.org/spreadsheetml/2006/main" count="134" uniqueCount="53">
  <si>
    <t>Netflix, Inc.</t>
  </si>
  <si>
    <t>Segment Information</t>
  </si>
  <si>
    <t>(unaudited)</t>
  </si>
  <si>
    <t>(in thousands)</t>
  </si>
  <si>
    <t>As of / Three Months Ended</t>
  </si>
  <si>
    <t>Twelve Months Ended</t>
  </si>
  <si>
    <t>March 31,</t>
  </si>
  <si>
    <t>June 30,</t>
  </si>
  <si>
    <t>September 30,</t>
  </si>
  <si>
    <t>December 31,</t>
  </si>
  <si>
    <t>Domestic Streaming</t>
  </si>
  <si>
    <t>Total subscriptions at end of period</t>
  </si>
  <si>
    <t>Paid subscriptions at end of period</t>
  </si>
  <si>
    <t>Revenue</t>
  </si>
  <si>
    <t>Cost of revenues</t>
  </si>
  <si>
    <t>Marketing</t>
  </si>
  <si>
    <t>Contribution profit</t>
  </si>
  <si>
    <t>Free Trails</t>
  </si>
  <si>
    <t>Contribution Margin</t>
  </si>
  <si>
    <t>Cost per Customer (excluding marketing)</t>
  </si>
  <si>
    <t>Revenue per Customer</t>
  </si>
  <si>
    <t>Earnings per Customer</t>
  </si>
  <si>
    <t>March 31,2012</t>
  </si>
  <si>
    <t>June 30,2012</t>
  </si>
  <si>
    <t>September 30,2012</t>
  </si>
  <si>
    <t>December 31,2012</t>
  </si>
  <si>
    <t>March 31,2013</t>
  </si>
  <si>
    <t>June 30,2013</t>
  </si>
  <si>
    <t>September 30,2013</t>
  </si>
  <si>
    <t>December 31,2013</t>
  </si>
  <si>
    <t>March 31,2014</t>
  </si>
  <si>
    <t>June 30,2014</t>
  </si>
  <si>
    <t>September 30,2014</t>
  </si>
  <si>
    <t>December 31,2014</t>
  </si>
  <si>
    <t>March 31,2015</t>
  </si>
  <si>
    <t>June 30,2015</t>
  </si>
  <si>
    <t>September 30,2015</t>
  </si>
  <si>
    <t>December 31,2015</t>
  </si>
  <si>
    <t>March 31,2016</t>
  </si>
  <si>
    <t>June 30,2016</t>
  </si>
  <si>
    <t>September 30,2016</t>
  </si>
  <si>
    <t>December 31,2016</t>
  </si>
  <si>
    <t>March 31,2017</t>
  </si>
  <si>
    <t>June 30,2017</t>
  </si>
  <si>
    <t>September 30,2017</t>
  </si>
  <si>
    <t>December 31,2017</t>
  </si>
  <si>
    <t>March 31,2018</t>
  </si>
  <si>
    <t>June 30,2018</t>
  </si>
  <si>
    <t>September 30,2018</t>
  </si>
  <si>
    <t>December 31,2018</t>
  </si>
  <si>
    <t>Time</t>
  </si>
  <si>
    <t>Segment</t>
  </si>
  <si>
    <t>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</si>
</sst>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#,##0.0\ ;\(#,##0.0\)"/>
    <numFmt numFmtId="166" formatCode="#,##0\ ;\(#,##0.0\)"/>
    <numFmt numFmtId="167" formatCode="&quot;$&quot;0.00_)"/>
    <numFmt numFmtId="168" formatCode="#,##0&quot;%&quot;"/>
    <numFmt numFmtId="169" formatCode="#,##0___);\(#,##0.00\)"/>
    <numFmt numFmtId="170" formatCode="0%;\(0%\)"/>
    <numFmt numFmtId="171" formatCode="_(* #,##0,,_);_(* \(#,##0,,\);_(* &quot;-&quot;_)"/>
    <numFmt numFmtId="172" formatCode="_(* #,##0_);[Red]_(* \(#,##0\);_(* &quot;&quot;&quot;&quot;&quot;&quot;&quot;&quot;\ \-\ &quot;&quot;&quot;&quot;&quot;&quot;&quot;&quot;_);_(@_)"/>
    <numFmt numFmtId="173" formatCode="_(* #,##0,_);[Red]_(* \(#,##0,\);_(* &quot;&quot;&quot;&quot;&quot;&quot;&quot;&quot;\ \-\ &quot;&quot;&quot;&quot;&quot;&quot;&quot;&quot;_);_(@_)"/>
    <numFmt numFmtId="174" formatCode="0%;\(0%\);;"/>
    <numFmt numFmtId="175" formatCode="0%;\(0%\);&quot;-&quot;"/>
    <numFmt numFmtId="176" formatCode="#,##0_);[Red]\(#,##0\);&quot;-&quot;"/>
    <numFmt numFmtId="177" formatCode="*-"/>
    <numFmt numFmtId="178" formatCode="#,##0;\-#,##0;&quot;-&quot;"/>
    <numFmt numFmtId="179" formatCode="_._.&quot;$&quot;* \(#,##0\)_%;_._.&quot;$&quot;* #,##0_)_%;_._.&quot;$&quot;* 0_)_%;_._.@_)_%"/>
    <numFmt numFmtId="180" formatCode="_._.* \(#,##0\)_%;_._.* #,##0_)_%;_._.* 0_)_%;_._.@_)_%"/>
    <numFmt numFmtId="181" formatCode="&quot;$&quot;#,##0;\-&quot;$&quot;#,##0"/>
    <numFmt numFmtId="182" formatCode="&quot;$&quot;#,##0;[Red]\-&quot;$&quot;#,##0"/>
    <numFmt numFmtId="183" formatCode="&quot;$&quot;#,##0.00;[Red]\-&quot;$&quot;#,##0.00"/>
    <numFmt numFmtId="184" formatCode="#,##0.00;\-#,##0.00;&quot;-&quot;"/>
    <numFmt numFmtId="185" formatCode="* #,##0.00_);\(#,##0.00\)"/>
    <numFmt numFmtId="186" formatCode="_([$€-2]* #,##0.00_);_([$€-2]* \(#,##0.00\);_([$€-2]* &quot;-&quot;??_)"/>
    <numFmt numFmtId="187" formatCode="_(* #,##0_);_(* \(#,##0\);_(* &quot;-&quot;??_);_(@_)"/>
    <numFmt numFmtId="188" formatCode="&quot;$&quot;* #,###\ ;&quot;$&quot;* \(#,###\);&quot;$&quot;* \-\ "/>
    <numFmt numFmtId="189" formatCode="#,##0;[Red]\(#,##0\)"/>
    <numFmt numFmtId="191" formatCode="_(&quot;$&quot;* #,##0_);_(&quot;$&quot;* \(#,##0\);_(&quot;$&quot;* &quot;-&quot;??_);_(@_)"/>
    <numFmt numFmtId="192" formatCode="0.0%"/>
    <numFmt numFmtId="193" formatCode="mmmm\ d\,\ yyyy"/>
    <numFmt numFmtId="194" formatCode="mm/dd/yyyy"/>
    <numFmt numFmtId="195" formatCode=";;;"/>
    <numFmt numFmtId="196" formatCode="&quot;per &quot;0"/>
    <numFmt numFmtId="197" formatCode="0.000_)"/>
    <numFmt numFmtId="198" formatCode="#,##0.00&quot; $&quot;;\-#,##0.00&quot; $&quot;"/>
    <numFmt numFmtId="199" formatCode="#,##0.000"/>
    <numFmt numFmtId="200" formatCode="#,##0.00;[Red]\(#,##0.00\)"/>
    <numFmt numFmtId="201" formatCode="_-[$$-409]* #,##0.00_ ;_-[$$-409]* \-#,##0.00\ ;_-[$$-409]* &quot;-&quot;??_ ;_-@_ 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name val="Helv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4"/>
      <name val="Arial"/>
      <family val="2"/>
    </font>
    <font>
      <sz val="10"/>
      <name val="Tms Rmn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b/>
      <sz val="10"/>
      <color indexed="8"/>
      <name val="Arial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7"/>
      <name val="Small Fonts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i/>
      <sz val="9"/>
      <name val="Arial"/>
      <family val="2"/>
    </font>
    <font>
      <i/>
      <sz val="12"/>
      <name val="Times New Roman"/>
      <family val="1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10"/>
      <name val="Arial"/>
      <family val="2"/>
    </font>
    <font>
      <b/>
      <sz val="12"/>
      <color indexed="8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11"/>
      <name val="Times New Roman"/>
      <family val="1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</font>
    <font>
      <b/>
      <u/>
      <sz val="10"/>
      <name val="Calibri"/>
    </font>
    <font>
      <b/>
      <sz val="10"/>
      <name val="Calibri"/>
    </font>
    <font>
      <b/>
      <i/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rgb="FFBFBFBF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87">
    <xf numFmtId="0" fontId="0" fillId="0" borderId="0"/>
    <xf numFmtId="0" fontId="2" fillId="0" borderId="0"/>
    <xf numFmtId="185" fontId="4" fillId="0" borderId="0">
      <alignment horizontal="center"/>
    </xf>
    <xf numFmtId="199" fontId="3" fillId="3" borderId="1">
      <alignment horizontal="center" vertical="center"/>
    </xf>
    <xf numFmtId="37" fontId="5" fillId="0" borderId="0"/>
    <xf numFmtId="37" fontId="6" fillId="0" borderId="0"/>
    <xf numFmtId="181" fontId="7" fillId="0" borderId="2" applyAlignment="0" applyProtection="0"/>
    <xf numFmtId="0" fontId="3" fillId="0" borderId="3" quotePrefix="1">
      <alignment horizontal="justify" vertical="justify" textRotation="127" wrapText="1" justifyLastLine="1"/>
      <protection hidden="1"/>
    </xf>
    <xf numFmtId="178" fontId="8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3" fontId="3" fillId="0" borderId="0" applyFill="0" applyBorder="0" applyAlignment="0"/>
    <xf numFmtId="174" fontId="3" fillId="0" borderId="0" applyFill="0" applyBorder="0" applyAlignment="0"/>
    <xf numFmtId="178" fontId="8" fillId="0" borderId="0" applyFill="0" applyBorder="0" applyAlignment="0"/>
    <xf numFmtId="175" fontId="3" fillId="0" borderId="0" applyFill="0" applyBorder="0" applyAlignment="0"/>
    <xf numFmtId="171" fontId="3" fillId="0" borderId="0" applyFill="0" applyBorder="0" applyAlignment="0"/>
    <xf numFmtId="37" fontId="20" fillId="0" borderId="4">
      <alignment horizontal="centerContinuous"/>
    </xf>
    <xf numFmtId="0" fontId="9" fillId="0" borderId="0" applyFill="0" applyBorder="0" applyProtection="0">
      <alignment horizontal="center"/>
      <protection locked="0"/>
    </xf>
    <xf numFmtId="0" fontId="31" fillId="4" borderId="0">
      <alignment horizontal="left"/>
    </xf>
    <xf numFmtId="0" fontId="32" fillId="4" borderId="0">
      <alignment horizontal="right"/>
    </xf>
    <xf numFmtId="0" fontId="33" fillId="5" borderId="0">
      <alignment horizontal="center"/>
    </xf>
    <xf numFmtId="37" fontId="22" fillId="0" borderId="4">
      <alignment horizontal="center" wrapText="1"/>
    </xf>
    <xf numFmtId="0" fontId="32" fillId="4" borderId="0">
      <alignment horizontal="right"/>
    </xf>
    <xf numFmtId="0" fontId="34" fillId="5" borderId="0">
      <alignment horizontal="left"/>
    </xf>
    <xf numFmtId="0" fontId="10" fillId="0" borderId="0"/>
    <xf numFmtId="43" fontId="3" fillId="0" borderId="0" applyFont="0" applyFill="0" applyBorder="0" applyAlignment="0" applyProtection="0"/>
    <xf numFmtId="197" fontId="35" fillId="0" borderId="0"/>
    <xf numFmtId="197" fontId="35" fillId="0" borderId="0"/>
    <xf numFmtId="197" fontId="35" fillId="0" borderId="0"/>
    <xf numFmtId="197" fontId="35" fillId="0" borderId="0"/>
    <xf numFmtId="197" fontId="35" fillId="0" borderId="0"/>
    <xf numFmtId="197" fontId="35" fillId="0" borderId="0"/>
    <xf numFmtId="197" fontId="35" fillId="0" borderId="0"/>
    <xf numFmtId="197" fontId="35" fillId="0" borderId="0"/>
    <xf numFmtId="166" fontId="10" fillId="0" borderId="5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0" fillId="0" borderId="0"/>
    <xf numFmtId="37" fontId="3" fillId="0" borderId="0" applyFill="0" applyBorder="0" applyAlignment="0" applyProtection="0"/>
    <xf numFmtId="0" fontId="13" fillId="0" borderId="0" applyFill="0" applyBorder="0" applyAlignment="0" applyProtection="0">
      <protection locked="0"/>
    </xf>
    <xf numFmtId="192" fontId="36" fillId="0" borderId="0" applyNumberFormat="0" applyFill="0" applyAlignment="0" applyProtection="0"/>
    <xf numFmtId="184" fontId="3" fillId="0" borderId="0">
      <alignment horizontal="center"/>
    </xf>
    <xf numFmtId="180" fontId="14" fillId="0" borderId="0" applyFill="0" applyBorder="0" applyProtection="0"/>
    <xf numFmtId="179" fontId="15" fillId="0" borderId="0" applyFont="0" applyFill="0" applyBorder="0" applyAlignment="0" applyProtection="0"/>
    <xf numFmtId="167" fontId="16" fillId="0" borderId="6">
      <protection hidden="1"/>
    </xf>
    <xf numFmtId="0" fontId="10" fillId="0" borderId="0"/>
    <xf numFmtId="4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" fontId="4" fillId="0" borderId="0"/>
    <xf numFmtId="14" fontId="17" fillId="0" borderId="0">
      <alignment horizontal="center"/>
    </xf>
    <xf numFmtId="14" fontId="8" fillId="0" borderId="0" applyFill="0" applyBorder="0" applyAlignment="0"/>
    <xf numFmtId="193" fontId="3" fillId="0" borderId="0" applyFill="0" applyBorder="0" applyAlignment="0" applyProtection="0"/>
    <xf numFmtId="15" fontId="18" fillId="6" borderId="0" applyNumberFormat="0" applyFont="0" applyFill="0" applyBorder="0" applyAlignment="0">
      <alignment horizontal="center" wrapText="1"/>
    </xf>
    <xf numFmtId="0" fontId="8" fillId="0" borderId="7" applyNumberFormat="0" applyFill="0" applyBorder="0" applyAlignment="0" applyProtection="0"/>
    <xf numFmtId="178" fontId="19" fillId="0" borderId="0" applyFill="0" applyBorder="0" applyAlignment="0"/>
    <xf numFmtId="171" fontId="3" fillId="0" borderId="0" applyFill="0" applyBorder="0" applyAlignment="0"/>
    <xf numFmtId="178" fontId="19" fillId="0" borderId="0" applyFill="0" applyBorder="0" applyAlignment="0"/>
    <xf numFmtId="175" fontId="3" fillId="0" borderId="0" applyFill="0" applyBorder="0" applyAlignment="0"/>
    <xf numFmtId="171" fontId="3" fillId="0" borderId="0" applyFill="0" applyBorder="0" applyAlignment="0"/>
    <xf numFmtId="167" fontId="16" fillId="0" borderId="6">
      <protection hidden="1"/>
    </xf>
    <xf numFmtId="186" fontId="3" fillId="0" borderId="0" applyFont="0" applyFill="0" applyBorder="0" applyAlignment="0" applyProtection="0"/>
    <xf numFmtId="194" fontId="3" fillId="7" borderId="8" applyFont="0" applyAlignment="0"/>
    <xf numFmtId="2" fontId="37" fillId="0" borderId="0" applyFont="0" applyFill="0" applyBorder="0" applyAlignment="0" applyProtection="0"/>
    <xf numFmtId="38" fontId="20" fillId="6" borderId="0" applyNumberFormat="0" applyBorder="0" applyAlignment="0" applyProtection="0"/>
    <xf numFmtId="0" fontId="38" fillId="0" borderId="0" applyNumberFormat="0" applyFill="0" applyBorder="0" applyAlignment="0" applyProtection="0"/>
    <xf numFmtId="0" fontId="21" fillId="0" borderId="9" applyNumberFormat="0" applyAlignment="0" applyProtection="0">
      <alignment horizontal="left" vertical="center"/>
    </xf>
    <xf numFmtId="0" fontId="21" fillId="0" borderId="10">
      <alignment horizontal="left" vertical="center"/>
    </xf>
    <xf numFmtId="14" fontId="22" fillId="8" borderId="6">
      <alignment horizontal="center" vertical="center" wrapText="1"/>
    </xf>
    <xf numFmtId="0" fontId="9" fillId="0" borderId="0" applyFill="0" applyAlignment="0" applyProtection="0">
      <protection locked="0"/>
    </xf>
    <xf numFmtId="0" fontId="9" fillId="0" borderId="5" applyFill="0" applyAlignment="0" applyProtection="0">
      <protection locked="0"/>
    </xf>
    <xf numFmtId="198" fontId="3" fillId="0" borderId="0">
      <protection locked="0"/>
    </xf>
    <xf numFmtId="198" fontId="3" fillId="0" borderId="0">
      <protection locked="0"/>
    </xf>
    <xf numFmtId="0" fontId="39" fillId="0" borderId="0"/>
    <xf numFmtId="195" fontId="3" fillId="0" borderId="0"/>
    <xf numFmtId="0" fontId="19" fillId="0" borderId="11" applyNumberFormat="0" applyFill="0" applyAlignment="0" applyProtection="0"/>
    <xf numFmtId="10" fontId="20" fillId="9" borderId="7" applyNumberFormat="0" applyBorder="0" applyAlignment="0" applyProtection="0"/>
    <xf numFmtId="37" fontId="40" fillId="0" borderId="12">
      <alignment shrinkToFit="1"/>
      <protection locked="0"/>
    </xf>
    <xf numFmtId="37" fontId="40" fillId="0" borderId="12">
      <alignment shrinkToFit="1"/>
      <protection locked="0"/>
    </xf>
    <xf numFmtId="37" fontId="40" fillId="0" borderId="12">
      <alignment shrinkToFit="1"/>
      <protection locked="0"/>
    </xf>
    <xf numFmtId="37" fontId="40" fillId="0" borderId="12">
      <alignment shrinkToFit="1"/>
      <protection locked="0"/>
    </xf>
    <xf numFmtId="0" fontId="31" fillId="4" borderId="0">
      <alignment horizontal="left"/>
    </xf>
    <xf numFmtId="0" fontId="28" fillId="5" borderId="0">
      <alignment horizontal="left"/>
    </xf>
    <xf numFmtId="178" fontId="23" fillId="0" borderId="0" applyFill="0" applyBorder="0" applyAlignment="0"/>
    <xf numFmtId="171" fontId="3" fillId="0" borderId="0" applyFill="0" applyBorder="0" applyAlignment="0"/>
    <xf numFmtId="178" fontId="23" fillId="0" borderId="0" applyFill="0" applyBorder="0" applyAlignment="0"/>
    <xf numFmtId="175" fontId="3" fillId="0" borderId="0" applyFill="0" applyBorder="0" applyAlignment="0"/>
    <xf numFmtId="171" fontId="3" fillId="0" borderId="0" applyFill="0" applyBorder="0" applyAlignment="0"/>
    <xf numFmtId="182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164" fontId="4" fillId="0" borderId="5"/>
    <xf numFmtId="37" fontId="36" fillId="0" borderId="0"/>
    <xf numFmtId="165" fontId="10" fillId="0" borderId="0"/>
    <xf numFmtId="170" fontId="3" fillId="0" borderId="0"/>
    <xf numFmtId="0" fontId="3" fillId="0" borderId="0"/>
    <xf numFmtId="0" fontId="3" fillId="0" borderId="0"/>
    <xf numFmtId="0" fontId="1" fillId="0" borderId="0"/>
    <xf numFmtId="0" fontId="10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9" fontId="8" fillId="11" borderId="0">
      <alignment horizontal="right"/>
    </xf>
    <xf numFmtId="40" fontId="55" fillId="11" borderId="0">
      <alignment horizontal="right"/>
    </xf>
    <xf numFmtId="200" fontId="8" fillId="5" borderId="0">
      <alignment horizontal="right"/>
    </xf>
    <xf numFmtId="0" fontId="43" fillId="5" borderId="0">
      <alignment horizontal="center"/>
    </xf>
    <xf numFmtId="0" fontId="56" fillId="11" borderId="0">
      <alignment horizontal="right"/>
    </xf>
    <xf numFmtId="0" fontId="28" fillId="11" borderId="13"/>
    <xf numFmtId="0" fontId="44" fillId="11" borderId="13"/>
    <xf numFmtId="0" fontId="28" fillId="5" borderId="13"/>
    <xf numFmtId="0" fontId="44" fillId="0" borderId="0" applyBorder="0">
      <alignment horizontal="centerContinuous"/>
    </xf>
    <xf numFmtId="0" fontId="28" fillId="5" borderId="0" applyBorder="0">
      <alignment horizontal="centerContinuous"/>
    </xf>
    <xf numFmtId="0" fontId="45" fillId="0" borderId="0" applyBorder="0">
      <alignment horizontal="centerContinuous"/>
    </xf>
    <xf numFmtId="0" fontId="47" fillId="5" borderId="0" applyBorder="0">
      <alignment horizontal="centerContinuous"/>
    </xf>
    <xf numFmtId="169" fontId="11" fillId="0" borderId="0"/>
    <xf numFmtId="37" fontId="26" fillId="0" borderId="0" applyNumberFormat="0" applyFill="0" applyBorder="0" applyAlignment="0" applyProtection="0"/>
    <xf numFmtId="196" fontId="3" fillId="0" borderId="0">
      <alignment horizontal="left"/>
    </xf>
    <xf numFmtId="0" fontId="10" fillId="0" borderId="0"/>
    <xf numFmtId="9" fontId="3" fillId="0" borderId="0" applyFont="0" applyFill="0" applyBorder="0" applyAlignment="0" applyProtection="0"/>
    <xf numFmtId="168" fontId="16" fillId="0" borderId="0">
      <protection hidden="1"/>
    </xf>
    <xf numFmtId="17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4" fillId="0" borderId="0"/>
    <xf numFmtId="178" fontId="25" fillId="0" borderId="0" applyFill="0" applyBorder="0" applyAlignment="0"/>
    <xf numFmtId="171" fontId="3" fillId="0" borderId="0" applyFill="0" applyBorder="0" applyAlignment="0"/>
    <xf numFmtId="178" fontId="25" fillId="0" borderId="0" applyFill="0" applyBorder="0" applyAlignment="0"/>
    <xf numFmtId="175" fontId="3" fillId="0" borderId="0" applyFill="0" applyBorder="0" applyAlignment="0"/>
    <xf numFmtId="171" fontId="3" fillId="0" borderId="0" applyFill="0" applyBorder="0" applyAlignment="0"/>
    <xf numFmtId="0" fontId="11" fillId="0" borderId="0" applyNumberFormat="0" applyFont="0" applyFill="0" applyBorder="0" applyAlignment="0" applyProtection="0">
      <alignment horizontal="left"/>
    </xf>
    <xf numFmtId="15" fontId="11" fillId="0" borderId="0" applyFont="0" applyFill="0" applyBorder="0" applyAlignment="0" applyProtection="0"/>
    <xf numFmtId="4" fontId="11" fillId="0" borderId="0" applyFont="0" applyFill="0" applyBorder="0" applyAlignment="0" applyProtection="0"/>
    <xf numFmtId="0" fontId="7" fillId="0" borderId="6">
      <alignment horizontal="center"/>
    </xf>
    <xf numFmtId="3" fontId="11" fillId="0" borderId="0" applyFont="0" applyFill="0" applyBorder="0" applyAlignment="0" applyProtection="0"/>
    <xf numFmtId="0" fontId="11" fillId="12" borderId="0" applyNumberFormat="0" applyFont="0" applyBorder="0" applyAlignment="0" applyProtection="0"/>
    <xf numFmtId="37" fontId="46" fillId="0" borderId="0">
      <alignment horizontal="left"/>
    </xf>
    <xf numFmtId="0" fontId="28" fillId="10" borderId="0">
      <alignment horizontal="center"/>
    </xf>
    <xf numFmtId="49" fontId="47" fillId="5" borderId="0">
      <alignment horizontal="center"/>
    </xf>
    <xf numFmtId="194" fontId="3" fillId="13" borderId="8" applyFont="0" applyAlignment="0">
      <protection locked="0"/>
    </xf>
    <xf numFmtId="37" fontId="48" fillId="0" borderId="0" applyNumberFormat="0" applyFill="0" applyBorder="0" applyAlignment="0" applyProtection="0"/>
    <xf numFmtId="37" fontId="3" fillId="0" borderId="0">
      <alignment horizontal="right"/>
    </xf>
    <xf numFmtId="194" fontId="3" fillId="14" borderId="8" applyFont="0" applyAlignment="0"/>
    <xf numFmtId="0" fontId="32" fillId="4" borderId="0">
      <alignment horizontal="center"/>
    </xf>
    <xf numFmtId="0" fontId="32" fillId="4" borderId="0">
      <alignment horizontal="centerContinuous"/>
    </xf>
    <xf numFmtId="0" fontId="49" fillId="5" borderId="0">
      <alignment horizontal="left"/>
    </xf>
    <xf numFmtId="49" fontId="49" fillId="5" borderId="0">
      <alignment horizontal="center"/>
    </xf>
    <xf numFmtId="0" fontId="31" fillId="4" borderId="0">
      <alignment horizontal="left"/>
    </xf>
    <xf numFmtId="49" fontId="49" fillId="5" borderId="0">
      <alignment horizontal="left"/>
    </xf>
    <xf numFmtId="0" fontId="31" fillId="4" borderId="0">
      <alignment horizontal="centerContinuous"/>
    </xf>
    <xf numFmtId="0" fontId="31" fillId="4" borderId="0">
      <alignment horizontal="right"/>
    </xf>
    <xf numFmtId="49" fontId="28" fillId="5" borderId="0">
      <alignment horizontal="left"/>
    </xf>
    <xf numFmtId="0" fontId="32" fillId="4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9" fillId="2" borderId="0">
      <alignment horizontal="center"/>
    </xf>
    <xf numFmtId="0" fontId="50" fillId="2" borderId="0">
      <alignment horizontal="center"/>
    </xf>
    <xf numFmtId="37" fontId="24" fillId="0" borderId="14"/>
    <xf numFmtId="0" fontId="30" fillId="0" borderId="0" applyNumberFormat="0" applyFill="0" applyBorder="0" applyAlignment="0" applyProtection="0"/>
    <xf numFmtId="49" fontId="3" fillId="0" borderId="0" applyFont="0" applyAlignment="0"/>
    <xf numFmtId="49" fontId="8" fillId="0" borderId="0" applyFill="0" applyBorder="0" applyAlignment="0"/>
    <xf numFmtId="176" fontId="3" fillId="0" borderId="0" applyFill="0" applyBorder="0" applyAlignment="0"/>
    <xf numFmtId="177" fontId="3" fillId="0" borderId="0" applyFill="0" applyBorder="0" applyAlignment="0"/>
    <xf numFmtId="0" fontId="26" fillId="0" borderId="0" applyFill="0" applyBorder="0" applyProtection="0">
      <alignment horizontal="left" vertical="top"/>
    </xf>
    <xf numFmtId="40" fontId="51" fillId="0" borderId="0"/>
    <xf numFmtId="40" fontId="27" fillId="0" borderId="0"/>
    <xf numFmtId="37" fontId="24" fillId="0" borderId="5"/>
    <xf numFmtId="37" fontId="24" fillId="0" borderId="15"/>
    <xf numFmtId="37" fontId="20" fillId="15" borderId="0" applyNumberFormat="0" applyBorder="0" applyAlignment="0" applyProtection="0"/>
    <xf numFmtId="37" fontId="20" fillId="0" borderId="0"/>
    <xf numFmtId="3" fontId="50" fillId="0" borderId="11" applyProtection="0"/>
    <xf numFmtId="0" fontId="52" fillId="5" borderId="0">
      <alignment horizontal="center"/>
    </xf>
    <xf numFmtId="0" fontId="53" fillId="16" borderId="16"/>
    <xf numFmtId="49" fontId="54" fillId="0" borderId="0" applyFill="0" applyBorder="0" applyAlignment="0" applyProtection="0"/>
    <xf numFmtId="37" fontId="9" fillId="17" borderId="17">
      <alignment horizontal="centerContinuous"/>
    </xf>
    <xf numFmtId="0" fontId="22" fillId="0" borderId="5">
      <alignment horizontal="center" wrapText="1"/>
    </xf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57" fillId="0" borderId="0" xfId="101" applyNumberFormat="1" applyFont="1" applyFill="1" applyBorder="1" applyAlignment="1">
      <alignment horizontal="center"/>
    </xf>
    <xf numFmtId="0" fontId="59" fillId="0" borderId="0" xfId="101" applyNumberFormat="1" applyFont="1" applyFill="1" applyBorder="1"/>
    <xf numFmtId="165" fontId="58" fillId="0" borderId="0" xfId="101" applyNumberFormat="1" applyFont="1" applyFill="1" applyBorder="1" applyAlignment="1">
      <alignment horizontal="center"/>
    </xf>
    <xf numFmtId="0" fontId="57" fillId="18" borderId="0" xfId="101" applyNumberFormat="1" applyFont="1" applyFill="1" applyBorder="1" applyAlignment="1">
      <alignment horizontal="center"/>
    </xf>
    <xf numFmtId="165" fontId="58" fillId="18" borderId="0" xfId="101" applyNumberFormat="1" applyFont="1" applyFill="1" applyBorder="1" applyAlignment="1">
      <alignment horizontal="center"/>
    </xf>
    <xf numFmtId="187" fontId="59" fillId="0" borderId="0" xfId="25" applyNumberFormat="1" applyFont="1" applyFill="1" applyBorder="1"/>
    <xf numFmtId="187" fontId="58" fillId="18" borderId="0" xfId="25" applyNumberFormat="1" applyFont="1" applyFill="1" applyBorder="1"/>
    <xf numFmtId="165" fontId="57" fillId="18" borderId="0" xfId="101" applyNumberFormat="1" applyFont="1" applyFill="1" applyBorder="1" applyAlignment="1">
      <alignment horizontal="center" wrapText="1"/>
    </xf>
    <xf numFmtId="186" fontId="60" fillId="0" borderId="0" xfId="101" applyNumberFormat="1" applyFont="1" applyFill="1" applyBorder="1"/>
    <xf numFmtId="186" fontId="59" fillId="0" borderId="0" xfId="101" applyNumberFormat="1" applyFont="1" applyFill="1" applyBorder="1"/>
    <xf numFmtId="186" fontId="29" fillId="0" borderId="0" xfId="101" applyNumberFormat="1" applyFont="1" applyFill="1" applyBorder="1"/>
    <xf numFmtId="187" fontId="59" fillId="0" borderId="0" xfId="25" applyNumberFormat="1" applyFont="1" applyFill="1"/>
    <xf numFmtId="187" fontId="59" fillId="0" borderId="5" xfId="25" applyNumberFormat="1" applyFont="1" applyFill="1" applyBorder="1"/>
    <xf numFmtId="187" fontId="58" fillId="18" borderId="0" xfId="25" applyNumberFormat="1" applyFont="1" applyFill="1"/>
    <xf numFmtId="187" fontId="58" fillId="18" borderId="5" xfId="25" applyNumberFormat="1" applyFont="1" applyFill="1" applyBorder="1"/>
    <xf numFmtId="191" fontId="58" fillId="18" borderId="0" xfId="49" applyNumberFormat="1" applyFont="1" applyFill="1" applyBorder="1"/>
    <xf numFmtId="42" fontId="59" fillId="0" borderId="0" xfId="25" applyNumberFormat="1" applyFont="1" applyFill="1" applyBorder="1"/>
    <xf numFmtId="188" fontId="59" fillId="0" borderId="0" xfId="49" applyNumberFormat="1" applyFont="1" applyFill="1" applyBorder="1" applyProtection="1"/>
    <xf numFmtId="186" fontId="59" fillId="0" borderId="0" xfId="101" applyNumberFormat="1" applyFont="1" applyFill="1" applyBorder="1" applyAlignment="1">
      <alignment wrapText="1"/>
    </xf>
    <xf numFmtId="186" fontId="59" fillId="0" borderId="0" xfId="0" applyNumberFormat="1" applyFont="1" applyFill="1" applyBorder="1"/>
    <xf numFmtId="186" fontId="0" fillId="0" borderId="0" xfId="0" applyNumberFormat="1" applyFill="1"/>
    <xf numFmtId="186" fontId="58" fillId="0" borderId="0" xfId="0" applyNumberFormat="1" applyFont="1" applyFill="1"/>
    <xf numFmtId="186" fontId="59" fillId="0" borderId="0" xfId="0" applyNumberFormat="1" applyFont="1" applyFill="1"/>
    <xf numFmtId="186" fontId="58" fillId="18" borderId="0" xfId="0" applyNumberFormat="1" applyFont="1" applyFill="1"/>
    <xf numFmtId="0" fontId="59" fillId="0" borderId="0" xfId="0" applyFont="1" applyFill="1"/>
    <xf numFmtId="0" fontId="59" fillId="0" borderId="0" xfId="0" applyFont="1" applyFill="1" applyAlignment="1">
      <alignment horizontal="left"/>
    </xf>
    <xf numFmtId="186" fontId="59" fillId="0" borderId="0" xfId="0" applyNumberFormat="1" applyFont="1" applyFill="1" applyAlignment="1">
      <alignment horizontal="left"/>
    </xf>
    <xf numFmtId="186" fontId="61" fillId="0" borderId="0" xfId="101" applyNumberFormat="1" applyFont="1" applyFill="1" applyBorder="1"/>
    <xf numFmtId="192" fontId="59" fillId="0" borderId="0" xfId="185" applyNumberFormat="1" applyFont="1" applyFill="1"/>
    <xf numFmtId="192" fontId="58" fillId="18" borderId="0" xfId="185" applyNumberFormat="1" applyFont="1" applyFill="1"/>
    <xf numFmtId="186" fontId="62" fillId="0" borderId="0" xfId="0" applyNumberFormat="1" applyFont="1"/>
    <xf numFmtId="165" fontId="63" fillId="19" borderId="0" xfId="0" applyNumberFormat="1" applyFont="1" applyFill="1" applyBorder="1" applyAlignment="1">
      <alignment horizontal="center" wrapText="1"/>
    </xf>
    <xf numFmtId="165" fontId="64" fillId="0" borderId="0" xfId="0" applyNumberFormat="1" applyFont="1" applyAlignment="1">
      <alignment horizontal="center"/>
    </xf>
    <xf numFmtId="165" fontId="64" fillId="19" borderId="0" xfId="0" applyNumberFormat="1" applyFont="1" applyFill="1" applyBorder="1" applyAlignment="1">
      <alignment horizontal="center"/>
    </xf>
    <xf numFmtId="0" fontId="63" fillId="0" borderId="0" xfId="0" applyFont="1" applyAlignment="1">
      <alignment horizontal="center"/>
    </xf>
    <xf numFmtId="186" fontId="65" fillId="0" borderId="0" xfId="0" applyNumberFormat="1" applyFont="1"/>
    <xf numFmtId="187" fontId="62" fillId="0" borderId="0" xfId="0" applyNumberFormat="1" applyFont="1"/>
    <xf numFmtId="42" fontId="62" fillId="0" borderId="0" xfId="0" applyNumberFormat="1" applyFont="1"/>
    <xf numFmtId="6" fontId="62" fillId="0" borderId="0" xfId="0" applyNumberFormat="1" applyFont="1"/>
    <xf numFmtId="187" fontId="62" fillId="0" borderId="18" xfId="0" applyNumberFormat="1" applyFont="1" applyBorder="1"/>
    <xf numFmtId="192" fontId="62" fillId="0" borderId="0" xfId="0" applyNumberFormat="1" applyFont="1"/>
    <xf numFmtId="165" fontId="57" fillId="0" borderId="0" xfId="101" applyNumberFormat="1" applyFont="1" applyFill="1" applyBorder="1" applyAlignment="1">
      <alignment horizontal="center" wrapText="1"/>
    </xf>
    <xf numFmtId="201" fontId="59" fillId="0" borderId="0" xfId="186" applyNumberFormat="1" applyFont="1" applyFill="1"/>
    <xf numFmtId="201" fontId="59" fillId="0" borderId="0" xfId="185" applyNumberFormat="1" applyFont="1" applyFill="1"/>
    <xf numFmtId="0" fontId="0" fillId="18" borderId="0" xfId="0" applyFill="1"/>
    <xf numFmtId="187" fontId="59" fillId="18" borderId="0" xfId="25" applyNumberFormat="1" applyFont="1" applyFill="1"/>
    <xf numFmtId="192" fontId="59" fillId="18" borderId="0" xfId="185" applyNumberFormat="1" applyFont="1" applyFill="1"/>
    <xf numFmtId="201" fontId="59" fillId="18" borderId="0" xfId="186" applyNumberFormat="1" applyFont="1" applyFill="1"/>
    <xf numFmtId="201" fontId="59" fillId="18" borderId="0" xfId="185" applyNumberFormat="1" applyFont="1" applyFill="1"/>
    <xf numFmtId="0" fontId="63" fillId="20" borderId="0" xfId="0" applyFont="1" applyFill="1" applyBorder="1" applyAlignment="1">
      <alignment horizontal="center"/>
    </xf>
    <xf numFmtId="186" fontId="64" fillId="20" borderId="0" xfId="0" applyNumberFormat="1" applyFont="1" applyFill="1" applyBorder="1"/>
    <xf numFmtId="187" fontId="64" fillId="20" borderId="0" xfId="0" applyNumberFormat="1" applyFont="1" applyFill="1" applyBorder="1"/>
    <xf numFmtId="187" fontId="62" fillId="18" borderId="0" xfId="0" applyNumberFormat="1" applyFont="1" applyFill="1"/>
    <xf numFmtId="191" fontId="64" fillId="20" borderId="0" xfId="0" applyNumberFormat="1" applyFont="1" applyFill="1" applyBorder="1"/>
    <xf numFmtId="187" fontId="64" fillId="20" borderId="18" xfId="0" applyNumberFormat="1" applyFont="1" applyFill="1" applyBorder="1"/>
    <xf numFmtId="187" fontId="64" fillId="20" borderId="19" xfId="0" applyNumberFormat="1" applyFont="1" applyFill="1" applyBorder="1"/>
    <xf numFmtId="192" fontId="64" fillId="20" borderId="0" xfId="0" applyNumberFormat="1" applyFont="1" applyFill="1" applyBorder="1"/>
    <xf numFmtId="14" fontId="0" fillId="0" borderId="0" xfId="0" applyNumberFormat="1"/>
    <xf numFmtId="165" fontId="57" fillId="0" borderId="0" xfId="101" applyNumberFormat="1" applyFont="1" applyFill="1" applyBorder="1" applyAlignment="1">
      <alignment horizontal="center" wrapText="1"/>
    </xf>
    <xf numFmtId="165" fontId="63" fillId="0" borderId="0" xfId="0" applyNumberFormat="1" applyFont="1" applyAlignment="1">
      <alignment horizontal="center" wrapText="1"/>
    </xf>
    <xf numFmtId="0" fontId="0" fillId="0" borderId="0" xfId="0" applyFont="1" applyAlignment="1"/>
  </cellXfs>
  <cellStyles count="187">
    <cellStyle name="6-0" xfId="2" xr:uid="{00000000-0005-0000-0000-000000000000}"/>
    <cellStyle name="Actual Date" xfId="3" xr:uid="{00000000-0005-0000-0000-000001000000}"/>
    <cellStyle name="Bold12" xfId="4" xr:uid="{00000000-0005-0000-0000-000002000000}"/>
    <cellStyle name="BoldItal12" xfId="5" xr:uid="{00000000-0005-0000-0000-000003000000}"/>
    <cellStyle name="Border" xfId="6" xr:uid="{00000000-0005-0000-0000-000004000000}"/>
    <cellStyle name="C:\Data\MS\Excel" xfId="7" xr:uid="{00000000-0005-0000-0000-000005000000}"/>
    <cellStyle name="Calc Currency (0)" xfId="8" xr:uid="{00000000-0005-0000-0000-000006000000}"/>
    <cellStyle name="Calc Currency (2)" xfId="9" xr:uid="{00000000-0005-0000-0000-000007000000}"/>
    <cellStyle name="Calc Percent (0)" xfId="10" xr:uid="{00000000-0005-0000-0000-000008000000}"/>
    <cellStyle name="Calc Percent (1)" xfId="11" xr:uid="{00000000-0005-0000-0000-000009000000}"/>
    <cellStyle name="Calc Percent (2)" xfId="12" xr:uid="{00000000-0005-0000-0000-00000A000000}"/>
    <cellStyle name="Calc Units (0)" xfId="13" xr:uid="{00000000-0005-0000-0000-00000B000000}"/>
    <cellStyle name="Calc Units (1)" xfId="14" xr:uid="{00000000-0005-0000-0000-00000C000000}"/>
    <cellStyle name="Calc Units (2)" xfId="15" xr:uid="{00000000-0005-0000-0000-00000D000000}"/>
    <cellStyle name="Center_Across_Small_8" xfId="16" xr:uid="{00000000-0005-0000-0000-00000E000000}"/>
    <cellStyle name="Centered Heading" xfId="17" xr:uid="{00000000-0005-0000-0000-00000F000000}"/>
    <cellStyle name="ColumnAttributeAbovePrompt" xfId="18" xr:uid="{00000000-0005-0000-0000-000010000000}"/>
    <cellStyle name="ColumnAttributePrompt" xfId="19" xr:uid="{00000000-0005-0000-0000-000011000000}"/>
    <cellStyle name="ColumnAttributeValue" xfId="20" xr:uid="{00000000-0005-0000-0000-000012000000}"/>
    <cellStyle name="ColumnHeading" xfId="21" xr:uid="{00000000-0005-0000-0000-000013000000}"/>
    <cellStyle name="ColumnHeadingPrompt" xfId="22" xr:uid="{00000000-0005-0000-0000-000014000000}"/>
    <cellStyle name="ColumnHeadingValue" xfId="23" xr:uid="{00000000-0005-0000-0000-000015000000}"/>
    <cellStyle name="columns" xfId="24" xr:uid="{00000000-0005-0000-0000-000016000000}"/>
    <cellStyle name="Comma  - Style1" xfId="26" xr:uid="{00000000-0005-0000-0000-000017000000}"/>
    <cellStyle name="Comma  - Style2" xfId="27" xr:uid="{00000000-0005-0000-0000-000018000000}"/>
    <cellStyle name="Comma  - Style3" xfId="28" xr:uid="{00000000-0005-0000-0000-000019000000}"/>
    <cellStyle name="Comma  - Style4" xfId="29" xr:uid="{00000000-0005-0000-0000-00001A000000}"/>
    <cellStyle name="Comma  - Style5" xfId="30" xr:uid="{00000000-0005-0000-0000-00001B000000}"/>
    <cellStyle name="Comma  - Style6" xfId="31" xr:uid="{00000000-0005-0000-0000-00001C000000}"/>
    <cellStyle name="Comma  - Style7" xfId="32" xr:uid="{00000000-0005-0000-0000-00001D000000}"/>
    <cellStyle name="Comma  - Style8" xfId="33" xr:uid="{00000000-0005-0000-0000-00001E000000}"/>
    <cellStyle name="comma (0)" xfId="34" xr:uid="{00000000-0005-0000-0000-00001F000000}"/>
    <cellStyle name="Comma [00]" xfId="35" xr:uid="{00000000-0005-0000-0000-000020000000}"/>
    <cellStyle name="Comma [00] 2" xfId="36" xr:uid="{00000000-0005-0000-0000-000021000000}"/>
    <cellStyle name="Comma Acctg" xfId="37" xr:uid="{00000000-0005-0000-0000-000022000000}"/>
    <cellStyle name="Comma0" xfId="38" xr:uid="{00000000-0005-0000-0000-000023000000}"/>
    <cellStyle name="Comma0 - Style3" xfId="39" xr:uid="{00000000-0005-0000-0000-000024000000}"/>
    <cellStyle name="Comma0 - Style4" xfId="40" xr:uid="{00000000-0005-0000-0000-000025000000}"/>
    <cellStyle name="Comma0_2005 Corp Tax Rollforward 1-09-06" xfId="41" xr:uid="{00000000-0005-0000-0000-000026000000}"/>
    <cellStyle name="Company Name" xfId="42" xr:uid="{00000000-0005-0000-0000-000027000000}"/>
    <cellStyle name="Compressed" xfId="43" xr:uid="{00000000-0005-0000-0000-000028000000}"/>
    <cellStyle name="Contracts" xfId="44" xr:uid="{00000000-0005-0000-0000-000029000000}"/>
    <cellStyle name="CR Comma" xfId="45" xr:uid="{00000000-0005-0000-0000-00002A000000}"/>
    <cellStyle name="CR Currency" xfId="46" xr:uid="{00000000-0005-0000-0000-00002B000000}"/>
    <cellStyle name="curr" xfId="47" xr:uid="{00000000-0005-0000-0000-00002C000000}"/>
    <cellStyle name="Curren - Style4" xfId="48" xr:uid="{00000000-0005-0000-0000-00002D000000}"/>
    <cellStyle name="Currency [00]" xfId="50" xr:uid="{00000000-0005-0000-0000-00002E000000}"/>
    <cellStyle name="Currency Acctg" xfId="51" xr:uid="{00000000-0005-0000-0000-00002F000000}"/>
    <cellStyle name="Currency0" xfId="52" xr:uid="{00000000-0005-0000-0000-000030000000}"/>
    <cellStyle name="Data" xfId="53" xr:uid="{00000000-0005-0000-0000-000031000000}"/>
    <cellStyle name="Date" xfId="54" xr:uid="{00000000-0005-0000-0000-000032000000}"/>
    <cellStyle name="Date Short" xfId="55" xr:uid="{00000000-0005-0000-0000-000033000000}"/>
    <cellStyle name="Date_2005 Corp Tax Rollforward 1-09-06" xfId="56" xr:uid="{00000000-0005-0000-0000-000034000000}"/>
    <cellStyle name="DateJoel" xfId="57" xr:uid="{00000000-0005-0000-0000-000035000000}"/>
    <cellStyle name="debbie" xfId="58" xr:uid="{00000000-0005-0000-0000-000036000000}"/>
    <cellStyle name="Enter Currency (0)" xfId="59" xr:uid="{00000000-0005-0000-0000-000037000000}"/>
    <cellStyle name="Enter Currency (2)" xfId="60" xr:uid="{00000000-0005-0000-0000-000038000000}"/>
    <cellStyle name="Enter Units (0)" xfId="61" xr:uid="{00000000-0005-0000-0000-000039000000}"/>
    <cellStyle name="Enter Units (1)" xfId="62" xr:uid="{00000000-0005-0000-0000-00003A000000}"/>
    <cellStyle name="Enter Units (2)" xfId="63" xr:uid="{00000000-0005-0000-0000-00003B000000}"/>
    <cellStyle name="eps" xfId="64" xr:uid="{00000000-0005-0000-0000-00003C000000}"/>
    <cellStyle name="Euro" xfId="65" xr:uid="{00000000-0005-0000-0000-00003D000000}"/>
    <cellStyle name="ExtRef_Date" xfId="66" xr:uid="{00000000-0005-0000-0000-00003E000000}"/>
    <cellStyle name="Fixed" xfId="67" xr:uid="{00000000-0005-0000-0000-00003F000000}"/>
    <cellStyle name="Grey" xfId="68" xr:uid="{00000000-0005-0000-0000-000040000000}"/>
    <cellStyle name="HEADER" xfId="69" xr:uid="{00000000-0005-0000-0000-000041000000}"/>
    <cellStyle name="Header1" xfId="70" xr:uid="{00000000-0005-0000-0000-000042000000}"/>
    <cellStyle name="Header2" xfId="71" xr:uid="{00000000-0005-0000-0000-000043000000}"/>
    <cellStyle name="Heading" xfId="72" xr:uid="{00000000-0005-0000-0000-000044000000}"/>
    <cellStyle name="Heading No Underline" xfId="73" xr:uid="{00000000-0005-0000-0000-000045000000}"/>
    <cellStyle name="Heading With Underline" xfId="74" xr:uid="{00000000-0005-0000-0000-000046000000}"/>
    <cellStyle name="Heading1" xfId="75" xr:uid="{00000000-0005-0000-0000-000047000000}"/>
    <cellStyle name="Heading2" xfId="76" xr:uid="{00000000-0005-0000-0000-000048000000}"/>
    <cellStyle name="Heading3" xfId="77" xr:uid="{00000000-0005-0000-0000-000049000000}"/>
    <cellStyle name="Hidden" xfId="78" xr:uid="{00000000-0005-0000-0000-00004A000000}"/>
    <cellStyle name="HIGHLIGHT" xfId="79" xr:uid="{00000000-0005-0000-0000-00004B000000}"/>
    <cellStyle name="Input [yellow]" xfId="80" xr:uid="{00000000-0005-0000-0000-00004C000000}"/>
    <cellStyle name="Input 2" xfId="81" xr:uid="{00000000-0005-0000-0000-00004D000000}"/>
    <cellStyle name="Input 3" xfId="82" xr:uid="{00000000-0005-0000-0000-00004E000000}"/>
    <cellStyle name="Input 4" xfId="83" xr:uid="{00000000-0005-0000-0000-00004F000000}"/>
    <cellStyle name="Input 5" xfId="84" xr:uid="{00000000-0005-0000-0000-000050000000}"/>
    <cellStyle name="Komma 2" xfId="25" xr:uid="{00000000-0005-0000-0000-000051000000}"/>
    <cellStyle name="LineItemPrompt" xfId="85" xr:uid="{00000000-0005-0000-0000-000052000000}"/>
    <cellStyle name="LineItemValue" xfId="86" xr:uid="{00000000-0005-0000-0000-000053000000}"/>
    <cellStyle name="Link Currency (0)" xfId="87" xr:uid="{00000000-0005-0000-0000-000054000000}"/>
    <cellStyle name="Link Currency (2)" xfId="88" xr:uid="{00000000-0005-0000-0000-000055000000}"/>
    <cellStyle name="Link Units (0)" xfId="89" xr:uid="{00000000-0005-0000-0000-000056000000}"/>
    <cellStyle name="Link Units (1)" xfId="90" xr:uid="{00000000-0005-0000-0000-000057000000}"/>
    <cellStyle name="Link Units (2)" xfId="91" xr:uid="{00000000-0005-0000-0000-000058000000}"/>
    <cellStyle name="Milliers [0]_laroux" xfId="92" xr:uid="{00000000-0005-0000-0000-000059000000}"/>
    <cellStyle name="Milliers_laroux" xfId="93" xr:uid="{00000000-0005-0000-0000-00005A000000}"/>
    <cellStyle name="negativ" xfId="94" xr:uid="{00000000-0005-0000-0000-00005B000000}"/>
    <cellStyle name="no dec" xfId="95" xr:uid="{00000000-0005-0000-0000-00005C000000}"/>
    <cellStyle name="nodollars" xfId="96" xr:uid="{00000000-0005-0000-0000-00005D000000}"/>
    <cellStyle name="Normal" xfId="0" builtinId="0"/>
    <cellStyle name="Normal - Style1" xfId="97" xr:uid="{00000000-0005-0000-0000-00005E000000}"/>
    <cellStyle name="Normal 2" xfId="98" xr:uid="{00000000-0005-0000-0000-00005F000000}"/>
    <cellStyle name="Normal 3" xfId="99" xr:uid="{00000000-0005-0000-0000-000060000000}"/>
    <cellStyle name="Normal 4 2" xfId="100" xr:uid="{00000000-0005-0000-0000-000061000000}"/>
    <cellStyle name="Normal_Income Statements" xfId="101" xr:uid="{00000000-0005-0000-0000-000064000000}"/>
    <cellStyle name="Normal2" xfId="102" xr:uid="{00000000-0005-0000-0000-000065000000}"/>
    <cellStyle name="oft Excel]_x000d__x000a_Comment=The open=/f lines load custom functions into the Paste Function list._x000d__x000a_Maximized=3_x000d__x000a_Basics=1_x000d__x000a_D" xfId="103" xr:uid="{00000000-0005-0000-0000-000066000000}"/>
    <cellStyle name="oft Word]_x000d__x000a_NoLongNetNames=Yes_x000d__x000a_USER-DOT-PATH=C:\MSOFFICE\WINWORD\TEMPLATE_x000d__x000a_WORKGROUP-DOT-PATH=K:\MSOFFICE\TEMPLATE\" xfId="104" xr:uid="{00000000-0005-0000-0000-000067000000}"/>
    <cellStyle name="OUTPUT AMOUNTS" xfId="105" xr:uid="{00000000-0005-0000-0000-000068000000}"/>
    <cellStyle name="Output Amounts 2" xfId="106" xr:uid="{00000000-0005-0000-0000-000069000000}"/>
    <cellStyle name="OUTPUT AMOUNTS 3" xfId="107" xr:uid="{00000000-0005-0000-0000-00006A000000}"/>
    <cellStyle name="OUTPUT COLUMN HEADINGS" xfId="108" xr:uid="{00000000-0005-0000-0000-00006B000000}"/>
    <cellStyle name="Output Column Headings 2" xfId="109" xr:uid="{00000000-0005-0000-0000-00006C000000}"/>
    <cellStyle name="OUTPUT LINE ITEMS" xfId="110" xr:uid="{00000000-0005-0000-0000-00006D000000}"/>
    <cellStyle name="Output Line Items 2" xfId="111" xr:uid="{00000000-0005-0000-0000-00006E000000}"/>
    <cellStyle name="OUTPUT LINE ITEMS 3" xfId="112" xr:uid="{00000000-0005-0000-0000-00006F000000}"/>
    <cellStyle name="Output Report Heading" xfId="113" xr:uid="{00000000-0005-0000-0000-000070000000}"/>
    <cellStyle name="OUTPUT REPORT HEADING 2" xfId="114" xr:uid="{00000000-0005-0000-0000-000071000000}"/>
    <cellStyle name="Output Report Title" xfId="115" xr:uid="{00000000-0005-0000-0000-000072000000}"/>
    <cellStyle name="OUTPUT REPORT TITLE 2" xfId="116" xr:uid="{00000000-0005-0000-0000-000073000000}"/>
    <cellStyle name="over" xfId="117" xr:uid="{00000000-0005-0000-0000-000074000000}"/>
    <cellStyle name="Override" xfId="118" xr:uid="{00000000-0005-0000-0000-000075000000}"/>
    <cellStyle name="Per" xfId="119" xr:uid="{00000000-0005-0000-0000-000076000000}"/>
    <cellStyle name="Percen - Style1" xfId="120" xr:uid="{00000000-0005-0000-0000-000077000000}"/>
    <cellStyle name="Percent" xfId="186" builtinId="5"/>
    <cellStyle name="percent (0)" xfId="122" xr:uid="{00000000-0005-0000-0000-000078000000}"/>
    <cellStyle name="Percent [0]" xfId="123" xr:uid="{00000000-0005-0000-0000-000079000000}"/>
    <cellStyle name="Percent [00]" xfId="124" xr:uid="{00000000-0005-0000-0000-00007A000000}"/>
    <cellStyle name="Percent [00] 2" xfId="125" xr:uid="{00000000-0005-0000-0000-00007B000000}"/>
    <cellStyle name="Percent [2]" xfId="126" xr:uid="{00000000-0005-0000-0000-00007C000000}"/>
    <cellStyle name="Percent 10" xfId="185" xr:uid="{00000000-0005-0000-0000-00007D000000}"/>
    <cellStyle name="Percent 2" xfId="127" xr:uid="{00000000-0005-0000-0000-00007E000000}"/>
    <cellStyle name="Percent 3" xfId="128" xr:uid="{00000000-0005-0000-0000-00007F000000}"/>
    <cellStyle name="Percent 4" xfId="129" xr:uid="{00000000-0005-0000-0000-000080000000}"/>
    <cellStyle name="Percent 5" xfId="130" xr:uid="{00000000-0005-0000-0000-000081000000}"/>
    <cellStyle name="Percent 6" xfId="131" xr:uid="{00000000-0005-0000-0000-000082000000}"/>
    <cellStyle name="posit" xfId="132" xr:uid="{00000000-0005-0000-0000-000083000000}"/>
    <cellStyle name="PrePop Currency (0)" xfId="133" xr:uid="{00000000-0005-0000-0000-000084000000}"/>
    <cellStyle name="PrePop Currency (2)" xfId="134" xr:uid="{00000000-0005-0000-0000-000085000000}"/>
    <cellStyle name="PrePop Units (0)" xfId="135" xr:uid="{00000000-0005-0000-0000-000086000000}"/>
    <cellStyle name="PrePop Units (1)" xfId="136" xr:uid="{00000000-0005-0000-0000-000087000000}"/>
    <cellStyle name="PrePop Units (2)" xfId="137" xr:uid="{00000000-0005-0000-0000-000088000000}"/>
    <cellStyle name="Prozent 2" xfId="121" xr:uid="{00000000-0005-0000-0000-00008A000000}"/>
    <cellStyle name="PSChar" xfId="138" xr:uid="{00000000-0005-0000-0000-00008B000000}"/>
    <cellStyle name="PSDate" xfId="139" xr:uid="{00000000-0005-0000-0000-00008C000000}"/>
    <cellStyle name="PSDec" xfId="140" xr:uid="{00000000-0005-0000-0000-00008D000000}"/>
    <cellStyle name="PSHeading" xfId="141" xr:uid="{00000000-0005-0000-0000-00008E000000}"/>
    <cellStyle name="PSInt" xfId="142" xr:uid="{00000000-0005-0000-0000-00008F000000}"/>
    <cellStyle name="PSSpacer" xfId="143" xr:uid="{00000000-0005-0000-0000-000090000000}"/>
    <cellStyle name="RedLeftSmall8" xfId="144" xr:uid="{00000000-0005-0000-0000-000091000000}"/>
    <cellStyle name="ReportTitlePrompt" xfId="145" xr:uid="{00000000-0005-0000-0000-000092000000}"/>
    <cellStyle name="ReportTitleValue" xfId="146" xr:uid="{00000000-0005-0000-0000-000093000000}"/>
    <cellStyle name="Review_Date" xfId="147" xr:uid="{00000000-0005-0000-0000-000094000000}"/>
    <cellStyle name="Reviewer" xfId="148" xr:uid="{00000000-0005-0000-0000-000095000000}"/>
    <cellStyle name="Right" xfId="149" xr:uid="{00000000-0005-0000-0000-000096000000}"/>
    <cellStyle name="Rollover_Date" xfId="150" xr:uid="{00000000-0005-0000-0000-000097000000}"/>
    <cellStyle name="RowAcctAbovePrompt" xfId="151" xr:uid="{00000000-0005-0000-0000-000098000000}"/>
    <cellStyle name="RowAcctSOBAbovePrompt" xfId="152" xr:uid="{00000000-0005-0000-0000-000099000000}"/>
    <cellStyle name="RowAcctSOBValue" xfId="153" xr:uid="{00000000-0005-0000-0000-00009A000000}"/>
    <cellStyle name="RowAcctValue" xfId="154" xr:uid="{00000000-0005-0000-0000-00009B000000}"/>
    <cellStyle name="RowAttrAbovePrompt" xfId="155" xr:uid="{00000000-0005-0000-0000-00009C000000}"/>
    <cellStyle name="RowAttrValue" xfId="156" xr:uid="{00000000-0005-0000-0000-00009D000000}"/>
    <cellStyle name="RowColSetAbovePrompt" xfId="157" xr:uid="{00000000-0005-0000-0000-00009E000000}"/>
    <cellStyle name="RowColSetLeftPrompt" xfId="158" xr:uid="{00000000-0005-0000-0000-00009F000000}"/>
    <cellStyle name="RowColSetValue" xfId="159" xr:uid="{00000000-0005-0000-0000-0000A0000000}"/>
    <cellStyle name="RowLeftPrompt" xfId="160" xr:uid="{00000000-0005-0000-0000-0000A1000000}"/>
    <cellStyle name="s]_x000d__x000a_File Server=0x0004_x000d__x000a_NetModem/E=0x01CB_x000d__x000a_LanRover/E=0x01CC;0x079B_x000d__x000a_LanRover/T=0x01CD;0x079C_x000d__x000a_LanRov" xfId="161" xr:uid="{00000000-0005-0000-0000-0000A2000000}"/>
    <cellStyle name="s]_x000d__x000a_spooler=yes_x000d__x000a_load=nwpopup.exe,C:\MCAFEE\VIRUSCAN\VSHWIN.EXE P:\ACEWIN\PCALCPRO\pcalcpro.exe_x000d__x000a_rem run=c:\win\calenda" xfId="162" xr:uid="{00000000-0005-0000-0000-0000A3000000}"/>
    <cellStyle name="SampleUsingFormatMask" xfId="163" xr:uid="{00000000-0005-0000-0000-0000A4000000}"/>
    <cellStyle name="SampleWithNoFormatMask" xfId="164" xr:uid="{00000000-0005-0000-0000-0000A5000000}"/>
    <cellStyle name="SingleTopDoubleBott" xfId="165" xr:uid="{00000000-0005-0000-0000-0000A6000000}"/>
    <cellStyle name="Standard 2" xfId="1" xr:uid="{00000000-0005-0000-0000-0000A8000000}"/>
    <cellStyle name="Style 1" xfId="166" xr:uid="{00000000-0005-0000-0000-0000A9000000}"/>
    <cellStyle name="Text" xfId="167" xr:uid="{00000000-0005-0000-0000-0000AA000000}"/>
    <cellStyle name="Text Indent A" xfId="168" xr:uid="{00000000-0005-0000-0000-0000AB000000}"/>
    <cellStyle name="Text Indent B" xfId="169" xr:uid="{00000000-0005-0000-0000-0000AC000000}"/>
    <cellStyle name="Text Indent C" xfId="170" xr:uid="{00000000-0005-0000-0000-0000AD000000}"/>
    <cellStyle name="Tickmark" xfId="171" xr:uid="{00000000-0005-0000-0000-0000AE000000}"/>
    <cellStyle name="Times New Roman" xfId="172" xr:uid="{00000000-0005-0000-0000-0000AF000000}"/>
    <cellStyle name="TimStyle" xfId="173" xr:uid="{00000000-0005-0000-0000-0000B0000000}"/>
    <cellStyle name="Underline" xfId="174" xr:uid="{00000000-0005-0000-0000-0000B1000000}"/>
    <cellStyle name="UnderlineDouble" xfId="175" xr:uid="{00000000-0005-0000-0000-0000B2000000}"/>
    <cellStyle name="Unprot" xfId="176" xr:uid="{00000000-0005-0000-0000-0000B3000000}"/>
    <cellStyle name="Unprot$" xfId="177" xr:uid="{00000000-0005-0000-0000-0000B4000000}"/>
    <cellStyle name="Unprotect" xfId="178" xr:uid="{00000000-0005-0000-0000-0000B5000000}"/>
    <cellStyle name="UploadThisRowValue" xfId="179" xr:uid="{00000000-0005-0000-0000-0000B6000000}"/>
    <cellStyle name="Validation" xfId="180" xr:uid="{00000000-0005-0000-0000-0000B7000000}"/>
    <cellStyle name="Währung 2" xfId="49" xr:uid="{00000000-0005-0000-0000-0000B8000000}"/>
    <cellStyle name="Workpaper_Title" xfId="181" xr:uid="{00000000-0005-0000-0000-0000B9000000}"/>
    <cellStyle name="WP_Name_11" xfId="182" xr:uid="{00000000-0005-0000-0000-0000BA000000}"/>
    <cellStyle name="wrapped" xfId="183" xr:uid="{00000000-0005-0000-0000-0000BB000000}"/>
    <cellStyle name="표준_BINV" xfId="184" xr:uid="{00000000-0005-0000-0000-0000B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tabSelected="1" workbookViewId="0">
      <selection activeCell="C40" sqref="C40"/>
    </sheetView>
  </sheetViews>
  <sheetFormatPr baseColWidth="10" defaultRowHeight="15"/>
  <cols>
    <col min="1" max="1" width="16.33203125" bestFit="1" customWidth="1"/>
    <col min="2" max="2" width="28.1640625" bestFit="1" customWidth="1"/>
    <col min="3" max="3" width="27.6640625" bestFit="1" customWidth="1"/>
    <col min="4" max="4" width="8.6640625" bestFit="1" customWidth="1"/>
    <col min="5" max="5" width="8.1640625" bestFit="1" customWidth="1"/>
    <col min="6" max="6" width="13.33203125" bestFit="1" customWidth="1"/>
    <col min="7" max="7" width="8.83203125" bestFit="1" customWidth="1"/>
    <col min="8" max="8" width="15.83203125" bestFit="1" customWidth="1"/>
    <col min="9" max="9" width="17" bestFit="1" customWidth="1"/>
    <col min="10" max="10" width="32.33203125" bestFit="1" customWidth="1"/>
    <col min="11" max="12" width="18.1640625" bestFit="1" customWidth="1"/>
    <col min="13" max="13" width="8.83203125" bestFit="1" customWidth="1"/>
  </cols>
  <sheetData>
    <row r="1" spans="1:13">
      <c r="A1" t="s">
        <v>50</v>
      </c>
      <c r="B1" t="s">
        <v>11</v>
      </c>
      <c r="C1" t="s">
        <v>12</v>
      </c>
      <c r="D1" t="s">
        <v>17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  <c r="J1" t="s">
        <v>19</v>
      </c>
      <c r="K1" t="s">
        <v>20</v>
      </c>
      <c r="L1" t="s">
        <v>21</v>
      </c>
      <c r="M1" t="s">
        <v>51</v>
      </c>
    </row>
    <row r="2" spans="1:13">
      <c r="A2" s="58" t="s">
        <v>22</v>
      </c>
      <c r="B2">
        <v>23410</v>
      </c>
      <c r="C2">
        <v>22022</v>
      </c>
      <c r="D2">
        <v>1388</v>
      </c>
      <c r="E2">
        <v>506665</v>
      </c>
      <c r="F2">
        <v>360776</v>
      </c>
      <c r="G2">
        <v>79381</v>
      </c>
      <c r="H2">
        <v>66508</v>
      </c>
      <c r="I2">
        <v>0.13100000000000001</v>
      </c>
      <c r="J2">
        <v>15.411191798376763</v>
      </c>
      <c r="K2">
        <v>21.643101238786844</v>
      </c>
      <c r="L2">
        <v>6.2319094404100817</v>
      </c>
      <c r="M2" t="s">
        <v>52</v>
      </c>
    </row>
    <row r="3" spans="1:13">
      <c r="A3" s="58" t="s">
        <v>23</v>
      </c>
      <c r="B3">
        <v>23938</v>
      </c>
      <c r="C3">
        <v>22686</v>
      </c>
      <c r="D3">
        <v>1252</v>
      </c>
      <c r="E3">
        <v>532705</v>
      </c>
      <c r="F3">
        <v>378574</v>
      </c>
      <c r="G3">
        <v>70959</v>
      </c>
      <c r="H3">
        <v>83172</v>
      </c>
      <c r="I3">
        <v>0.156</v>
      </c>
      <c r="J3">
        <v>15.814771493023644</v>
      </c>
      <c r="K3">
        <v>22.253529952376972</v>
      </c>
      <c r="L3">
        <v>6.4387584593533287</v>
      </c>
      <c r="M3" t="s">
        <v>52</v>
      </c>
    </row>
    <row r="4" spans="1:13">
      <c r="A4" s="58" t="s">
        <v>24</v>
      </c>
      <c r="B4">
        <v>25101</v>
      </c>
      <c r="C4">
        <v>23801</v>
      </c>
      <c r="D4">
        <v>1300</v>
      </c>
      <c r="E4">
        <v>556027</v>
      </c>
      <c r="F4">
        <v>399124</v>
      </c>
      <c r="G4">
        <v>65955</v>
      </c>
      <c r="H4">
        <v>90948</v>
      </c>
      <c r="I4">
        <v>0.16400000000000001</v>
      </c>
      <c r="J4">
        <v>15.900721086809291</v>
      </c>
      <c r="K4">
        <v>22.151587586151948</v>
      </c>
      <c r="L4">
        <v>6.2508664993426564</v>
      </c>
      <c r="M4" t="s">
        <v>52</v>
      </c>
    </row>
    <row r="5" spans="1:13">
      <c r="A5" s="58" t="s">
        <v>25</v>
      </c>
      <c r="B5">
        <v>27146</v>
      </c>
      <c r="C5">
        <v>25471</v>
      </c>
      <c r="D5">
        <v>1675</v>
      </c>
      <c r="E5">
        <v>589471</v>
      </c>
      <c r="F5">
        <v>420390</v>
      </c>
      <c r="G5">
        <v>59777</v>
      </c>
      <c r="H5">
        <v>109304</v>
      </c>
      <c r="I5">
        <v>0.185</v>
      </c>
      <c r="J5">
        <v>15.486259485743757</v>
      </c>
      <c r="K5">
        <v>21.71483828188315</v>
      </c>
      <c r="L5">
        <v>6.2285787961393932</v>
      </c>
      <c r="M5" t="s">
        <v>52</v>
      </c>
    </row>
    <row r="6" spans="1:13">
      <c r="A6" s="58" t="s">
        <v>26</v>
      </c>
      <c r="B6">
        <v>29174</v>
      </c>
      <c r="C6">
        <v>27913</v>
      </c>
      <c r="D6">
        <v>1261</v>
      </c>
      <c r="E6">
        <v>638649</v>
      </c>
      <c r="F6">
        <v>440334</v>
      </c>
      <c r="G6">
        <v>66965</v>
      </c>
      <c r="H6">
        <v>131350</v>
      </c>
      <c r="I6">
        <v>0.20599999999999999</v>
      </c>
      <c r="J6">
        <v>15.093370809625009</v>
      </c>
      <c r="K6">
        <v>21.89103311167478</v>
      </c>
      <c r="L6">
        <v>6.7976623020497708</v>
      </c>
      <c r="M6" t="s">
        <v>52</v>
      </c>
    </row>
    <row r="7" spans="1:13">
      <c r="A7" s="58" t="s">
        <v>27</v>
      </c>
      <c r="B7">
        <v>29807</v>
      </c>
      <c r="C7">
        <v>28624</v>
      </c>
      <c r="D7">
        <v>1183</v>
      </c>
      <c r="E7">
        <v>671089</v>
      </c>
      <c r="F7">
        <v>452598</v>
      </c>
      <c r="G7">
        <v>67177</v>
      </c>
      <c r="H7">
        <v>151314</v>
      </c>
      <c r="I7">
        <v>0.22500000000000001</v>
      </c>
      <c r="J7">
        <v>15.184285570503572</v>
      </c>
      <c r="K7">
        <v>22.51447646525984</v>
      </c>
      <c r="L7">
        <v>7.3301908947562673</v>
      </c>
      <c r="M7" t="s">
        <v>52</v>
      </c>
    </row>
    <row r="8" spans="1:13">
      <c r="A8" s="58" t="s">
        <v>28</v>
      </c>
      <c r="B8">
        <v>31092</v>
      </c>
      <c r="C8">
        <v>29925</v>
      </c>
      <c r="D8">
        <v>1167</v>
      </c>
      <c r="E8">
        <v>701083</v>
      </c>
      <c r="F8">
        <v>473965</v>
      </c>
      <c r="G8">
        <v>60637</v>
      </c>
      <c r="H8">
        <v>166481</v>
      </c>
      <c r="I8">
        <v>0.23699999999999999</v>
      </c>
      <c r="J8">
        <v>15.243953428534672</v>
      </c>
      <c r="K8">
        <v>22.548662035250224</v>
      </c>
      <c r="L8">
        <v>7.3047086067155522</v>
      </c>
      <c r="M8" t="s">
        <v>52</v>
      </c>
    </row>
    <row r="9" spans="1:13">
      <c r="A9" s="58" t="s">
        <v>29</v>
      </c>
      <c r="B9">
        <v>33420</v>
      </c>
      <c r="C9">
        <v>31712</v>
      </c>
      <c r="D9">
        <v>1708</v>
      </c>
      <c r="E9">
        <v>740554</v>
      </c>
      <c r="F9">
        <v>496479</v>
      </c>
      <c r="G9">
        <v>70453</v>
      </c>
      <c r="H9">
        <v>173622</v>
      </c>
      <c r="I9">
        <v>0.23400000000000001</v>
      </c>
      <c r="J9">
        <v>14.855745062836625</v>
      </c>
      <c r="K9">
        <v>22.159006582884501</v>
      </c>
      <c r="L9">
        <v>7.3032615200478759</v>
      </c>
      <c r="M9" t="s">
        <v>52</v>
      </c>
    </row>
    <row r="10" spans="1:13">
      <c r="A10" s="58" t="s">
        <v>30</v>
      </c>
      <c r="B10">
        <v>35674</v>
      </c>
      <c r="C10">
        <v>34377</v>
      </c>
      <c r="D10">
        <v>1297</v>
      </c>
      <c r="E10">
        <v>798617</v>
      </c>
      <c r="F10">
        <v>517094</v>
      </c>
      <c r="G10">
        <v>80258</v>
      </c>
      <c r="H10">
        <v>201265</v>
      </c>
      <c r="I10">
        <v>0.252</v>
      </c>
      <c r="J10">
        <v>14.494982340079609</v>
      </c>
      <c r="K10">
        <v>22.386528003588047</v>
      </c>
      <c r="L10">
        <v>7.8915456635084382</v>
      </c>
      <c r="M10" t="s">
        <v>52</v>
      </c>
    </row>
    <row r="11" spans="1:13">
      <c r="A11" s="58" t="s">
        <v>31</v>
      </c>
      <c r="B11">
        <v>36244</v>
      </c>
      <c r="C11">
        <v>35085</v>
      </c>
      <c r="D11">
        <v>1159</v>
      </c>
      <c r="E11">
        <v>838225</v>
      </c>
      <c r="F11">
        <v>546223</v>
      </c>
      <c r="G11">
        <v>64727</v>
      </c>
      <c r="H11">
        <v>227275</v>
      </c>
      <c r="I11">
        <v>0.27100000000000002</v>
      </c>
      <c r="J11">
        <v>15.070715152852886</v>
      </c>
      <c r="K11">
        <v>23.127276238825736</v>
      </c>
      <c r="L11">
        <v>8.0565610859728505</v>
      </c>
      <c r="M11" t="s">
        <v>52</v>
      </c>
    </row>
    <row r="12" spans="1:13">
      <c r="A12" s="58" t="s">
        <v>32</v>
      </c>
      <c r="B12">
        <v>37219</v>
      </c>
      <c r="C12">
        <v>36265</v>
      </c>
      <c r="D12">
        <v>954</v>
      </c>
      <c r="E12">
        <v>877150</v>
      </c>
      <c r="F12">
        <v>565251</v>
      </c>
      <c r="G12">
        <v>61045</v>
      </c>
      <c r="H12">
        <v>250854</v>
      </c>
      <c r="I12">
        <v>0.28599999999999998</v>
      </c>
      <c r="J12">
        <v>15.187162470781052</v>
      </c>
      <c r="K12">
        <v>23.56726403181171</v>
      </c>
      <c r="L12">
        <v>8.3801015610306582</v>
      </c>
      <c r="M12" t="s">
        <v>52</v>
      </c>
    </row>
    <row r="13" spans="1:13">
      <c r="A13" s="58" t="s">
        <v>33</v>
      </c>
      <c r="B13">
        <v>39114</v>
      </c>
      <c r="C13">
        <v>37698</v>
      </c>
      <c r="D13">
        <v>1416</v>
      </c>
      <c r="E13">
        <v>917442</v>
      </c>
      <c r="F13">
        <v>573193</v>
      </c>
      <c r="G13">
        <v>87423</v>
      </c>
      <c r="H13">
        <v>256826</v>
      </c>
      <c r="I13">
        <v>0.28000000000000003</v>
      </c>
      <c r="J13">
        <v>14.654420412128649</v>
      </c>
      <c r="K13">
        <v>23.455591348366315</v>
      </c>
      <c r="L13">
        <v>8.801170936237666</v>
      </c>
      <c r="M13" t="s">
        <v>52</v>
      </c>
    </row>
    <row r="14" spans="1:13">
      <c r="A14" s="58" t="s">
        <v>34</v>
      </c>
      <c r="B14">
        <v>41397</v>
      </c>
      <c r="C14">
        <v>40315</v>
      </c>
      <c r="D14">
        <v>1082</v>
      </c>
      <c r="E14">
        <v>984532</v>
      </c>
      <c r="F14">
        <v>582529</v>
      </c>
      <c r="G14">
        <v>89551</v>
      </c>
      <c r="H14">
        <v>312452</v>
      </c>
      <c r="I14">
        <v>0.317</v>
      </c>
      <c r="J14">
        <v>14.071768485639057</v>
      </c>
      <c r="K14">
        <v>23.782689566876826</v>
      </c>
      <c r="L14">
        <v>9.7109210812377693</v>
      </c>
      <c r="M14" t="s">
        <v>52</v>
      </c>
    </row>
    <row r="15" spans="1:13">
      <c r="A15" s="58" t="s">
        <v>35</v>
      </c>
      <c r="B15">
        <v>42300</v>
      </c>
      <c r="C15">
        <v>41057</v>
      </c>
      <c r="D15">
        <v>1243</v>
      </c>
      <c r="E15">
        <v>1025913</v>
      </c>
      <c r="F15">
        <v>612691</v>
      </c>
      <c r="G15">
        <v>73427</v>
      </c>
      <c r="H15">
        <v>339795</v>
      </c>
      <c r="I15">
        <v>0.33100000000000002</v>
      </c>
      <c r="J15">
        <v>14.484420803782506</v>
      </c>
      <c r="K15">
        <v>24.253262411347517</v>
      </c>
      <c r="L15">
        <v>9.7688416075650117</v>
      </c>
      <c r="M15" t="s">
        <v>52</v>
      </c>
    </row>
    <row r="16" spans="1:13">
      <c r="A16" s="58" t="s">
        <v>36</v>
      </c>
      <c r="B16">
        <v>43181</v>
      </c>
      <c r="C16">
        <v>42068</v>
      </c>
      <c r="D16">
        <v>1113</v>
      </c>
      <c r="E16">
        <v>1063961</v>
      </c>
      <c r="F16">
        <v>644914</v>
      </c>
      <c r="G16">
        <v>74835</v>
      </c>
      <c r="H16">
        <v>344212</v>
      </c>
      <c r="I16">
        <v>0.32400000000000001</v>
      </c>
      <c r="J16">
        <v>14.935133507792779</v>
      </c>
      <c r="K16">
        <v>24.639563696996365</v>
      </c>
      <c r="L16">
        <v>9.7044301892035865</v>
      </c>
      <c r="M16" t="s">
        <v>52</v>
      </c>
    </row>
    <row r="17" spans="1:13">
      <c r="A17" s="58" t="s">
        <v>37</v>
      </c>
      <c r="B17">
        <v>44738</v>
      </c>
      <c r="C17">
        <v>43401</v>
      </c>
      <c r="D17">
        <v>1337</v>
      </c>
      <c r="E17">
        <v>1105933</v>
      </c>
      <c r="F17">
        <v>647059</v>
      </c>
      <c r="G17">
        <v>79833</v>
      </c>
      <c r="H17">
        <v>379041</v>
      </c>
      <c r="I17">
        <v>0.34300000000000003</v>
      </c>
      <c r="J17">
        <v>14.463297420537351</v>
      </c>
      <c r="K17">
        <v>24.720215476775895</v>
      </c>
      <c r="L17">
        <v>10.256918056238543</v>
      </c>
      <c r="M17" t="s">
        <v>52</v>
      </c>
    </row>
    <row r="18" spans="1:13">
      <c r="A18" s="58" t="s">
        <v>38</v>
      </c>
      <c r="B18">
        <v>45714</v>
      </c>
      <c r="C18">
        <v>44461</v>
      </c>
      <c r="D18">
        <v>1253</v>
      </c>
      <c r="E18">
        <v>1161241</v>
      </c>
      <c r="F18">
        <v>687756</v>
      </c>
      <c r="G18">
        <v>88574</v>
      </c>
      <c r="H18">
        <v>384911</v>
      </c>
      <c r="I18">
        <v>0.33100000000000002</v>
      </c>
      <c r="J18">
        <v>15.044756529728311</v>
      </c>
      <c r="K18">
        <v>25.402305639410248</v>
      </c>
      <c r="L18">
        <v>10.357549109681937</v>
      </c>
      <c r="M18" t="s">
        <v>52</v>
      </c>
    </row>
    <row r="19" spans="1:13">
      <c r="A19" s="58" t="s">
        <v>39</v>
      </c>
      <c r="B19">
        <v>46004</v>
      </c>
      <c r="C19">
        <v>44879</v>
      </c>
      <c r="D19">
        <v>1125</v>
      </c>
      <c r="E19">
        <v>1208271</v>
      </c>
      <c r="F19">
        <v>729399</v>
      </c>
      <c r="G19">
        <v>93751</v>
      </c>
      <c r="H19">
        <v>385121</v>
      </c>
      <c r="I19">
        <v>0.31900000000000001</v>
      </c>
      <c r="J19">
        <v>15.85512129380054</v>
      </c>
      <c r="K19">
        <v>26.264477001999825</v>
      </c>
      <c r="L19">
        <v>10.409355708199286</v>
      </c>
      <c r="M19" t="s">
        <v>52</v>
      </c>
    </row>
    <row r="20" spans="1:13">
      <c r="A20" s="58" t="s">
        <v>40</v>
      </c>
      <c r="B20">
        <v>46479</v>
      </c>
      <c r="C20">
        <v>45461</v>
      </c>
      <c r="D20">
        <v>1018</v>
      </c>
      <c r="E20">
        <v>1304333</v>
      </c>
      <c r="F20">
        <v>746220</v>
      </c>
      <c r="G20">
        <v>116687</v>
      </c>
      <c r="H20">
        <v>441426</v>
      </c>
      <c r="I20">
        <v>0.33800000000000002</v>
      </c>
      <c r="J20">
        <v>16.054992577292971</v>
      </c>
      <c r="K20">
        <v>28.062845586178703</v>
      </c>
      <c r="L20">
        <v>12.007853008885732</v>
      </c>
      <c r="M20" t="s">
        <v>52</v>
      </c>
    </row>
    <row r="21" spans="1:13">
      <c r="A21" s="58" t="s">
        <v>41</v>
      </c>
      <c r="B21">
        <v>47905</v>
      </c>
      <c r="C21">
        <v>46379</v>
      </c>
      <c r="D21">
        <v>1526</v>
      </c>
      <c r="E21">
        <v>1403462</v>
      </c>
      <c r="F21">
        <v>788598</v>
      </c>
      <c r="G21">
        <v>113916</v>
      </c>
      <c r="H21">
        <v>500948</v>
      </c>
      <c r="I21">
        <v>0.35699999999999998</v>
      </c>
      <c r="J21">
        <v>16.461705458720385</v>
      </c>
      <c r="K21">
        <v>29.296774866924121</v>
      </c>
      <c r="L21">
        <v>12.835069408203736</v>
      </c>
      <c r="M21" t="s">
        <v>52</v>
      </c>
    </row>
    <row r="22" spans="1:13">
      <c r="A22" s="58" t="s">
        <v>42</v>
      </c>
      <c r="B22">
        <v>49375</v>
      </c>
      <c r="C22">
        <v>47896</v>
      </c>
      <c r="D22">
        <v>1479</v>
      </c>
      <c r="E22">
        <v>1470042</v>
      </c>
      <c r="F22">
        <v>783954</v>
      </c>
      <c r="G22">
        <v>126253</v>
      </c>
      <c r="H22">
        <v>559835</v>
      </c>
      <c r="I22">
        <v>0.38100000000000001</v>
      </c>
      <c r="J22">
        <v>15.877549367088607</v>
      </c>
      <c r="K22">
        <v>29.77300253164557</v>
      </c>
      <c r="L22">
        <v>13.895453164556963</v>
      </c>
      <c r="M22" t="s">
        <v>52</v>
      </c>
    </row>
    <row r="23" spans="1:13">
      <c r="A23" s="58" t="s">
        <v>43</v>
      </c>
      <c r="B23">
        <v>50323</v>
      </c>
      <c r="C23">
        <v>48725</v>
      </c>
      <c r="D23">
        <v>1598</v>
      </c>
      <c r="E23">
        <v>1505499</v>
      </c>
      <c r="F23">
        <v>868530</v>
      </c>
      <c r="G23">
        <v>124903</v>
      </c>
      <c r="H23">
        <v>512066</v>
      </c>
      <c r="I23">
        <v>0.34</v>
      </c>
      <c r="J23">
        <v>17.259106174115217</v>
      </c>
      <c r="K23">
        <v>29.916718001708961</v>
      </c>
      <c r="L23">
        <v>12.657611827593744</v>
      </c>
      <c r="M23" t="s">
        <v>52</v>
      </c>
    </row>
    <row r="24" spans="1:13">
      <c r="A24" s="58" t="s">
        <v>44</v>
      </c>
      <c r="B24">
        <v>51345</v>
      </c>
      <c r="C24">
        <v>49918</v>
      </c>
      <c r="D24">
        <v>1427</v>
      </c>
      <c r="E24">
        <v>1547210</v>
      </c>
      <c r="F24">
        <v>902275</v>
      </c>
      <c r="G24">
        <v>141533</v>
      </c>
      <c r="H24">
        <v>503402</v>
      </c>
      <c r="I24">
        <v>0.32500000000000001</v>
      </c>
      <c r="J24">
        <v>17.572791897945272</v>
      </c>
      <c r="K24">
        <v>30.133605998636675</v>
      </c>
      <c r="L24">
        <v>12.560814100691402</v>
      </c>
      <c r="M24" t="s">
        <v>52</v>
      </c>
    </row>
    <row r="25" spans="1:13">
      <c r="A25" s="58" t="s">
        <v>45</v>
      </c>
      <c r="B25">
        <v>52810</v>
      </c>
      <c r="C25">
        <v>50870</v>
      </c>
      <c r="D25">
        <v>1940</v>
      </c>
      <c r="E25">
        <v>1630274</v>
      </c>
      <c r="F25">
        <v>916100</v>
      </c>
      <c r="G25">
        <v>211057</v>
      </c>
      <c r="H25">
        <v>503117</v>
      </c>
      <c r="I25">
        <v>0.309</v>
      </c>
      <c r="J25">
        <v>17.347093353531527</v>
      </c>
      <c r="K25">
        <v>30.870554819163036</v>
      </c>
      <c r="L25">
        <v>13.52346146563151</v>
      </c>
      <c r="M25" t="s">
        <v>52</v>
      </c>
    </row>
    <row r="26" spans="1:13">
      <c r="A26" s="58" t="s">
        <v>46</v>
      </c>
      <c r="B26">
        <v>55087</v>
      </c>
      <c r="C26">
        <v>53469</v>
      </c>
      <c r="D26">
        <v>1618</v>
      </c>
      <c r="E26">
        <v>1820019</v>
      </c>
      <c r="F26">
        <v>936480</v>
      </c>
      <c r="G26">
        <v>250719</v>
      </c>
      <c r="H26">
        <v>632820</v>
      </c>
      <c r="I26">
        <v>0.34799999999999998</v>
      </c>
      <c r="J26">
        <v>17.000018153103273</v>
      </c>
      <c r="K26">
        <v>33.038992865830416</v>
      </c>
      <c r="L26">
        <v>16.038974712727143</v>
      </c>
      <c r="M26" t="s">
        <v>52</v>
      </c>
    </row>
    <row r="27" spans="1:13">
      <c r="A27" s="58" t="s">
        <v>47</v>
      </c>
      <c r="B27">
        <v>55959</v>
      </c>
      <c r="C27">
        <v>54539</v>
      </c>
      <c r="D27">
        <v>1420</v>
      </c>
      <c r="E27">
        <v>1893222</v>
      </c>
      <c r="F27">
        <v>969995</v>
      </c>
      <c r="G27">
        <v>251298</v>
      </c>
      <c r="H27">
        <v>671929</v>
      </c>
      <c r="I27">
        <v>0.35499999999999998</v>
      </c>
      <c r="J27">
        <v>17.334030272163549</v>
      </c>
      <c r="K27">
        <v>33.832305795314426</v>
      </c>
      <c r="L27">
        <v>16.498275523150877</v>
      </c>
      <c r="M27" t="s">
        <v>52</v>
      </c>
    </row>
    <row r="28" spans="1:13">
      <c r="A28" s="58" t="s">
        <v>48</v>
      </c>
      <c r="B28">
        <v>56957</v>
      </c>
      <c r="C28">
        <v>55450</v>
      </c>
      <c r="D28">
        <v>1507</v>
      </c>
      <c r="E28">
        <v>1937314</v>
      </c>
      <c r="F28">
        <v>1038473</v>
      </c>
      <c r="G28">
        <v>210595</v>
      </c>
      <c r="H28">
        <v>688246</v>
      </c>
      <c r="I28">
        <v>0.35499999999999998</v>
      </c>
      <c r="J28">
        <v>18.232578963077408</v>
      </c>
      <c r="K28">
        <v>34.013624313078289</v>
      </c>
      <c r="L28">
        <v>15.78104535000088</v>
      </c>
      <c r="M28" t="s">
        <v>52</v>
      </c>
    </row>
    <row r="29" spans="1:13">
      <c r="A29" s="58" t="s">
        <v>49</v>
      </c>
      <c r="B29">
        <v>58486</v>
      </c>
      <c r="C29">
        <v>56421</v>
      </c>
      <c r="D29">
        <v>2065</v>
      </c>
      <c r="E29">
        <v>1996092</v>
      </c>
      <c r="F29">
        <v>1093446</v>
      </c>
      <c r="G29">
        <v>312739</v>
      </c>
      <c r="H29">
        <v>589907</v>
      </c>
      <c r="I29">
        <v>0.29599999999999999</v>
      </c>
      <c r="J29">
        <v>18.695858838012516</v>
      </c>
      <c r="K29">
        <v>34.129398488527166</v>
      </c>
      <c r="L29">
        <v>15.43353965051465</v>
      </c>
      <c r="M29" t="s">
        <v>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8"/>
  <sheetViews>
    <sheetView workbookViewId="0">
      <pane xSplit="1" topLeftCell="B1" activePane="topRight" state="frozen"/>
      <selection pane="topRight" activeCell="C18" sqref="C18"/>
    </sheetView>
  </sheetViews>
  <sheetFormatPr baseColWidth="10" defaultRowHeight="15"/>
  <cols>
    <col min="1" max="1" width="30.1640625" customWidth="1"/>
  </cols>
  <sheetData>
    <row r="1" spans="1:37">
      <c r="A1" s="9" t="s">
        <v>0</v>
      </c>
      <c r="B1" s="21"/>
      <c r="C1" s="21"/>
      <c r="D1" s="21"/>
      <c r="E1" s="21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E1" s="20"/>
      <c r="AF1" s="20"/>
      <c r="AG1" s="20"/>
      <c r="AH1" s="20"/>
      <c r="AI1" s="31"/>
      <c r="AJ1" s="31"/>
      <c r="AK1" s="31"/>
    </row>
    <row r="2" spans="1:37">
      <c r="A2" s="9" t="s">
        <v>1</v>
      </c>
      <c r="B2" s="21"/>
      <c r="C2" s="21"/>
      <c r="D2" s="21"/>
      <c r="E2" s="2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E2" s="20"/>
      <c r="AF2" s="20"/>
      <c r="AG2" s="20"/>
      <c r="AH2" s="20"/>
      <c r="AI2" s="31"/>
      <c r="AJ2" s="31"/>
      <c r="AK2" s="31"/>
    </row>
    <row r="3" spans="1:37">
      <c r="A3" s="10" t="s">
        <v>2</v>
      </c>
      <c r="B3" s="21"/>
      <c r="C3" s="21"/>
      <c r="D3" s="21"/>
      <c r="E3" s="21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E3" s="20"/>
      <c r="AF3" s="20"/>
      <c r="AG3" s="20"/>
      <c r="AH3" s="20"/>
      <c r="AI3" s="31"/>
      <c r="AJ3" s="31"/>
      <c r="AK3" s="31"/>
    </row>
    <row r="4" spans="1:37" ht="14.25" customHeight="1">
      <c r="A4" s="19" t="s">
        <v>3</v>
      </c>
      <c r="B4" s="21"/>
      <c r="C4" s="21"/>
      <c r="D4" s="21"/>
      <c r="E4" s="21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E4" s="20"/>
      <c r="AF4" s="20"/>
      <c r="AG4" s="20"/>
      <c r="AH4" s="20"/>
      <c r="AI4" s="31"/>
      <c r="AJ4" s="31"/>
      <c r="AK4" s="31"/>
    </row>
    <row r="5" spans="1:37" ht="30">
      <c r="A5" s="10"/>
      <c r="B5" s="59" t="s">
        <v>4</v>
      </c>
      <c r="C5" s="59"/>
      <c r="D5" s="59"/>
      <c r="E5" s="59"/>
      <c r="F5" s="59" t="s">
        <v>4</v>
      </c>
      <c r="G5" s="59"/>
      <c r="H5" s="59"/>
      <c r="I5" s="59"/>
      <c r="J5" s="59" t="s">
        <v>4</v>
      </c>
      <c r="K5" s="59"/>
      <c r="L5" s="59"/>
      <c r="M5" s="59"/>
      <c r="N5" s="59" t="s">
        <v>4</v>
      </c>
      <c r="O5" s="59"/>
      <c r="P5" s="59"/>
      <c r="Q5" s="42"/>
      <c r="R5" s="60" t="s">
        <v>4</v>
      </c>
      <c r="S5" s="61"/>
      <c r="T5" s="61"/>
      <c r="U5" s="61"/>
      <c r="V5" s="60" t="s">
        <v>4</v>
      </c>
      <c r="W5" s="61"/>
      <c r="X5" s="61"/>
      <c r="Y5" s="61"/>
      <c r="Z5" s="60" t="s">
        <v>4</v>
      </c>
      <c r="AA5" s="61"/>
      <c r="AB5" s="61"/>
      <c r="AC5" s="61"/>
      <c r="AE5" s="8" t="s">
        <v>5</v>
      </c>
      <c r="AF5" s="8" t="s">
        <v>5</v>
      </c>
      <c r="AG5" s="8" t="s">
        <v>5</v>
      </c>
      <c r="AH5" s="8" t="s">
        <v>5</v>
      </c>
      <c r="AI5" s="32" t="s">
        <v>5</v>
      </c>
      <c r="AJ5" s="32" t="s">
        <v>5</v>
      </c>
      <c r="AK5" s="32" t="s">
        <v>5</v>
      </c>
    </row>
    <row r="6" spans="1:37">
      <c r="A6" s="10"/>
      <c r="B6" s="3" t="s">
        <v>6</v>
      </c>
      <c r="C6" s="3" t="s">
        <v>7</v>
      </c>
      <c r="D6" s="3" t="s">
        <v>8</v>
      </c>
      <c r="E6" s="3" t="s">
        <v>9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6</v>
      </c>
      <c r="O6" s="3" t="s">
        <v>7</v>
      </c>
      <c r="P6" s="3" t="s">
        <v>8</v>
      </c>
      <c r="Q6" s="3" t="s">
        <v>9</v>
      </c>
      <c r="R6" s="33" t="s">
        <v>6</v>
      </c>
      <c r="S6" s="33" t="s">
        <v>7</v>
      </c>
      <c r="T6" s="33" t="s">
        <v>8</v>
      </c>
      <c r="U6" s="33" t="s">
        <v>9</v>
      </c>
      <c r="V6" s="33" t="s">
        <v>6</v>
      </c>
      <c r="W6" s="33" t="s">
        <v>7</v>
      </c>
      <c r="X6" s="33" t="s">
        <v>8</v>
      </c>
      <c r="Y6" s="33" t="s">
        <v>9</v>
      </c>
      <c r="Z6" s="33" t="s">
        <v>6</v>
      </c>
      <c r="AA6" s="33" t="s">
        <v>7</v>
      </c>
      <c r="AB6" s="33" t="s">
        <v>8</v>
      </c>
      <c r="AC6" s="33" t="s">
        <v>9</v>
      </c>
      <c r="AE6" s="5" t="s">
        <v>9</v>
      </c>
      <c r="AF6" s="5" t="s">
        <v>9</v>
      </c>
      <c r="AG6" s="5" t="s">
        <v>9</v>
      </c>
      <c r="AH6" s="5" t="s">
        <v>9</v>
      </c>
      <c r="AI6" s="34" t="s">
        <v>9</v>
      </c>
      <c r="AJ6" s="34" t="s">
        <v>9</v>
      </c>
      <c r="AK6" s="34" t="s">
        <v>9</v>
      </c>
    </row>
    <row r="7" spans="1:37">
      <c r="A7" s="2"/>
      <c r="B7" s="1">
        <v>2012</v>
      </c>
      <c r="C7" s="1">
        <v>2012</v>
      </c>
      <c r="D7" s="1">
        <v>2012</v>
      </c>
      <c r="E7" s="1">
        <v>2012</v>
      </c>
      <c r="F7" s="1">
        <v>2013</v>
      </c>
      <c r="G7" s="1">
        <v>2013</v>
      </c>
      <c r="H7" s="1">
        <v>2013</v>
      </c>
      <c r="I7" s="1">
        <v>2013</v>
      </c>
      <c r="J7" s="1">
        <v>2014</v>
      </c>
      <c r="K7" s="1">
        <v>2014</v>
      </c>
      <c r="L7" s="1">
        <v>2014</v>
      </c>
      <c r="M7" s="1">
        <v>2014</v>
      </c>
      <c r="N7" s="1">
        <v>2015</v>
      </c>
      <c r="O7" s="1">
        <v>2015</v>
      </c>
      <c r="P7" s="1">
        <v>2015</v>
      </c>
      <c r="Q7" s="1">
        <v>2015</v>
      </c>
      <c r="R7" s="35">
        <v>2016</v>
      </c>
      <c r="S7" s="35">
        <v>2016</v>
      </c>
      <c r="T7" s="35">
        <v>2016</v>
      </c>
      <c r="U7" s="35">
        <v>2016</v>
      </c>
      <c r="V7" s="35">
        <v>2017</v>
      </c>
      <c r="W7" s="35">
        <v>2017</v>
      </c>
      <c r="X7" s="35">
        <v>2017</v>
      </c>
      <c r="Y7" s="35">
        <v>2017</v>
      </c>
      <c r="Z7" s="35">
        <v>2018</v>
      </c>
      <c r="AA7" s="35">
        <v>2018</v>
      </c>
      <c r="AB7" s="35">
        <v>2018</v>
      </c>
      <c r="AC7" s="35">
        <v>2018</v>
      </c>
      <c r="AE7" s="4">
        <v>2012</v>
      </c>
      <c r="AF7" s="4">
        <v>2013</v>
      </c>
      <c r="AG7" s="4">
        <v>2014</v>
      </c>
      <c r="AH7" s="4">
        <v>2015</v>
      </c>
      <c r="AI7" s="50">
        <v>2016</v>
      </c>
      <c r="AJ7" s="50">
        <v>2017</v>
      </c>
      <c r="AK7" s="50">
        <v>2018</v>
      </c>
    </row>
    <row r="8" spans="1:37">
      <c r="A8" s="2"/>
      <c r="B8" s="1"/>
      <c r="C8" s="1"/>
      <c r="D8" s="1"/>
      <c r="E8" s="1"/>
      <c r="F8" s="1"/>
      <c r="G8" s="23"/>
      <c r="H8" s="23"/>
      <c r="I8" s="1"/>
      <c r="J8" s="1"/>
      <c r="K8" s="1"/>
      <c r="L8" s="1"/>
      <c r="M8" s="1"/>
      <c r="N8" s="1"/>
      <c r="O8" s="1"/>
      <c r="P8" s="1"/>
      <c r="Q8" s="1"/>
      <c r="R8" s="35"/>
      <c r="S8" s="35"/>
      <c r="T8" s="35"/>
      <c r="U8" s="35"/>
      <c r="V8" s="35"/>
      <c r="W8" s="35"/>
      <c r="X8" s="35"/>
      <c r="Y8" s="35"/>
      <c r="Z8" s="35"/>
      <c r="AA8" s="31"/>
      <c r="AB8" s="31"/>
      <c r="AC8" s="31"/>
      <c r="AE8" s="4"/>
      <c r="AF8" s="4"/>
      <c r="AG8" s="4"/>
      <c r="AH8" s="4"/>
      <c r="AI8" s="50"/>
      <c r="AJ8" s="50"/>
      <c r="AK8" s="50"/>
    </row>
    <row r="9" spans="1:37">
      <c r="A9" s="22" t="s">
        <v>10</v>
      </c>
      <c r="B9" s="11"/>
      <c r="C9" s="11"/>
      <c r="D9" s="11"/>
      <c r="E9" s="11"/>
      <c r="F9" s="28"/>
      <c r="G9" s="23"/>
      <c r="H9" s="23"/>
      <c r="I9" s="28"/>
      <c r="J9" s="28"/>
      <c r="K9" s="28"/>
      <c r="L9" s="28"/>
      <c r="M9" s="28"/>
      <c r="N9" s="28"/>
      <c r="O9" s="28"/>
      <c r="P9" s="28"/>
      <c r="Q9" s="28"/>
      <c r="R9" s="36"/>
      <c r="S9" s="36"/>
      <c r="T9" s="36"/>
      <c r="U9" s="36"/>
      <c r="V9" s="36"/>
      <c r="W9" s="36"/>
      <c r="X9" s="36"/>
      <c r="Y9" s="36"/>
      <c r="Z9" s="36"/>
      <c r="AA9" s="31"/>
      <c r="AB9" s="31"/>
      <c r="AC9" s="31"/>
      <c r="AE9" s="45"/>
      <c r="AF9" s="24"/>
      <c r="AG9" s="24"/>
      <c r="AH9" s="24"/>
      <c r="AI9" s="51"/>
      <c r="AJ9" s="51"/>
      <c r="AK9" s="51"/>
    </row>
    <row r="10" spans="1:37">
      <c r="A10" s="25" t="s">
        <v>11</v>
      </c>
      <c r="B10" s="6">
        <v>23410</v>
      </c>
      <c r="C10" s="6">
        <v>23938</v>
      </c>
      <c r="D10" s="6">
        <v>25101</v>
      </c>
      <c r="E10" s="6">
        <v>27146</v>
      </c>
      <c r="F10" s="6">
        <v>29174</v>
      </c>
      <c r="G10" s="6">
        <v>29807</v>
      </c>
      <c r="H10" s="6">
        <v>31092</v>
      </c>
      <c r="I10" s="6">
        <v>33420</v>
      </c>
      <c r="J10" s="6">
        <v>35674</v>
      </c>
      <c r="K10" s="6">
        <v>36244</v>
      </c>
      <c r="L10" s="6">
        <v>37219</v>
      </c>
      <c r="M10" s="6">
        <v>39114</v>
      </c>
      <c r="N10" s="6">
        <v>41397</v>
      </c>
      <c r="O10" s="6">
        <v>42300</v>
      </c>
      <c r="P10" s="6">
        <v>43181</v>
      </c>
      <c r="Q10" s="6">
        <v>44738</v>
      </c>
      <c r="R10" s="37">
        <v>45714</v>
      </c>
      <c r="S10" s="37">
        <v>46004</v>
      </c>
      <c r="T10" s="37">
        <v>46479</v>
      </c>
      <c r="U10" s="37">
        <v>47905</v>
      </c>
      <c r="V10" s="37">
        <v>49375</v>
      </c>
      <c r="W10" s="37">
        <v>50323</v>
      </c>
      <c r="X10" s="37">
        <v>51345</v>
      </c>
      <c r="Y10" s="37">
        <v>52810</v>
      </c>
      <c r="Z10" s="37">
        <v>55087</v>
      </c>
      <c r="AA10" s="37">
        <v>55959</v>
      </c>
      <c r="AB10" s="37">
        <v>56957</v>
      </c>
      <c r="AC10" s="37">
        <v>58486</v>
      </c>
      <c r="AE10" s="7">
        <f>E10</f>
        <v>27146</v>
      </c>
      <c r="AF10" s="7">
        <f>I10</f>
        <v>33420</v>
      </c>
      <c r="AG10" s="7">
        <f>M10</f>
        <v>39114</v>
      </c>
      <c r="AH10" s="7">
        <f>Q10</f>
        <v>44738</v>
      </c>
      <c r="AI10" s="52">
        <f>U10</f>
        <v>47905</v>
      </c>
      <c r="AJ10" s="52">
        <f>Y10</f>
        <v>52810</v>
      </c>
      <c r="AK10" s="52">
        <f>AC10</f>
        <v>58486</v>
      </c>
    </row>
    <row r="11" spans="1:37">
      <c r="A11" s="26" t="s">
        <v>12</v>
      </c>
      <c r="B11" s="6">
        <v>22022</v>
      </c>
      <c r="C11" s="6">
        <v>22686</v>
      </c>
      <c r="D11" s="6">
        <v>23801</v>
      </c>
      <c r="E11" s="6">
        <v>25471</v>
      </c>
      <c r="F11" s="6">
        <v>27913</v>
      </c>
      <c r="G11" s="6">
        <v>28624</v>
      </c>
      <c r="H11" s="6">
        <v>29925</v>
      </c>
      <c r="I11" s="6">
        <v>31712</v>
      </c>
      <c r="J11" s="6">
        <v>34377</v>
      </c>
      <c r="K11" s="6">
        <v>35085</v>
      </c>
      <c r="L11" s="6">
        <v>36265</v>
      </c>
      <c r="M11" s="6">
        <v>37698</v>
      </c>
      <c r="N11" s="6">
        <v>40315</v>
      </c>
      <c r="O11" s="6">
        <v>41057</v>
      </c>
      <c r="P11" s="6">
        <v>42068</v>
      </c>
      <c r="Q11" s="6">
        <v>43401</v>
      </c>
      <c r="R11" s="37">
        <f>R10-R12</f>
        <v>44461</v>
      </c>
      <c r="S11" s="37">
        <f t="shared" ref="S11:AC11" si="0">S10-S12</f>
        <v>44879</v>
      </c>
      <c r="T11" s="37">
        <f t="shared" si="0"/>
        <v>45461</v>
      </c>
      <c r="U11" s="37">
        <f t="shared" si="0"/>
        <v>46379</v>
      </c>
      <c r="V11" s="37">
        <f t="shared" si="0"/>
        <v>47896</v>
      </c>
      <c r="W11" s="37">
        <f t="shared" si="0"/>
        <v>48725</v>
      </c>
      <c r="X11" s="37">
        <f t="shared" si="0"/>
        <v>49918</v>
      </c>
      <c r="Y11" s="37">
        <f t="shared" si="0"/>
        <v>50870</v>
      </c>
      <c r="Z11" s="37">
        <f t="shared" si="0"/>
        <v>53469</v>
      </c>
      <c r="AA11" s="37">
        <f t="shared" si="0"/>
        <v>54539</v>
      </c>
      <c r="AB11" s="37">
        <f t="shared" si="0"/>
        <v>55450</v>
      </c>
      <c r="AC11" s="37">
        <f t="shared" si="0"/>
        <v>56421</v>
      </c>
      <c r="AE11" s="7"/>
      <c r="AF11" s="7"/>
      <c r="AG11" s="7"/>
      <c r="AH11" s="7"/>
      <c r="AI11" s="53">
        <f>AI10-AI12</f>
        <v>46379</v>
      </c>
      <c r="AJ11" s="53">
        <f>AJ10-AJ12</f>
        <v>50870</v>
      </c>
      <c r="AK11" s="53">
        <f>AK10-AK12</f>
        <v>56421</v>
      </c>
    </row>
    <row r="12" spans="1:37">
      <c r="A12" s="23" t="s">
        <v>17</v>
      </c>
      <c r="B12" s="12">
        <f>B10-B11</f>
        <v>1388</v>
      </c>
      <c r="C12" s="12">
        <f t="shared" ref="C12:Q12" si="1">C10-C11</f>
        <v>1252</v>
      </c>
      <c r="D12" s="12">
        <f t="shared" si="1"/>
        <v>1300</v>
      </c>
      <c r="E12" s="12">
        <f t="shared" si="1"/>
        <v>1675</v>
      </c>
      <c r="F12" s="12">
        <f t="shared" si="1"/>
        <v>1261</v>
      </c>
      <c r="G12" s="12">
        <f t="shared" si="1"/>
        <v>1183</v>
      </c>
      <c r="H12" s="12">
        <f t="shared" si="1"/>
        <v>1167</v>
      </c>
      <c r="I12" s="12">
        <f t="shared" si="1"/>
        <v>1708</v>
      </c>
      <c r="J12" s="12">
        <f t="shared" si="1"/>
        <v>1297</v>
      </c>
      <c r="K12" s="12">
        <f t="shared" si="1"/>
        <v>1159</v>
      </c>
      <c r="L12" s="12">
        <f t="shared" si="1"/>
        <v>954</v>
      </c>
      <c r="M12" s="12">
        <f t="shared" si="1"/>
        <v>1416</v>
      </c>
      <c r="N12" s="12">
        <f t="shared" si="1"/>
        <v>1082</v>
      </c>
      <c r="O12" s="12">
        <f t="shared" si="1"/>
        <v>1243</v>
      </c>
      <c r="P12" s="12">
        <f t="shared" si="1"/>
        <v>1113</v>
      </c>
      <c r="Q12" s="12">
        <f t="shared" si="1"/>
        <v>1337</v>
      </c>
      <c r="R12" s="37">
        <v>1253</v>
      </c>
      <c r="S12" s="37">
        <v>1125</v>
      </c>
      <c r="T12" s="37">
        <v>1018</v>
      </c>
      <c r="U12" s="37">
        <v>1526</v>
      </c>
      <c r="V12" s="37">
        <v>1479</v>
      </c>
      <c r="W12" s="37">
        <v>1598</v>
      </c>
      <c r="X12" s="37">
        <v>1427</v>
      </c>
      <c r="Y12" s="37">
        <v>1940</v>
      </c>
      <c r="Z12" s="37">
        <v>1618</v>
      </c>
      <c r="AA12" s="37">
        <v>1420</v>
      </c>
      <c r="AB12" s="37">
        <v>1507</v>
      </c>
      <c r="AC12" s="37">
        <v>2065</v>
      </c>
      <c r="AE12" s="46">
        <f>AE10-AE11</f>
        <v>27146</v>
      </c>
      <c r="AF12" s="46">
        <f>AF10-AF11</f>
        <v>33420</v>
      </c>
      <c r="AG12" s="46">
        <f>AG10-AG11</f>
        <v>39114</v>
      </c>
      <c r="AH12" s="14"/>
      <c r="AI12" s="52">
        <f>U12</f>
        <v>1526</v>
      </c>
      <c r="AJ12" s="52">
        <f>Y12</f>
        <v>1940</v>
      </c>
      <c r="AK12" s="52">
        <f>AC12</f>
        <v>2065</v>
      </c>
    </row>
    <row r="13" spans="1:37">
      <c r="A13" s="27" t="s">
        <v>13</v>
      </c>
      <c r="B13" s="17">
        <v>506665</v>
      </c>
      <c r="C13" s="17">
        <v>532705</v>
      </c>
      <c r="D13" s="17">
        <v>556027</v>
      </c>
      <c r="E13" s="17">
        <v>589471</v>
      </c>
      <c r="F13" s="17">
        <v>638649</v>
      </c>
      <c r="G13" s="17">
        <v>671089</v>
      </c>
      <c r="H13" s="17">
        <v>701083</v>
      </c>
      <c r="I13" s="17">
        <v>740554</v>
      </c>
      <c r="J13" s="17">
        <v>798617</v>
      </c>
      <c r="K13" s="18">
        <v>838225</v>
      </c>
      <c r="L13" s="18">
        <v>877150</v>
      </c>
      <c r="M13" s="18">
        <v>917442</v>
      </c>
      <c r="N13" s="17">
        <v>984532</v>
      </c>
      <c r="O13" s="17">
        <v>1025913</v>
      </c>
      <c r="P13" s="17">
        <v>1063961</v>
      </c>
      <c r="Q13" s="17">
        <v>1105933</v>
      </c>
      <c r="R13" s="38">
        <v>1161241</v>
      </c>
      <c r="S13" s="38">
        <v>1208271</v>
      </c>
      <c r="T13" s="38">
        <v>1304333</v>
      </c>
      <c r="U13" s="38">
        <v>1403462</v>
      </c>
      <c r="V13" s="38">
        <v>1470042</v>
      </c>
      <c r="W13" s="38">
        <v>1505499</v>
      </c>
      <c r="X13" s="38">
        <v>1547210</v>
      </c>
      <c r="Y13" s="38">
        <v>1630274</v>
      </c>
      <c r="Z13" s="38">
        <v>1820019</v>
      </c>
      <c r="AA13" s="38">
        <v>1893222</v>
      </c>
      <c r="AB13" s="38">
        <v>1937314</v>
      </c>
      <c r="AC13" s="39">
        <v>1996092</v>
      </c>
      <c r="AE13" s="16">
        <f>SUM(B13:E13)</f>
        <v>2184868</v>
      </c>
      <c r="AF13" s="16">
        <f>SUM(F13:I13)</f>
        <v>2751375</v>
      </c>
      <c r="AG13" s="16">
        <f>SUM(J13:M13)</f>
        <v>3431434</v>
      </c>
      <c r="AH13" s="16">
        <f>SUM(N13:Q13)</f>
        <v>4180339</v>
      </c>
      <c r="AI13" s="54">
        <f>SUM(R13:U13)</f>
        <v>5077307</v>
      </c>
      <c r="AJ13" s="54">
        <f>SUM(V13:Y13)</f>
        <v>6153025</v>
      </c>
      <c r="AK13" s="54">
        <f>SUM(Z13:AC13)</f>
        <v>7646647</v>
      </c>
    </row>
    <row r="14" spans="1:37">
      <c r="A14" s="27" t="s">
        <v>14</v>
      </c>
      <c r="B14" s="6">
        <v>360776</v>
      </c>
      <c r="C14" s="6">
        <v>378574</v>
      </c>
      <c r="D14" s="6">
        <v>399124</v>
      </c>
      <c r="E14" s="6">
        <v>420390</v>
      </c>
      <c r="F14" s="6">
        <v>440334</v>
      </c>
      <c r="G14" s="6">
        <v>452598</v>
      </c>
      <c r="H14" s="6">
        <v>473965</v>
      </c>
      <c r="I14" s="6">
        <v>496479</v>
      </c>
      <c r="J14" s="6">
        <v>517094</v>
      </c>
      <c r="K14" s="6">
        <v>546223</v>
      </c>
      <c r="L14" s="6">
        <v>565251</v>
      </c>
      <c r="M14" s="6">
        <v>573193</v>
      </c>
      <c r="N14" s="6">
        <v>582529</v>
      </c>
      <c r="O14" s="6">
        <v>612691</v>
      </c>
      <c r="P14" s="6">
        <v>644914</v>
      </c>
      <c r="Q14" s="6">
        <v>647059</v>
      </c>
      <c r="R14" s="37">
        <v>687756</v>
      </c>
      <c r="S14" s="37">
        <v>729399</v>
      </c>
      <c r="T14" s="37">
        <v>746220</v>
      </c>
      <c r="U14" s="37">
        <v>788598</v>
      </c>
      <c r="V14" s="37">
        <v>783954</v>
      </c>
      <c r="W14" s="37">
        <v>868530</v>
      </c>
      <c r="X14" s="37">
        <v>902275</v>
      </c>
      <c r="Y14" s="37">
        <v>916100</v>
      </c>
      <c r="Z14" s="37">
        <v>936480</v>
      </c>
      <c r="AA14" s="37">
        <v>969995</v>
      </c>
      <c r="AB14" s="37">
        <v>1038473</v>
      </c>
      <c r="AC14" s="37">
        <v>1093446</v>
      </c>
      <c r="AE14" s="7">
        <f>SUM(B14:E14)</f>
        <v>1558864</v>
      </c>
      <c r="AF14" s="7">
        <f>SUM(F14:I14)</f>
        <v>1863376</v>
      </c>
      <c r="AG14" s="7">
        <f>SUM(J14:M14)</f>
        <v>2201761</v>
      </c>
      <c r="AH14" s="7">
        <f>SUM(N14:Q14)</f>
        <v>2487193</v>
      </c>
      <c r="AI14" s="52">
        <f>SUM(R14:U14)</f>
        <v>2951973</v>
      </c>
      <c r="AJ14" s="52">
        <f>SUM(V14:Y14)</f>
        <v>3470859</v>
      </c>
      <c r="AK14" s="52">
        <f>SUM(Z14:AC14)</f>
        <v>4038394</v>
      </c>
    </row>
    <row r="15" spans="1:37">
      <c r="A15" s="27" t="s">
        <v>15</v>
      </c>
      <c r="B15" s="13">
        <v>79381</v>
      </c>
      <c r="C15" s="13">
        <v>70959</v>
      </c>
      <c r="D15" s="13">
        <v>65955</v>
      </c>
      <c r="E15" s="13">
        <v>59777</v>
      </c>
      <c r="F15" s="13">
        <v>66965</v>
      </c>
      <c r="G15" s="13">
        <v>67177</v>
      </c>
      <c r="H15" s="13">
        <v>60637</v>
      </c>
      <c r="I15" s="13">
        <v>70453</v>
      </c>
      <c r="J15" s="13">
        <v>80258</v>
      </c>
      <c r="K15" s="13">
        <v>64727</v>
      </c>
      <c r="L15" s="13">
        <v>61045</v>
      </c>
      <c r="M15" s="13">
        <v>87423</v>
      </c>
      <c r="N15" s="13">
        <v>89551</v>
      </c>
      <c r="O15" s="13">
        <v>73427</v>
      </c>
      <c r="P15" s="13">
        <v>74835</v>
      </c>
      <c r="Q15" s="13">
        <v>79833</v>
      </c>
      <c r="R15" s="40">
        <v>88574</v>
      </c>
      <c r="S15" s="40">
        <v>93751</v>
      </c>
      <c r="T15" s="40">
        <v>116687</v>
      </c>
      <c r="U15" s="40">
        <v>113916</v>
      </c>
      <c r="V15" s="40">
        <v>126253</v>
      </c>
      <c r="W15" s="40">
        <v>124903</v>
      </c>
      <c r="X15" s="40">
        <v>141533</v>
      </c>
      <c r="Y15" s="40">
        <v>211057</v>
      </c>
      <c r="Z15" s="40">
        <v>250719</v>
      </c>
      <c r="AA15" s="40">
        <v>251298</v>
      </c>
      <c r="AB15" s="40">
        <v>210595</v>
      </c>
      <c r="AC15" s="40">
        <v>312739</v>
      </c>
      <c r="AE15" s="15">
        <f>SUM(B15:E15)</f>
        <v>276072</v>
      </c>
      <c r="AF15" s="15">
        <f>SUM(F15:I15)</f>
        <v>265232</v>
      </c>
      <c r="AG15" s="15">
        <f>SUM(J15:M15)</f>
        <v>293453</v>
      </c>
      <c r="AH15" s="15">
        <f>SUM(N15:Q15)</f>
        <v>317646</v>
      </c>
      <c r="AI15" s="52">
        <f>SUM(R15:U15)</f>
        <v>412928</v>
      </c>
      <c r="AJ15" s="55">
        <f>SUM(V15:Y15)</f>
        <v>603746</v>
      </c>
      <c r="AK15" s="55">
        <f>SUM(Z15:AC15)</f>
        <v>1025351</v>
      </c>
    </row>
    <row r="16" spans="1:37">
      <c r="A16" s="23" t="s">
        <v>16</v>
      </c>
      <c r="B16" s="6">
        <f t="shared" ref="B16:M16" si="2">B13-B15-B14</f>
        <v>66508</v>
      </c>
      <c r="C16" s="6">
        <f t="shared" si="2"/>
        <v>83172</v>
      </c>
      <c r="D16" s="6">
        <f t="shared" si="2"/>
        <v>90948</v>
      </c>
      <c r="E16" s="6">
        <f t="shared" si="2"/>
        <v>109304</v>
      </c>
      <c r="F16" s="6">
        <f t="shared" si="2"/>
        <v>131350</v>
      </c>
      <c r="G16" s="6">
        <f t="shared" si="2"/>
        <v>151314</v>
      </c>
      <c r="H16" s="6">
        <f t="shared" si="2"/>
        <v>166481</v>
      </c>
      <c r="I16" s="6">
        <f t="shared" si="2"/>
        <v>173622</v>
      </c>
      <c r="J16" s="6">
        <f t="shared" si="2"/>
        <v>201265</v>
      </c>
      <c r="K16" s="6">
        <f t="shared" si="2"/>
        <v>227275</v>
      </c>
      <c r="L16" s="6">
        <f t="shared" si="2"/>
        <v>250854</v>
      </c>
      <c r="M16" s="6">
        <f t="shared" si="2"/>
        <v>256826</v>
      </c>
      <c r="N16" s="6">
        <f>N13-N15-N14</f>
        <v>312452</v>
      </c>
      <c r="O16" s="6">
        <f>O13-O15-O14</f>
        <v>339795</v>
      </c>
      <c r="P16" s="6">
        <f>P13-P15-P14</f>
        <v>344212</v>
      </c>
      <c r="Q16" s="6">
        <f>Q13-Q15-Q14</f>
        <v>379041</v>
      </c>
      <c r="R16" s="37">
        <f t="shared" ref="R16:AC16" si="3">R13-R15-R14</f>
        <v>384911</v>
      </c>
      <c r="S16" s="37">
        <f t="shared" si="3"/>
        <v>385121</v>
      </c>
      <c r="T16" s="37">
        <f t="shared" si="3"/>
        <v>441426</v>
      </c>
      <c r="U16" s="37">
        <f t="shared" si="3"/>
        <v>500948</v>
      </c>
      <c r="V16" s="37">
        <f t="shared" si="3"/>
        <v>559835</v>
      </c>
      <c r="W16" s="37">
        <f t="shared" si="3"/>
        <v>512066</v>
      </c>
      <c r="X16" s="37">
        <f t="shared" si="3"/>
        <v>503402</v>
      </c>
      <c r="Y16" s="37">
        <f t="shared" si="3"/>
        <v>503117</v>
      </c>
      <c r="Z16" s="37">
        <f t="shared" si="3"/>
        <v>632820</v>
      </c>
      <c r="AA16" s="37">
        <f t="shared" si="3"/>
        <v>671929</v>
      </c>
      <c r="AB16" s="37">
        <f t="shared" si="3"/>
        <v>688246</v>
      </c>
      <c r="AC16" s="37">
        <f t="shared" si="3"/>
        <v>589907</v>
      </c>
      <c r="AE16" s="7">
        <f t="shared" ref="AE16:AK16" si="4">AE13-AE15-AE14</f>
        <v>349932</v>
      </c>
      <c r="AF16" s="7">
        <f t="shared" si="4"/>
        <v>622767</v>
      </c>
      <c r="AG16" s="7">
        <f t="shared" si="4"/>
        <v>936220</v>
      </c>
      <c r="AH16" s="7">
        <f t="shared" si="4"/>
        <v>1375500</v>
      </c>
      <c r="AI16" s="56">
        <f t="shared" si="4"/>
        <v>1712406</v>
      </c>
      <c r="AJ16" s="52">
        <f t="shared" si="4"/>
        <v>2078420</v>
      </c>
      <c r="AK16" s="52">
        <f t="shared" si="4"/>
        <v>2582902</v>
      </c>
    </row>
    <row r="17" spans="1:37">
      <c r="A17" s="23" t="s">
        <v>18</v>
      </c>
      <c r="B17" s="29">
        <f t="shared" ref="B17:E17" si="5">ROUND(B16/B13,3)</f>
        <v>0.13100000000000001</v>
      </c>
      <c r="C17" s="29">
        <f t="shared" si="5"/>
        <v>0.156</v>
      </c>
      <c r="D17" s="29">
        <f t="shared" si="5"/>
        <v>0.16400000000000001</v>
      </c>
      <c r="E17" s="29">
        <f t="shared" si="5"/>
        <v>0.185</v>
      </c>
      <c r="F17" s="29">
        <f t="shared" ref="F17:AC17" si="6">ROUND(F16/F13,3)</f>
        <v>0.20599999999999999</v>
      </c>
      <c r="G17" s="29">
        <f t="shared" si="6"/>
        <v>0.22500000000000001</v>
      </c>
      <c r="H17" s="29">
        <f t="shared" si="6"/>
        <v>0.23699999999999999</v>
      </c>
      <c r="I17" s="29">
        <f t="shared" si="6"/>
        <v>0.23400000000000001</v>
      </c>
      <c r="J17" s="29">
        <f t="shared" si="6"/>
        <v>0.252</v>
      </c>
      <c r="K17" s="29">
        <f t="shared" si="6"/>
        <v>0.27100000000000002</v>
      </c>
      <c r="L17" s="29">
        <f t="shared" si="6"/>
        <v>0.28599999999999998</v>
      </c>
      <c r="M17" s="29">
        <f t="shared" si="6"/>
        <v>0.28000000000000003</v>
      </c>
      <c r="N17" s="29">
        <f t="shared" si="6"/>
        <v>0.317</v>
      </c>
      <c r="O17" s="29">
        <f t="shared" si="6"/>
        <v>0.33100000000000002</v>
      </c>
      <c r="P17" s="29">
        <f t="shared" si="6"/>
        <v>0.32400000000000001</v>
      </c>
      <c r="Q17" s="29">
        <f>ROUND(Q16/Q13,3)</f>
        <v>0.34300000000000003</v>
      </c>
      <c r="R17" s="41">
        <f t="shared" si="6"/>
        <v>0.33100000000000002</v>
      </c>
      <c r="S17" s="41">
        <f t="shared" si="6"/>
        <v>0.31900000000000001</v>
      </c>
      <c r="T17" s="41">
        <f t="shared" si="6"/>
        <v>0.33800000000000002</v>
      </c>
      <c r="U17" s="41">
        <f t="shared" si="6"/>
        <v>0.35699999999999998</v>
      </c>
      <c r="V17" s="41">
        <f t="shared" si="6"/>
        <v>0.38100000000000001</v>
      </c>
      <c r="W17" s="41">
        <f t="shared" si="6"/>
        <v>0.34</v>
      </c>
      <c r="X17" s="41">
        <f t="shared" si="6"/>
        <v>0.32500000000000001</v>
      </c>
      <c r="Y17" s="41">
        <f t="shared" si="6"/>
        <v>0.309</v>
      </c>
      <c r="Z17" s="41">
        <f t="shared" si="6"/>
        <v>0.34799999999999998</v>
      </c>
      <c r="AA17" s="41">
        <f t="shared" si="6"/>
        <v>0.35499999999999998</v>
      </c>
      <c r="AB17" s="41">
        <f t="shared" si="6"/>
        <v>0.35499999999999998</v>
      </c>
      <c r="AC17" s="41">
        <f t="shared" si="6"/>
        <v>0.29599999999999999</v>
      </c>
      <c r="AE17" s="47">
        <f t="shared" ref="AE17:AK17" si="7">ROUND(AE16/AE13,3)</f>
        <v>0.16</v>
      </c>
      <c r="AF17" s="30">
        <f t="shared" si="7"/>
        <v>0.22600000000000001</v>
      </c>
      <c r="AG17" s="30">
        <f t="shared" si="7"/>
        <v>0.27300000000000002</v>
      </c>
      <c r="AH17" s="30">
        <f t="shared" si="7"/>
        <v>0.32900000000000001</v>
      </c>
      <c r="AI17" s="57">
        <f t="shared" si="7"/>
        <v>0.33700000000000002</v>
      </c>
      <c r="AJ17" s="57">
        <f t="shared" si="7"/>
        <v>0.33800000000000002</v>
      </c>
      <c r="AK17" s="57">
        <f t="shared" si="7"/>
        <v>0.33800000000000002</v>
      </c>
    </row>
    <row r="18" spans="1:37">
      <c r="A18" s="23" t="s">
        <v>19</v>
      </c>
      <c r="B18" s="44">
        <f>B14/B10</f>
        <v>15.411191798376763</v>
      </c>
      <c r="C18" s="43">
        <f>C14/C10</f>
        <v>15.814771493023644</v>
      </c>
      <c r="D18" s="43">
        <f t="shared" ref="D18:AC18" si="8">D14/D10</f>
        <v>15.900721086809291</v>
      </c>
      <c r="E18" s="43">
        <f t="shared" si="8"/>
        <v>15.486259485743757</v>
      </c>
      <c r="F18" s="43">
        <f t="shared" si="8"/>
        <v>15.093370809625009</v>
      </c>
      <c r="G18" s="43">
        <f t="shared" si="8"/>
        <v>15.184285570503572</v>
      </c>
      <c r="H18" s="43">
        <f t="shared" si="8"/>
        <v>15.243953428534672</v>
      </c>
      <c r="I18" s="43">
        <f t="shared" si="8"/>
        <v>14.855745062836625</v>
      </c>
      <c r="J18" s="43">
        <f t="shared" si="8"/>
        <v>14.494982340079609</v>
      </c>
      <c r="K18" s="43">
        <f t="shared" si="8"/>
        <v>15.070715152852886</v>
      </c>
      <c r="L18" s="43">
        <f t="shared" si="8"/>
        <v>15.187162470781052</v>
      </c>
      <c r="M18" s="43">
        <f t="shared" si="8"/>
        <v>14.654420412128649</v>
      </c>
      <c r="N18" s="43">
        <f t="shared" si="8"/>
        <v>14.071768485639057</v>
      </c>
      <c r="O18" s="43">
        <f t="shared" si="8"/>
        <v>14.484420803782506</v>
      </c>
      <c r="P18" s="43">
        <f t="shared" si="8"/>
        <v>14.935133507792779</v>
      </c>
      <c r="Q18" s="43">
        <f t="shared" si="8"/>
        <v>14.463297420537351</v>
      </c>
      <c r="R18" s="43">
        <f t="shared" si="8"/>
        <v>15.044756529728311</v>
      </c>
      <c r="S18" s="43">
        <f t="shared" si="8"/>
        <v>15.85512129380054</v>
      </c>
      <c r="T18" s="43">
        <f t="shared" si="8"/>
        <v>16.054992577292971</v>
      </c>
      <c r="U18" s="43">
        <f t="shared" si="8"/>
        <v>16.461705458720385</v>
      </c>
      <c r="V18" s="43">
        <f t="shared" si="8"/>
        <v>15.877549367088607</v>
      </c>
      <c r="W18" s="43">
        <f t="shared" si="8"/>
        <v>17.259106174115217</v>
      </c>
      <c r="X18" s="43">
        <f t="shared" si="8"/>
        <v>17.572791897945272</v>
      </c>
      <c r="Y18" s="43">
        <f t="shared" si="8"/>
        <v>17.347093353531527</v>
      </c>
      <c r="Z18" s="43">
        <f t="shared" si="8"/>
        <v>17.000018153103273</v>
      </c>
      <c r="AA18" s="43">
        <f t="shared" si="8"/>
        <v>17.334030272163549</v>
      </c>
      <c r="AB18" s="43">
        <f t="shared" si="8"/>
        <v>18.232578963077408</v>
      </c>
      <c r="AC18" s="43">
        <f t="shared" si="8"/>
        <v>18.695858838012516</v>
      </c>
      <c r="AE18" s="48">
        <f t="shared" ref="AE18:AK18" si="9">AE14/AE10</f>
        <v>57.425182347307157</v>
      </c>
      <c r="AF18" s="48">
        <f t="shared" si="9"/>
        <v>55.75631358467983</v>
      </c>
      <c r="AG18" s="48">
        <f t="shared" si="9"/>
        <v>56.290867719997955</v>
      </c>
      <c r="AH18" s="48">
        <f t="shared" si="9"/>
        <v>55.594639903437795</v>
      </c>
      <c r="AI18" s="48">
        <f t="shared" si="9"/>
        <v>61.621396513933824</v>
      </c>
      <c r="AJ18" s="48">
        <f t="shared" si="9"/>
        <v>65.723518273054353</v>
      </c>
      <c r="AK18" s="48">
        <f t="shared" si="9"/>
        <v>69.048900591594574</v>
      </c>
    </row>
    <row r="19" spans="1:37">
      <c r="A19" s="23" t="s">
        <v>20</v>
      </c>
      <c r="B19" s="44">
        <f>B13/B10</f>
        <v>21.643101238786844</v>
      </c>
      <c r="C19" s="44">
        <f t="shared" ref="C19:AC19" si="10">C13/C10</f>
        <v>22.253529952376972</v>
      </c>
      <c r="D19" s="44">
        <f t="shared" si="10"/>
        <v>22.151587586151948</v>
      </c>
      <c r="E19" s="44">
        <f t="shared" si="10"/>
        <v>21.71483828188315</v>
      </c>
      <c r="F19" s="44">
        <f t="shared" si="10"/>
        <v>21.89103311167478</v>
      </c>
      <c r="G19" s="44">
        <f t="shared" si="10"/>
        <v>22.51447646525984</v>
      </c>
      <c r="H19" s="44">
        <f t="shared" si="10"/>
        <v>22.548662035250224</v>
      </c>
      <c r="I19" s="44">
        <f t="shared" si="10"/>
        <v>22.159006582884501</v>
      </c>
      <c r="J19" s="44">
        <f t="shared" si="10"/>
        <v>22.386528003588047</v>
      </c>
      <c r="K19" s="44">
        <f t="shared" si="10"/>
        <v>23.127276238825736</v>
      </c>
      <c r="L19" s="44">
        <f t="shared" si="10"/>
        <v>23.56726403181171</v>
      </c>
      <c r="M19" s="44">
        <f t="shared" si="10"/>
        <v>23.455591348366315</v>
      </c>
      <c r="N19" s="44">
        <f t="shared" si="10"/>
        <v>23.782689566876826</v>
      </c>
      <c r="O19" s="44">
        <f t="shared" si="10"/>
        <v>24.253262411347517</v>
      </c>
      <c r="P19" s="44">
        <f t="shared" si="10"/>
        <v>24.639563696996365</v>
      </c>
      <c r="Q19" s="44">
        <f t="shared" si="10"/>
        <v>24.720215476775895</v>
      </c>
      <c r="R19" s="44">
        <f t="shared" si="10"/>
        <v>25.402305639410248</v>
      </c>
      <c r="S19" s="44">
        <f t="shared" si="10"/>
        <v>26.264477001999825</v>
      </c>
      <c r="T19" s="44">
        <f t="shared" si="10"/>
        <v>28.062845586178703</v>
      </c>
      <c r="U19" s="44">
        <f t="shared" si="10"/>
        <v>29.296774866924121</v>
      </c>
      <c r="V19" s="44">
        <f t="shared" si="10"/>
        <v>29.77300253164557</v>
      </c>
      <c r="W19" s="44">
        <f t="shared" si="10"/>
        <v>29.916718001708961</v>
      </c>
      <c r="X19" s="44">
        <f t="shared" si="10"/>
        <v>30.133605998636675</v>
      </c>
      <c r="Y19" s="44">
        <f t="shared" si="10"/>
        <v>30.870554819163036</v>
      </c>
      <c r="Z19" s="44">
        <f t="shared" si="10"/>
        <v>33.038992865830416</v>
      </c>
      <c r="AA19" s="44">
        <f t="shared" si="10"/>
        <v>33.832305795314426</v>
      </c>
      <c r="AB19" s="44">
        <f t="shared" si="10"/>
        <v>34.013624313078289</v>
      </c>
      <c r="AC19" s="44">
        <f t="shared" si="10"/>
        <v>34.129398488527166</v>
      </c>
      <c r="AE19" s="49">
        <f t="shared" ref="AE19:AK19" si="11">AE13/AE10</f>
        <v>80.485817431665808</v>
      </c>
      <c r="AF19" s="49">
        <f t="shared" si="11"/>
        <v>82.327199281867152</v>
      </c>
      <c r="AG19" s="49">
        <f t="shared" si="11"/>
        <v>87.7290484225597</v>
      </c>
      <c r="AH19" s="49">
        <f t="shared" si="11"/>
        <v>93.440453305914431</v>
      </c>
      <c r="AI19" s="49">
        <f t="shared" si="11"/>
        <v>105.98699509445778</v>
      </c>
      <c r="AJ19" s="49">
        <f t="shared" si="11"/>
        <v>116.51249763302405</v>
      </c>
      <c r="AK19" s="49">
        <f t="shared" si="11"/>
        <v>130.7432035016927</v>
      </c>
    </row>
    <row r="20" spans="1:37">
      <c r="A20" s="23" t="s">
        <v>21</v>
      </c>
      <c r="B20" s="44">
        <f>B19-B18</f>
        <v>6.2319094404100817</v>
      </c>
      <c r="C20" s="44">
        <f t="shared" ref="C20:AC20" si="12">C19-C18</f>
        <v>6.4387584593533287</v>
      </c>
      <c r="D20" s="44">
        <f t="shared" si="12"/>
        <v>6.2508664993426564</v>
      </c>
      <c r="E20" s="44">
        <f t="shared" si="12"/>
        <v>6.2285787961393932</v>
      </c>
      <c r="F20" s="44">
        <f t="shared" si="12"/>
        <v>6.7976623020497708</v>
      </c>
      <c r="G20" s="44">
        <f t="shared" si="12"/>
        <v>7.3301908947562673</v>
      </c>
      <c r="H20" s="44">
        <f t="shared" si="12"/>
        <v>7.3047086067155522</v>
      </c>
      <c r="I20" s="44">
        <f t="shared" si="12"/>
        <v>7.3032615200478759</v>
      </c>
      <c r="J20" s="44">
        <f t="shared" si="12"/>
        <v>7.8915456635084382</v>
      </c>
      <c r="K20" s="44">
        <f t="shared" si="12"/>
        <v>8.0565610859728505</v>
      </c>
      <c r="L20" s="44">
        <f t="shared" si="12"/>
        <v>8.3801015610306582</v>
      </c>
      <c r="M20" s="44">
        <f t="shared" si="12"/>
        <v>8.801170936237666</v>
      </c>
      <c r="N20" s="44">
        <f t="shared" si="12"/>
        <v>9.7109210812377693</v>
      </c>
      <c r="O20" s="44">
        <f t="shared" si="12"/>
        <v>9.7688416075650117</v>
      </c>
      <c r="P20" s="44">
        <f t="shared" si="12"/>
        <v>9.7044301892035865</v>
      </c>
      <c r="Q20" s="44">
        <f t="shared" si="12"/>
        <v>10.256918056238543</v>
      </c>
      <c r="R20" s="44">
        <f t="shared" si="12"/>
        <v>10.357549109681937</v>
      </c>
      <c r="S20" s="44">
        <f t="shared" si="12"/>
        <v>10.409355708199286</v>
      </c>
      <c r="T20" s="44">
        <f t="shared" si="12"/>
        <v>12.007853008885732</v>
      </c>
      <c r="U20" s="44">
        <f t="shared" si="12"/>
        <v>12.835069408203736</v>
      </c>
      <c r="V20" s="44">
        <f t="shared" si="12"/>
        <v>13.895453164556963</v>
      </c>
      <c r="W20" s="44">
        <f t="shared" si="12"/>
        <v>12.657611827593744</v>
      </c>
      <c r="X20" s="44">
        <f t="shared" si="12"/>
        <v>12.560814100691402</v>
      </c>
      <c r="Y20" s="44">
        <f t="shared" si="12"/>
        <v>13.52346146563151</v>
      </c>
      <c r="Z20" s="44">
        <f t="shared" si="12"/>
        <v>16.038974712727143</v>
      </c>
      <c r="AA20" s="44">
        <f t="shared" si="12"/>
        <v>16.498275523150877</v>
      </c>
      <c r="AB20" s="44">
        <f t="shared" si="12"/>
        <v>15.78104535000088</v>
      </c>
      <c r="AC20" s="44">
        <f t="shared" si="12"/>
        <v>15.43353965051465</v>
      </c>
      <c r="AE20" s="49">
        <f t="shared" ref="AE20:AK20" si="13">AE19-AE18</f>
        <v>23.060635084358651</v>
      </c>
      <c r="AF20" s="49">
        <f t="shared" si="13"/>
        <v>26.570885697187322</v>
      </c>
      <c r="AG20" s="49">
        <f t="shared" si="13"/>
        <v>31.438180702561745</v>
      </c>
      <c r="AH20" s="49">
        <f t="shared" si="13"/>
        <v>37.845813402476637</v>
      </c>
      <c r="AI20" s="49">
        <f t="shared" si="13"/>
        <v>44.365598580523958</v>
      </c>
      <c r="AJ20" s="49">
        <f t="shared" si="13"/>
        <v>50.788979359969701</v>
      </c>
      <c r="AK20" s="49">
        <f t="shared" si="13"/>
        <v>61.694302910098131</v>
      </c>
    </row>
    <row r="21" spans="1:37">
      <c r="F21" s="10"/>
      <c r="G21" s="20"/>
      <c r="H21" s="20"/>
      <c r="I21" s="10"/>
      <c r="J21" s="10"/>
      <c r="K21" s="10"/>
      <c r="L21" s="10"/>
      <c r="M21" s="10"/>
      <c r="N21" s="10"/>
      <c r="O21" s="10"/>
      <c r="P21" s="10"/>
      <c r="Q21" s="10"/>
      <c r="AF21" s="23"/>
      <c r="AG21" s="23"/>
      <c r="AH21" s="23"/>
    </row>
    <row r="22" spans="1:37">
      <c r="F22" s="12"/>
      <c r="G22" s="23"/>
      <c r="H22" s="23"/>
      <c r="I22" s="12"/>
      <c r="J22" s="12"/>
      <c r="K22" s="12"/>
      <c r="L22" s="12"/>
      <c r="M22" s="12"/>
      <c r="N22" s="12"/>
      <c r="O22" s="12"/>
      <c r="P22" s="12"/>
      <c r="Q22" s="12"/>
      <c r="AF22" s="12"/>
      <c r="AG22" s="12"/>
      <c r="AH22" s="12"/>
    </row>
    <row r="27" spans="1:37"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I27" s="31"/>
      <c r="AJ27" s="31"/>
      <c r="AK27" s="31"/>
    </row>
    <row r="28" spans="1:37"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I28" s="31"/>
      <c r="AJ28" s="31"/>
      <c r="AK28" s="31"/>
    </row>
  </sheetData>
  <mergeCells count="7">
    <mergeCell ref="R5:U5"/>
    <mergeCell ref="V5:Y5"/>
    <mergeCell ref="Z5:AC5"/>
    <mergeCell ref="B5:E5"/>
    <mergeCell ref="F5:I5"/>
    <mergeCell ref="J5:M5"/>
    <mergeCell ref="N5:P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Percentuais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Leist</dc:creator>
  <cp:lastModifiedBy>Microsoft Office User</cp:lastModifiedBy>
  <dcterms:created xsi:type="dcterms:W3CDTF">2019-01-27T12:48:48Z</dcterms:created>
  <dcterms:modified xsi:type="dcterms:W3CDTF">2020-02-25T08:42:40Z</dcterms:modified>
</cp:coreProperties>
</file>