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060" windowHeight="17460" tabRatio="500"/>
  </bookViews>
  <sheets>
    <sheet name="Store ED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1" i="1" l="1"/>
  <c r="M92" i="1"/>
  <c r="M93" i="1"/>
  <c r="M91" i="1"/>
  <c r="J92" i="1"/>
  <c r="J93" i="1"/>
  <c r="J94" i="1"/>
  <c r="J91" i="1"/>
  <c r="L94" i="1"/>
  <c r="O93" i="1"/>
  <c r="L93" i="1"/>
  <c r="O92" i="1"/>
  <c r="L92" i="1"/>
  <c r="L91" i="1"/>
  <c r="A97" i="1"/>
  <c r="A35" i="1"/>
  <c r="A27" i="1"/>
  <c r="A19" i="1"/>
  <c r="A11" i="1"/>
  <c r="A62" i="1"/>
  <c r="A54" i="1"/>
  <c r="A46" i="1"/>
  <c r="A89" i="1"/>
  <c r="A81" i="1"/>
  <c r="A73" i="1"/>
  <c r="O85" i="1"/>
  <c r="O84" i="1"/>
  <c r="O83" i="1"/>
  <c r="O77" i="1"/>
  <c r="O76" i="1"/>
  <c r="O75" i="1"/>
  <c r="O69" i="1"/>
  <c r="O68" i="1"/>
  <c r="O67" i="1"/>
  <c r="L86" i="1"/>
  <c r="L85" i="1"/>
  <c r="L84" i="1"/>
  <c r="L83" i="1"/>
  <c r="L78" i="1"/>
  <c r="L77" i="1"/>
  <c r="L76" i="1"/>
  <c r="L75" i="1"/>
  <c r="L70" i="1"/>
  <c r="L69" i="1"/>
  <c r="L68" i="1"/>
  <c r="L67" i="1"/>
  <c r="L31" i="1"/>
  <c r="L30" i="1"/>
  <c r="L29" i="1"/>
  <c r="L23" i="1"/>
  <c r="L22" i="1"/>
  <c r="L21" i="1"/>
  <c r="L15" i="1"/>
  <c r="L14" i="1"/>
  <c r="L13" i="1"/>
  <c r="L7" i="1"/>
  <c r="L6" i="1"/>
  <c r="L5" i="1"/>
  <c r="L59" i="1"/>
  <c r="L58" i="1"/>
  <c r="L57" i="1"/>
  <c r="L56" i="1"/>
  <c r="L51" i="1"/>
  <c r="L50" i="1"/>
  <c r="L49" i="1"/>
  <c r="L48" i="1"/>
  <c r="L43" i="1"/>
  <c r="L42" i="1"/>
  <c r="L41" i="1"/>
  <c r="L40" i="1"/>
</calcChain>
</file>

<file path=xl/sharedStrings.xml><?xml version="1.0" encoding="utf-8"?>
<sst xmlns="http://schemas.openxmlformats.org/spreadsheetml/2006/main" count="173" uniqueCount="26">
  <si>
    <t>Promo2</t>
  </si>
  <si>
    <t>Store</t>
  </si>
  <si>
    <t>StoreType</t>
  </si>
  <si>
    <t>a</t>
  </si>
  <si>
    <t>count</t>
  </si>
  <si>
    <t>mean</t>
  </si>
  <si>
    <t>std</t>
  </si>
  <si>
    <t>min</t>
  </si>
  <si>
    <t>max</t>
  </si>
  <si>
    <t>b</t>
  </si>
  <si>
    <t>c</t>
  </si>
  <si>
    <t>d</t>
  </si>
  <si>
    <t>Competition</t>
  </si>
  <si>
    <t>Distance</t>
  </si>
  <si>
    <t>OpenSinceMonth</t>
  </si>
  <si>
    <t>OpenSinceYear</t>
  </si>
  <si>
    <t>SinceWeek</t>
  </si>
  <si>
    <t>SinceYear</t>
  </si>
  <si>
    <t>0/1</t>
  </si>
  <si>
    <t>Assortment</t>
  </si>
  <si>
    <t>PromoInterval</t>
  </si>
  <si>
    <t>Feb,May,Aug,Nov</t>
  </si>
  <si>
    <t>Jan,Apr,Jul,Oct</t>
  </si>
  <si>
    <t>Mar,Jun,Sept,Dec</t>
  </si>
  <si>
    <t>None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</si>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</sst>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4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3" fillId="3" borderId="3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5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3" borderId="4" xfId="0" applyFont="1" applyFill="1" applyBorder="1"/>
    <xf numFmtId="0" fontId="3" fillId="13" borderId="5" xfId="0" applyFont="1" applyFill="1" applyBorder="1"/>
    <xf numFmtId="0" fontId="3" fillId="6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12" borderId="4" xfId="0" applyFont="1" applyFill="1" applyBorder="1"/>
    <xf numFmtId="0" fontId="3" fillId="12" borderId="5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4" borderId="4" xfId="0" applyFont="1" applyFill="1" applyBorder="1"/>
    <xf numFmtId="0" fontId="3" fillId="8" borderId="6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13" borderId="11" xfId="0" applyFont="1" applyFill="1" applyBorder="1"/>
    <xf numFmtId="0" fontId="3" fillId="12" borderId="11" xfId="0" applyFont="1" applyFill="1" applyBorder="1"/>
    <xf numFmtId="0" fontId="3" fillId="14" borderId="11" xfId="0" applyFont="1" applyFill="1" applyBorder="1"/>
    <xf numFmtId="0" fontId="3" fillId="9" borderId="5" xfId="0" applyFont="1" applyFill="1" applyBorder="1"/>
    <xf numFmtId="0" fontId="3" fillId="10" borderId="5" xfId="0" applyFont="1" applyFill="1" applyBorder="1"/>
    <xf numFmtId="0" fontId="3" fillId="11" borderId="5" xfId="0" applyFont="1" applyFill="1" applyBorder="1"/>
    <xf numFmtId="0" fontId="3" fillId="4" borderId="5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0" applyNumberForma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0" fillId="9" borderId="7" xfId="0" applyFill="1" applyBorder="1" applyAlignment="1">
      <alignment horizontal="left"/>
    </xf>
    <xf numFmtId="9" fontId="0" fillId="9" borderId="7" xfId="0" applyNumberFormat="1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3" fillId="10" borderId="5" xfId="0" applyFont="1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9" fontId="0" fillId="10" borderId="7" xfId="0" applyNumberFormat="1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3" fillId="11" borderId="5" xfId="0" applyFont="1" applyFill="1" applyBorder="1" applyAlignment="1">
      <alignment horizontal="left"/>
    </xf>
    <xf numFmtId="0" fontId="2" fillId="2" borderId="14" xfId="0" applyFont="1" applyFill="1" applyBorder="1"/>
    <xf numFmtId="0" fontId="2" fillId="2" borderId="12" xfId="0" applyFont="1" applyFill="1" applyBorder="1"/>
    <xf numFmtId="0" fontId="0" fillId="0" borderId="15" xfId="0" applyBorder="1"/>
    <xf numFmtId="0" fontId="2" fillId="2" borderId="16" xfId="0" applyFont="1" applyFill="1" applyBorder="1" applyAlignment="1">
      <alignment horizontal="centerContinuous"/>
    </xf>
    <xf numFmtId="0" fontId="2" fillId="2" borderId="17" xfId="0" applyFont="1" applyFill="1" applyBorder="1" applyAlignment="1">
      <alignment horizontal="centerContinuous"/>
    </xf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2" fontId="0" fillId="0" borderId="12" xfId="0" applyNumberFormat="1" applyFill="1" applyBorder="1"/>
    <xf numFmtId="2" fontId="0" fillId="0" borderId="1" xfId="0" applyNumberFormat="1" applyFill="1" applyBorder="1"/>
    <xf numFmtId="2" fontId="0" fillId="0" borderId="7" xfId="0" applyNumberFormat="1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0" xfId="0" applyFill="1" applyBorder="1"/>
    <xf numFmtId="0" fontId="3" fillId="4" borderId="7" xfId="0" applyFont="1" applyFill="1" applyBorder="1" applyAlignment="1">
      <alignment horizontal="left"/>
    </xf>
    <xf numFmtId="9" fontId="3" fillId="4" borderId="7" xfId="0" applyNumberFormat="1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9" fontId="3" fillId="9" borderId="7" xfId="0" applyNumberFormat="1" applyFont="1" applyFill="1" applyBorder="1" applyAlignment="1">
      <alignment horizontal="left"/>
    </xf>
    <xf numFmtId="0" fontId="3" fillId="9" borderId="10" xfId="0" applyFont="1" applyFill="1" applyBorder="1" applyAlignment="1">
      <alignment horizontal="left"/>
    </xf>
    <xf numFmtId="0" fontId="3" fillId="10" borderId="7" xfId="0" applyFont="1" applyFill="1" applyBorder="1" applyAlignment="1">
      <alignment horizontal="left"/>
    </xf>
    <xf numFmtId="9" fontId="3" fillId="10" borderId="7" xfId="0" applyNumberFormat="1" applyFont="1" applyFill="1" applyBorder="1" applyAlignment="1">
      <alignment horizontal="left"/>
    </xf>
    <xf numFmtId="0" fontId="3" fillId="10" borderId="10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9" fontId="3" fillId="11" borderId="7" xfId="0" applyNumberFormat="1" applyFont="1" applyFill="1" applyBorder="1" applyAlignment="1">
      <alignment horizontal="left"/>
    </xf>
    <xf numFmtId="0" fontId="3" fillId="11" borderId="10" xfId="0" applyFont="1" applyFill="1" applyBorder="1" applyAlignment="1">
      <alignment horizontal="left"/>
    </xf>
    <xf numFmtId="2" fontId="3" fillId="9" borderId="7" xfId="0" applyNumberFormat="1" applyFont="1" applyFill="1" applyBorder="1"/>
    <xf numFmtId="0" fontId="3" fillId="9" borderId="7" xfId="0" applyFont="1" applyFill="1" applyBorder="1"/>
    <xf numFmtId="2" fontId="3" fillId="10" borderId="7" xfId="0" applyNumberFormat="1" applyFont="1" applyFill="1" applyBorder="1"/>
    <xf numFmtId="0" fontId="3" fillId="10" borderId="7" xfId="0" applyFont="1" applyFill="1" applyBorder="1"/>
    <xf numFmtId="2" fontId="3" fillId="11" borderId="7" xfId="0" applyNumberFormat="1" applyFont="1" applyFill="1" applyBorder="1"/>
    <xf numFmtId="0" fontId="3" fillId="11" borderId="7" xfId="0" applyFont="1" applyFill="1" applyBorder="1"/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3" fillId="13" borderId="4" xfId="0" applyFont="1" applyFill="1" applyBorder="1" applyAlignment="1">
      <alignment horizontal="right"/>
    </xf>
    <xf numFmtId="0" fontId="3" fillId="12" borderId="4" xfId="0" applyFont="1" applyFill="1" applyBorder="1" applyAlignment="1">
      <alignment horizontal="right"/>
    </xf>
    <xf numFmtId="0" fontId="3" fillId="14" borderId="4" xfId="0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2" fillId="15" borderId="1" xfId="0" applyFont="1" applyFill="1" applyBorder="1"/>
    <xf numFmtId="9" fontId="0" fillId="0" borderId="0" xfId="1" applyFont="1"/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2" borderId="20" xfId="0" applyFont="1" applyFill="1" applyBorder="1"/>
    <xf numFmtId="0" fontId="3" fillId="13" borderId="20" xfId="0" applyFont="1" applyFill="1" applyBorder="1"/>
    <xf numFmtId="0" fontId="3" fillId="5" borderId="20" xfId="0" applyFont="1" applyFill="1" applyBorder="1"/>
    <xf numFmtId="9" fontId="3" fillId="3" borderId="8" xfId="1" applyFont="1" applyFill="1" applyBorder="1" applyAlignment="1">
      <alignment horizontal="center" vertical="center" wrapText="1"/>
    </xf>
    <xf numFmtId="9" fontId="3" fillId="6" borderId="8" xfId="1" applyFont="1" applyFill="1" applyBorder="1" applyAlignment="1">
      <alignment horizontal="center" vertical="center" wrapText="1"/>
    </xf>
    <xf numFmtId="9" fontId="3" fillId="7" borderId="8" xfId="1" applyNumberFormat="1" applyFont="1" applyFill="1" applyBorder="1" applyAlignment="1">
      <alignment horizontal="center" vertical="center" wrapText="1"/>
    </xf>
    <xf numFmtId="9" fontId="3" fillId="8" borderId="8" xfId="1" applyFont="1" applyFill="1" applyBorder="1" applyAlignment="1">
      <alignment horizontal="center" vertical="center"/>
    </xf>
    <xf numFmtId="1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1" fontId="0" fillId="0" borderId="0" xfId="0" applyNumberFormat="1"/>
    <xf numFmtId="0" fontId="3" fillId="14" borderId="20" xfId="0" applyFont="1" applyFill="1" applyBorder="1"/>
  </cellXfs>
  <cellStyles count="1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62" workbookViewId="0">
      <selection activeCell="R76" sqref="R76"/>
    </sheetView>
  </sheetViews>
  <sheetFormatPr baseColWidth="10" defaultRowHeight="15" x14ac:dyDescent="0"/>
  <cols>
    <col min="1" max="1" width="13.5" customWidth="1"/>
    <col min="2" max="2" width="6" bestFit="1" customWidth="1"/>
    <col min="3" max="3" width="8.33203125" bestFit="1" customWidth="1"/>
    <col min="4" max="4" width="15.83203125" bestFit="1" customWidth="1"/>
    <col min="5" max="5" width="13.83203125" bestFit="1" customWidth="1"/>
    <col min="6" max="6" width="4.83203125" bestFit="1" customWidth="1"/>
    <col min="7" max="7" width="10.33203125" bestFit="1" customWidth="1"/>
    <col min="8" max="8" width="9.33203125" bestFit="1" customWidth="1"/>
    <col min="9" max="9" width="7.1640625" bestFit="1" customWidth="1"/>
    <col min="10" max="10" width="11" bestFit="1" customWidth="1"/>
    <col min="11" max="11" width="6" bestFit="1" customWidth="1"/>
    <col min="12" max="12" width="5.6640625" bestFit="1" customWidth="1"/>
    <col min="13" max="13" width="11" bestFit="1" customWidth="1"/>
    <col min="14" max="14" width="2.33203125" bestFit="1" customWidth="1"/>
    <col min="15" max="15" width="4.6640625" bestFit="1" customWidth="1"/>
  </cols>
  <sheetData>
    <row r="1" spans="1:12">
      <c r="C1" s="41" t="s">
        <v>12</v>
      </c>
      <c r="D1" s="42"/>
      <c r="E1" s="43"/>
      <c r="F1" s="41" t="s">
        <v>0</v>
      </c>
      <c r="G1" s="42"/>
      <c r="H1" s="43"/>
    </row>
    <row r="2" spans="1:12" ht="16" thickBot="1">
      <c r="A2" s="1" t="s">
        <v>2</v>
      </c>
      <c r="B2" s="38"/>
      <c r="C2" s="44" t="s">
        <v>13</v>
      </c>
      <c r="D2" s="45" t="s">
        <v>14</v>
      </c>
      <c r="E2" s="46" t="s">
        <v>15</v>
      </c>
      <c r="F2" s="39" t="s">
        <v>18</v>
      </c>
      <c r="G2" s="1" t="s">
        <v>16</v>
      </c>
      <c r="H2" s="1" t="s">
        <v>17</v>
      </c>
      <c r="I2" s="1" t="s">
        <v>1</v>
      </c>
      <c r="J2" s="80" t="s">
        <v>19</v>
      </c>
    </row>
    <row r="3" spans="1:12" ht="6" customHeight="1" thickBot="1">
      <c r="B3" s="2"/>
      <c r="C3" s="40"/>
      <c r="D3" s="40"/>
      <c r="E3" s="40"/>
      <c r="F3" s="2"/>
      <c r="G3" s="2"/>
      <c r="H3" s="2"/>
      <c r="I3" s="2"/>
    </row>
    <row r="4" spans="1:12">
      <c r="A4" s="3" t="s">
        <v>3</v>
      </c>
      <c r="B4" s="25" t="s">
        <v>4</v>
      </c>
      <c r="C4" s="18">
        <v>601</v>
      </c>
      <c r="D4" s="4">
        <v>426</v>
      </c>
      <c r="E4" s="4">
        <v>426</v>
      </c>
      <c r="F4" s="4">
        <v>602</v>
      </c>
      <c r="G4" s="4">
        <v>289</v>
      </c>
      <c r="H4" s="4">
        <v>289</v>
      </c>
      <c r="I4" s="4">
        <v>602</v>
      </c>
      <c r="J4" s="4">
        <v>602</v>
      </c>
      <c r="K4" s="25" t="s">
        <v>4</v>
      </c>
    </row>
    <row r="5" spans="1:12">
      <c r="A5" s="6"/>
      <c r="B5" s="56" t="s">
        <v>5</v>
      </c>
      <c r="C5" s="47">
        <v>5123.0615639999996</v>
      </c>
      <c r="D5" s="48">
        <v>7.1807509999999999</v>
      </c>
      <c r="E5" s="48">
        <v>2008.5492959999999</v>
      </c>
      <c r="F5" s="48">
        <v>0.48006599999999999</v>
      </c>
      <c r="G5" s="48">
        <v>24.072664</v>
      </c>
      <c r="H5" s="48">
        <v>2011.882353</v>
      </c>
      <c r="I5" s="48">
        <v>559.53156100000001</v>
      </c>
      <c r="J5" s="79">
        <v>381</v>
      </c>
      <c r="K5" s="56" t="s">
        <v>3</v>
      </c>
      <c r="L5" s="81">
        <f>J5/J4</f>
        <v>0.63289036544850497</v>
      </c>
    </row>
    <row r="6" spans="1:12">
      <c r="A6" s="6"/>
      <c r="B6" s="56" t="s">
        <v>6</v>
      </c>
      <c r="C6" s="47">
        <v>8420.9175439999999</v>
      </c>
      <c r="D6" s="48">
        <v>3.2434850000000002</v>
      </c>
      <c r="E6" s="48">
        <v>6.9765090000000001</v>
      </c>
      <c r="F6" s="48">
        <v>0.50001799999999996</v>
      </c>
      <c r="G6" s="48">
        <v>13.784485999999999</v>
      </c>
      <c r="H6" s="48">
        <v>1.732051</v>
      </c>
      <c r="I6" s="48">
        <v>326.52151400000002</v>
      </c>
      <c r="J6" s="79">
        <v>0</v>
      </c>
      <c r="K6" s="56" t="s">
        <v>9</v>
      </c>
      <c r="L6" s="81">
        <f>J6/J4</f>
        <v>0</v>
      </c>
    </row>
    <row r="7" spans="1:12">
      <c r="A7" s="6"/>
      <c r="B7" s="56" t="s">
        <v>7</v>
      </c>
      <c r="C7" s="50">
        <v>20</v>
      </c>
      <c r="D7" s="51">
        <v>1</v>
      </c>
      <c r="E7" s="51">
        <v>1900</v>
      </c>
      <c r="F7" s="51">
        <v>0</v>
      </c>
      <c r="G7" s="51">
        <v>1</v>
      </c>
      <c r="H7" s="51">
        <v>2009</v>
      </c>
      <c r="I7" s="51">
        <v>2</v>
      </c>
      <c r="J7" s="74">
        <v>221</v>
      </c>
      <c r="K7" s="56" t="s">
        <v>10</v>
      </c>
      <c r="L7" s="81">
        <f>J7/J4</f>
        <v>0.36710963455149503</v>
      </c>
    </row>
    <row r="8" spans="1:12">
      <c r="A8" s="6"/>
      <c r="B8" s="57">
        <v>0.25</v>
      </c>
      <c r="C8" s="50">
        <v>460</v>
      </c>
      <c r="D8" s="51">
        <v>4</v>
      </c>
      <c r="E8" s="51">
        <v>2006</v>
      </c>
      <c r="F8" s="51">
        <v>0</v>
      </c>
      <c r="G8" s="51">
        <v>13</v>
      </c>
      <c r="H8" s="51">
        <v>2011</v>
      </c>
      <c r="I8" s="51">
        <v>273.75</v>
      </c>
      <c r="J8" s="74"/>
      <c r="K8" s="52"/>
      <c r="L8" s="81"/>
    </row>
    <row r="9" spans="1:12">
      <c r="A9" s="6"/>
      <c r="B9" s="57">
        <v>0.5</v>
      </c>
      <c r="C9" s="50">
        <v>1790</v>
      </c>
      <c r="D9" s="51">
        <v>7.5</v>
      </c>
      <c r="E9" s="51">
        <v>2010</v>
      </c>
      <c r="F9" s="51">
        <v>0</v>
      </c>
      <c r="G9" s="51">
        <v>22</v>
      </c>
      <c r="H9" s="51">
        <v>2012</v>
      </c>
      <c r="I9" s="51">
        <v>557.5</v>
      </c>
      <c r="J9" s="74"/>
      <c r="K9" s="52"/>
    </row>
    <row r="10" spans="1:12">
      <c r="A10" s="6"/>
      <c r="B10" s="57">
        <v>0.75</v>
      </c>
      <c r="C10" s="50">
        <v>5020</v>
      </c>
      <c r="D10" s="51">
        <v>10</v>
      </c>
      <c r="E10" s="51">
        <v>2012</v>
      </c>
      <c r="F10" s="51">
        <v>1</v>
      </c>
      <c r="G10" s="51">
        <v>37</v>
      </c>
      <c r="H10" s="51">
        <v>2013</v>
      </c>
      <c r="I10" s="51">
        <v>847.5</v>
      </c>
      <c r="J10" s="74"/>
      <c r="K10" s="52"/>
    </row>
    <row r="11" spans="1:12" ht="16" thickBot="1">
      <c r="A11" s="91">
        <f>I4/1115</f>
        <v>0.53991031390134525</v>
      </c>
      <c r="B11" s="58" t="s">
        <v>8</v>
      </c>
      <c r="C11" s="53">
        <v>75860</v>
      </c>
      <c r="D11" s="54">
        <v>12</v>
      </c>
      <c r="E11" s="54">
        <v>2015</v>
      </c>
      <c r="F11" s="54">
        <v>1</v>
      </c>
      <c r="G11" s="54">
        <v>48</v>
      </c>
      <c r="H11" s="54">
        <v>2015</v>
      </c>
      <c r="I11" s="54">
        <v>1114</v>
      </c>
      <c r="J11" s="75"/>
      <c r="K11" s="55"/>
    </row>
    <row r="12" spans="1:12">
      <c r="A12" s="7" t="s">
        <v>9</v>
      </c>
      <c r="B12" s="29" t="s">
        <v>4</v>
      </c>
      <c r="C12" s="19">
        <v>17</v>
      </c>
      <c r="D12" s="8">
        <v>9</v>
      </c>
      <c r="E12" s="8">
        <v>9</v>
      </c>
      <c r="F12" s="8">
        <v>17</v>
      </c>
      <c r="G12" s="8">
        <v>5</v>
      </c>
      <c r="H12" s="8">
        <v>5</v>
      </c>
      <c r="I12" s="8">
        <v>17</v>
      </c>
      <c r="J12" s="76">
        <v>17</v>
      </c>
      <c r="K12" s="22" t="s">
        <v>4</v>
      </c>
    </row>
    <row r="13" spans="1:12">
      <c r="A13" s="10"/>
      <c r="B13" s="59" t="s">
        <v>5</v>
      </c>
      <c r="C13" s="47">
        <v>1060.5882349999999</v>
      </c>
      <c r="D13" s="48">
        <v>6.6666670000000003</v>
      </c>
      <c r="E13" s="48">
        <v>2007.7777779999999</v>
      </c>
      <c r="F13" s="48">
        <v>0.29411799999999999</v>
      </c>
      <c r="G13" s="48">
        <v>21.6</v>
      </c>
      <c r="H13" s="48">
        <v>2012.8</v>
      </c>
      <c r="I13" s="48">
        <v>561.47058800000002</v>
      </c>
      <c r="J13" s="79">
        <v>7</v>
      </c>
      <c r="K13" s="68" t="s">
        <v>3</v>
      </c>
      <c r="L13" s="81">
        <f>J13/J12</f>
        <v>0.41176470588235292</v>
      </c>
    </row>
    <row r="14" spans="1:12">
      <c r="A14" s="10"/>
      <c r="B14" s="59" t="s">
        <v>6</v>
      </c>
      <c r="C14" s="47">
        <v>831.80880200000001</v>
      </c>
      <c r="D14" s="48">
        <v>2.8722810000000001</v>
      </c>
      <c r="E14" s="48">
        <v>5.0442489999999998</v>
      </c>
      <c r="F14" s="48">
        <v>0.46966799999999997</v>
      </c>
      <c r="G14" s="48">
        <v>17.700282000000001</v>
      </c>
      <c r="H14" s="48">
        <v>0.447214</v>
      </c>
      <c r="I14" s="48">
        <v>297.69953800000002</v>
      </c>
      <c r="J14" s="79">
        <v>9</v>
      </c>
      <c r="K14" s="68" t="s">
        <v>9</v>
      </c>
      <c r="L14" s="81">
        <f>J14/J12</f>
        <v>0.52941176470588236</v>
      </c>
    </row>
    <row r="15" spans="1:12">
      <c r="A15" s="10"/>
      <c r="B15" s="59" t="s">
        <v>7</v>
      </c>
      <c r="C15" s="50">
        <v>90</v>
      </c>
      <c r="D15" s="51">
        <v>3</v>
      </c>
      <c r="E15" s="51">
        <v>1999</v>
      </c>
      <c r="F15" s="51">
        <v>0</v>
      </c>
      <c r="G15" s="51">
        <v>5</v>
      </c>
      <c r="H15" s="51">
        <v>2012</v>
      </c>
      <c r="I15" s="51">
        <v>85</v>
      </c>
      <c r="J15" s="74">
        <v>1</v>
      </c>
      <c r="K15" s="69" t="s">
        <v>10</v>
      </c>
      <c r="L15" s="81">
        <f>J15/J12</f>
        <v>5.8823529411764705E-2</v>
      </c>
    </row>
    <row r="16" spans="1:12">
      <c r="A16" s="10"/>
      <c r="B16" s="60">
        <v>0.25</v>
      </c>
      <c r="C16" s="50">
        <v>590</v>
      </c>
      <c r="D16" s="51">
        <v>5</v>
      </c>
      <c r="E16" s="51">
        <v>2006</v>
      </c>
      <c r="F16" s="51">
        <v>0</v>
      </c>
      <c r="G16" s="51">
        <v>10</v>
      </c>
      <c r="H16" s="51">
        <v>2013</v>
      </c>
      <c r="I16" s="51">
        <v>335</v>
      </c>
      <c r="J16" s="74"/>
      <c r="K16" s="52"/>
      <c r="L16" s="81"/>
    </row>
    <row r="17" spans="1:12">
      <c r="A17" s="10"/>
      <c r="B17" s="60">
        <v>0.5</v>
      </c>
      <c r="C17" s="50">
        <v>900</v>
      </c>
      <c r="D17" s="51">
        <v>6</v>
      </c>
      <c r="E17" s="51">
        <v>2008</v>
      </c>
      <c r="F17" s="51">
        <v>0</v>
      </c>
      <c r="G17" s="51">
        <v>14</v>
      </c>
      <c r="H17" s="51">
        <v>2013</v>
      </c>
      <c r="I17" s="51">
        <v>512</v>
      </c>
      <c r="J17" s="74"/>
      <c r="K17" s="52"/>
    </row>
    <row r="18" spans="1:12">
      <c r="A18" s="10"/>
      <c r="B18" s="60">
        <v>0.75</v>
      </c>
      <c r="C18" s="50">
        <v>1270</v>
      </c>
      <c r="D18" s="51">
        <v>9</v>
      </c>
      <c r="E18" s="51">
        <v>2011</v>
      </c>
      <c r="F18" s="51">
        <v>1</v>
      </c>
      <c r="G18" s="51">
        <v>31</v>
      </c>
      <c r="H18" s="51">
        <v>2013</v>
      </c>
      <c r="I18" s="51">
        <v>733</v>
      </c>
      <c r="J18" s="74"/>
      <c r="K18" s="52"/>
    </row>
    <row r="19" spans="1:12" ht="16" thickBot="1">
      <c r="A19" s="92">
        <f>I12/1115</f>
        <v>1.5246636771300448E-2</v>
      </c>
      <c r="B19" s="61" t="s">
        <v>8</v>
      </c>
      <c r="C19" s="53">
        <v>3640</v>
      </c>
      <c r="D19" s="54">
        <v>10</v>
      </c>
      <c r="E19" s="54">
        <v>2014</v>
      </c>
      <c r="F19" s="54">
        <v>1</v>
      </c>
      <c r="G19" s="54">
        <v>48</v>
      </c>
      <c r="H19" s="54">
        <v>2013</v>
      </c>
      <c r="I19" s="54">
        <v>1097</v>
      </c>
      <c r="J19" s="75"/>
      <c r="K19" s="55"/>
    </row>
    <row r="20" spans="1:12">
      <c r="A20" s="11" t="s">
        <v>10</v>
      </c>
      <c r="B20" s="33" t="s">
        <v>4</v>
      </c>
      <c r="C20" s="20">
        <v>148</v>
      </c>
      <c r="D20" s="12">
        <v>107</v>
      </c>
      <c r="E20" s="12">
        <v>107</v>
      </c>
      <c r="F20" s="12">
        <v>148</v>
      </c>
      <c r="G20" s="12">
        <v>75</v>
      </c>
      <c r="H20" s="12">
        <v>75</v>
      </c>
      <c r="I20" s="12">
        <v>148</v>
      </c>
      <c r="J20" s="77">
        <v>148</v>
      </c>
      <c r="K20" s="23" t="s">
        <v>4</v>
      </c>
    </row>
    <row r="21" spans="1:12">
      <c r="A21" s="14"/>
      <c r="B21" s="62" t="s">
        <v>5</v>
      </c>
      <c r="C21" s="47">
        <v>3522.5675679999999</v>
      </c>
      <c r="D21" s="48">
        <v>7.0747660000000003</v>
      </c>
      <c r="E21" s="48">
        <v>2008.514019</v>
      </c>
      <c r="F21" s="48">
        <v>0.50675700000000001</v>
      </c>
      <c r="G21" s="48">
        <v>21.573333000000002</v>
      </c>
      <c r="H21" s="48">
        <v>2011.5466670000001</v>
      </c>
      <c r="I21" s="48">
        <v>608.14864899999998</v>
      </c>
      <c r="J21" s="79">
        <v>77</v>
      </c>
      <c r="K21" s="70" t="s">
        <v>3</v>
      </c>
      <c r="L21" s="81">
        <f>J21/J20</f>
        <v>0.52027027027027029</v>
      </c>
    </row>
    <row r="22" spans="1:12">
      <c r="A22" s="14"/>
      <c r="B22" s="62" t="s">
        <v>6</v>
      </c>
      <c r="C22" s="47">
        <v>5944.8110479999996</v>
      </c>
      <c r="D22" s="48">
        <v>3.205835</v>
      </c>
      <c r="E22" s="48">
        <v>4.2722550000000004</v>
      </c>
      <c r="F22" s="48">
        <v>0.50165199999999999</v>
      </c>
      <c r="G22" s="48">
        <v>14.859862</v>
      </c>
      <c r="H22" s="48">
        <v>1.4822679999999999</v>
      </c>
      <c r="I22" s="48">
        <v>326.21820600000001</v>
      </c>
      <c r="J22" s="79">
        <v>0</v>
      </c>
      <c r="K22" s="70" t="s">
        <v>9</v>
      </c>
      <c r="L22" s="81">
        <f>J22/J20</f>
        <v>0</v>
      </c>
    </row>
    <row r="23" spans="1:12">
      <c r="A23" s="14"/>
      <c r="B23" s="62" t="s">
        <v>7</v>
      </c>
      <c r="C23" s="50">
        <v>40</v>
      </c>
      <c r="D23" s="51">
        <v>1</v>
      </c>
      <c r="E23" s="51">
        <v>1994</v>
      </c>
      <c r="F23" s="51">
        <v>0</v>
      </c>
      <c r="G23" s="51">
        <v>1</v>
      </c>
      <c r="H23" s="51">
        <v>2009</v>
      </c>
      <c r="I23" s="51">
        <v>1</v>
      </c>
      <c r="J23" s="74">
        <v>71</v>
      </c>
      <c r="K23" s="71" t="s">
        <v>10</v>
      </c>
      <c r="L23" s="81">
        <f>J23/J20</f>
        <v>0.47972972972972971</v>
      </c>
    </row>
    <row r="24" spans="1:12">
      <c r="A24" s="14"/>
      <c r="B24" s="63">
        <v>0.25</v>
      </c>
      <c r="C24" s="50">
        <v>490</v>
      </c>
      <c r="D24" s="51">
        <v>4</v>
      </c>
      <c r="E24" s="51">
        <v>2006</v>
      </c>
      <c r="F24" s="51">
        <v>0</v>
      </c>
      <c r="G24" s="51">
        <v>13</v>
      </c>
      <c r="H24" s="51">
        <v>2010.5</v>
      </c>
      <c r="I24" s="51">
        <v>364.25</v>
      </c>
      <c r="J24" s="74"/>
      <c r="K24" s="52"/>
      <c r="L24" s="81"/>
    </row>
    <row r="25" spans="1:12">
      <c r="A25" s="14"/>
      <c r="B25" s="63">
        <v>0.5</v>
      </c>
      <c r="C25" s="50">
        <v>1660</v>
      </c>
      <c r="D25" s="51">
        <v>7</v>
      </c>
      <c r="E25" s="51">
        <v>2009</v>
      </c>
      <c r="F25" s="51">
        <v>1</v>
      </c>
      <c r="G25" s="51">
        <v>14</v>
      </c>
      <c r="H25" s="51">
        <v>2011</v>
      </c>
      <c r="I25" s="51">
        <v>619.5</v>
      </c>
      <c r="J25" s="74"/>
      <c r="K25" s="52"/>
    </row>
    <row r="26" spans="1:12">
      <c r="A26" s="14"/>
      <c r="B26" s="63">
        <v>0.75</v>
      </c>
      <c r="C26" s="50">
        <v>3985</v>
      </c>
      <c r="D26" s="51">
        <v>10</v>
      </c>
      <c r="E26" s="51">
        <v>2012</v>
      </c>
      <c r="F26" s="51">
        <v>1</v>
      </c>
      <c r="G26" s="51">
        <v>35</v>
      </c>
      <c r="H26" s="51">
        <v>2013</v>
      </c>
      <c r="I26" s="51">
        <v>876</v>
      </c>
      <c r="J26" s="74"/>
      <c r="K26" s="52"/>
    </row>
    <row r="27" spans="1:12" ht="16" thickBot="1">
      <c r="A27" s="93">
        <f>I20/1115</f>
        <v>0.13273542600896862</v>
      </c>
      <c r="B27" s="64" t="s">
        <v>8</v>
      </c>
      <c r="C27" s="53">
        <v>45740</v>
      </c>
      <c r="D27" s="54">
        <v>12</v>
      </c>
      <c r="E27" s="54">
        <v>2015</v>
      </c>
      <c r="F27" s="54">
        <v>1</v>
      </c>
      <c r="G27" s="54">
        <v>50</v>
      </c>
      <c r="H27" s="54">
        <v>2014</v>
      </c>
      <c r="I27" s="54">
        <v>1112</v>
      </c>
      <c r="J27" s="75"/>
      <c r="K27" s="55"/>
    </row>
    <row r="28" spans="1:12">
      <c r="A28" s="15" t="s">
        <v>11</v>
      </c>
      <c r="B28" s="37" t="s">
        <v>4</v>
      </c>
      <c r="C28" s="21">
        <v>346</v>
      </c>
      <c r="D28" s="16">
        <v>219</v>
      </c>
      <c r="E28" s="16">
        <v>219</v>
      </c>
      <c r="F28" s="16">
        <v>348</v>
      </c>
      <c r="G28" s="16">
        <v>202</v>
      </c>
      <c r="H28" s="16">
        <v>202</v>
      </c>
      <c r="I28" s="16">
        <v>348</v>
      </c>
      <c r="J28" s="78">
        <v>348</v>
      </c>
      <c r="K28" s="24" t="s">
        <v>4</v>
      </c>
    </row>
    <row r="29" spans="1:12">
      <c r="A29" s="17"/>
      <c r="B29" s="65" t="s">
        <v>5</v>
      </c>
      <c r="C29" s="47">
        <v>6913.0635840000004</v>
      </c>
      <c r="D29" s="48">
        <v>7.4063929999999996</v>
      </c>
      <c r="E29" s="48">
        <v>2009.0136990000001</v>
      </c>
      <c r="F29" s="48">
        <v>0.58045999999999998</v>
      </c>
      <c r="G29" s="48">
        <v>23.712871</v>
      </c>
      <c r="H29" s="48">
        <v>2011.6485150000001</v>
      </c>
      <c r="I29" s="48">
        <v>533.85344799999996</v>
      </c>
      <c r="J29" s="79">
        <v>128</v>
      </c>
      <c r="K29" s="72" t="s">
        <v>3</v>
      </c>
      <c r="L29" s="81">
        <f>J29/J28</f>
        <v>0.36781609195402298</v>
      </c>
    </row>
    <row r="30" spans="1:12">
      <c r="A30" s="17"/>
      <c r="B30" s="65" t="s">
        <v>6</v>
      </c>
      <c r="C30" s="47">
        <v>6769.3670959999999</v>
      </c>
      <c r="D30" s="48">
        <v>3.1787939999999999</v>
      </c>
      <c r="E30" s="48">
        <v>5.3804600000000002</v>
      </c>
      <c r="F30" s="48">
        <v>0.49419400000000002</v>
      </c>
      <c r="G30" s="48">
        <v>14.331773999999999</v>
      </c>
      <c r="H30" s="48">
        <v>1.6632469999999999</v>
      </c>
      <c r="I30" s="48">
        <v>312.10735599999998</v>
      </c>
      <c r="J30" s="79">
        <v>0</v>
      </c>
      <c r="K30" s="72" t="s">
        <v>9</v>
      </c>
      <c r="L30" s="81">
        <f>J30/J28</f>
        <v>0</v>
      </c>
    </row>
    <row r="31" spans="1:12">
      <c r="A31" s="17"/>
      <c r="B31" s="65" t="s">
        <v>7</v>
      </c>
      <c r="C31" s="50">
        <v>50</v>
      </c>
      <c r="D31" s="51">
        <v>1</v>
      </c>
      <c r="E31" s="51">
        <v>1961</v>
      </c>
      <c r="F31" s="51">
        <v>0</v>
      </c>
      <c r="G31" s="51">
        <v>1</v>
      </c>
      <c r="H31" s="51">
        <v>2009</v>
      </c>
      <c r="I31" s="51">
        <v>13</v>
      </c>
      <c r="J31" s="74">
        <v>220</v>
      </c>
      <c r="K31" s="73" t="s">
        <v>10</v>
      </c>
      <c r="L31" s="81">
        <f>J31/J28</f>
        <v>0.63218390804597702</v>
      </c>
    </row>
    <row r="32" spans="1:12">
      <c r="A32" s="17"/>
      <c r="B32" s="66">
        <v>0.25</v>
      </c>
      <c r="C32" s="50">
        <v>1880</v>
      </c>
      <c r="D32" s="51">
        <v>4</v>
      </c>
      <c r="E32" s="51">
        <v>2006</v>
      </c>
      <c r="F32" s="51">
        <v>0</v>
      </c>
      <c r="G32" s="51">
        <v>10</v>
      </c>
      <c r="H32" s="51">
        <v>2010</v>
      </c>
      <c r="I32" s="51">
        <v>251.5</v>
      </c>
      <c r="J32" s="51"/>
      <c r="K32" s="52"/>
    </row>
    <row r="33" spans="1:12">
      <c r="A33" s="17"/>
      <c r="B33" s="66">
        <v>0.5</v>
      </c>
      <c r="C33" s="50">
        <v>5040</v>
      </c>
      <c r="D33" s="51">
        <v>8</v>
      </c>
      <c r="E33" s="51">
        <v>2010</v>
      </c>
      <c r="F33" s="51">
        <v>1</v>
      </c>
      <c r="G33" s="51">
        <v>22</v>
      </c>
      <c r="H33" s="51">
        <v>2012</v>
      </c>
      <c r="I33" s="51">
        <v>531.5</v>
      </c>
      <c r="J33" s="51"/>
      <c r="K33" s="52"/>
    </row>
    <row r="34" spans="1:12">
      <c r="A34" s="17"/>
      <c r="B34" s="66">
        <v>0.75</v>
      </c>
      <c r="C34" s="50">
        <v>9702.5</v>
      </c>
      <c r="D34" s="51">
        <v>10</v>
      </c>
      <c r="E34" s="51">
        <v>2013</v>
      </c>
      <c r="F34" s="51">
        <v>1</v>
      </c>
      <c r="G34" s="51">
        <v>37</v>
      </c>
      <c r="H34" s="51">
        <v>2013</v>
      </c>
      <c r="I34" s="51">
        <v>790.5</v>
      </c>
      <c r="J34" s="51"/>
      <c r="K34" s="52"/>
    </row>
    <row r="35" spans="1:12" ht="16" thickBot="1">
      <c r="A35" s="94">
        <f>I28/1115</f>
        <v>0.31210762331838565</v>
      </c>
      <c r="B35" s="67" t="s">
        <v>8</v>
      </c>
      <c r="C35" s="53">
        <v>48330</v>
      </c>
      <c r="D35" s="54">
        <v>12</v>
      </c>
      <c r="E35" s="54">
        <v>2015</v>
      </c>
      <c r="F35" s="54">
        <v>1</v>
      </c>
      <c r="G35" s="54">
        <v>49</v>
      </c>
      <c r="H35" s="54">
        <v>2015</v>
      </c>
      <c r="I35" s="54">
        <v>1115</v>
      </c>
      <c r="J35" s="54"/>
      <c r="K35" s="55"/>
    </row>
    <row r="36" spans="1:12" ht="16" thickBot="1"/>
    <row r="37" spans="1:12">
      <c r="C37" s="41" t="s">
        <v>12</v>
      </c>
      <c r="D37" s="42"/>
      <c r="E37" s="43"/>
      <c r="F37" s="41" t="s">
        <v>0</v>
      </c>
      <c r="G37" s="42"/>
      <c r="H37" s="43"/>
    </row>
    <row r="38" spans="1:12" ht="16" thickBot="1">
      <c r="A38" s="1" t="s">
        <v>19</v>
      </c>
      <c r="B38" s="38"/>
      <c r="C38" s="44" t="s">
        <v>13</v>
      </c>
      <c r="D38" s="45" t="s">
        <v>14</v>
      </c>
      <c r="E38" s="46" t="s">
        <v>15</v>
      </c>
      <c r="F38" s="39" t="s">
        <v>18</v>
      </c>
      <c r="G38" s="1" t="s">
        <v>16</v>
      </c>
      <c r="H38" s="1" t="s">
        <v>17</v>
      </c>
      <c r="I38" s="1" t="s">
        <v>1</v>
      </c>
      <c r="J38" s="80" t="s">
        <v>2</v>
      </c>
    </row>
    <row r="39" spans="1:12">
      <c r="A39" s="3" t="s">
        <v>3</v>
      </c>
      <c r="B39" s="25" t="s">
        <v>4</v>
      </c>
      <c r="C39" s="18">
        <v>591</v>
      </c>
      <c r="D39" s="4">
        <v>438</v>
      </c>
      <c r="E39" s="4">
        <v>438</v>
      </c>
      <c r="F39" s="4">
        <v>593</v>
      </c>
      <c r="G39" s="4">
        <v>304</v>
      </c>
      <c r="H39" s="4">
        <v>304</v>
      </c>
      <c r="I39" s="5">
        <v>593</v>
      </c>
      <c r="J39" s="4">
        <v>593</v>
      </c>
      <c r="K39" s="25" t="s">
        <v>4</v>
      </c>
    </row>
    <row r="40" spans="1:12">
      <c r="A40" s="6"/>
      <c r="B40" s="26" t="s">
        <v>5</v>
      </c>
      <c r="C40" s="47">
        <v>4400.338409</v>
      </c>
      <c r="D40" s="48">
        <v>7.2214609999999997</v>
      </c>
      <c r="E40" s="48">
        <v>2008.3652970000001</v>
      </c>
      <c r="F40" s="48">
        <v>0.51264799999999999</v>
      </c>
      <c r="G40" s="48">
        <v>24.707236999999999</v>
      </c>
      <c r="H40" s="48">
        <v>2011.684211</v>
      </c>
      <c r="I40" s="49">
        <v>556.31871799999999</v>
      </c>
      <c r="J40" s="79">
        <v>381</v>
      </c>
      <c r="K40" s="56" t="s">
        <v>3</v>
      </c>
      <c r="L40" s="81">
        <f>J40/J39</f>
        <v>0.64249578414839803</v>
      </c>
    </row>
    <row r="41" spans="1:12">
      <c r="A41" s="6"/>
      <c r="B41" s="26" t="s">
        <v>6</v>
      </c>
      <c r="C41" s="47">
        <v>6499.801813</v>
      </c>
      <c r="D41" s="48">
        <v>3.300897</v>
      </c>
      <c r="E41" s="48">
        <v>6.8724160000000003</v>
      </c>
      <c r="F41" s="48">
        <v>0.50026199999999998</v>
      </c>
      <c r="G41" s="48">
        <v>14.020841000000001</v>
      </c>
      <c r="H41" s="48">
        <v>1.8182100000000001</v>
      </c>
      <c r="I41" s="49">
        <v>325.01162299999999</v>
      </c>
      <c r="J41" s="79">
        <v>7</v>
      </c>
      <c r="K41" s="56" t="s">
        <v>9</v>
      </c>
      <c r="L41" s="81">
        <f>J41/J39</f>
        <v>1.1804384485666104E-2</v>
      </c>
    </row>
    <row r="42" spans="1:12">
      <c r="A42" s="6"/>
      <c r="B42" s="26" t="s">
        <v>7</v>
      </c>
      <c r="C42" s="50">
        <v>30</v>
      </c>
      <c r="D42" s="51">
        <v>1</v>
      </c>
      <c r="E42" s="51">
        <v>1900</v>
      </c>
      <c r="F42" s="51">
        <v>0</v>
      </c>
      <c r="G42" s="51">
        <v>1</v>
      </c>
      <c r="H42" s="51">
        <v>2009</v>
      </c>
      <c r="I42" s="52">
        <v>1</v>
      </c>
      <c r="J42" s="74">
        <v>77</v>
      </c>
      <c r="K42" s="56" t="s">
        <v>10</v>
      </c>
      <c r="L42" s="81">
        <f>J42/J39</f>
        <v>0.12984822934232715</v>
      </c>
    </row>
    <row r="43" spans="1:12">
      <c r="A43" s="6"/>
      <c r="B43" s="27">
        <v>0.25</v>
      </c>
      <c r="C43" s="50">
        <v>545</v>
      </c>
      <c r="D43" s="51">
        <v>4</v>
      </c>
      <c r="E43" s="51">
        <v>2006</v>
      </c>
      <c r="F43" s="51">
        <v>0</v>
      </c>
      <c r="G43" s="51">
        <v>13.75</v>
      </c>
      <c r="H43" s="51">
        <v>2010</v>
      </c>
      <c r="I43" s="52">
        <v>264</v>
      </c>
      <c r="J43" s="74">
        <v>128</v>
      </c>
      <c r="K43" s="56" t="s">
        <v>11</v>
      </c>
      <c r="L43" s="81">
        <f>J43/J39</f>
        <v>0.21585160202360876</v>
      </c>
    </row>
    <row r="44" spans="1:12">
      <c r="A44" s="6"/>
      <c r="B44" s="27">
        <v>0.5</v>
      </c>
      <c r="C44" s="50">
        <v>1840</v>
      </c>
      <c r="D44" s="51">
        <v>7</v>
      </c>
      <c r="E44" s="51">
        <v>2009</v>
      </c>
      <c r="F44" s="51">
        <v>1</v>
      </c>
      <c r="G44" s="51">
        <v>22</v>
      </c>
      <c r="H44" s="51">
        <v>2011</v>
      </c>
      <c r="I44" s="52">
        <v>575</v>
      </c>
      <c r="J44" s="74"/>
      <c r="K44" s="52"/>
    </row>
    <row r="45" spans="1:12">
      <c r="A45" s="6"/>
      <c r="B45" s="27">
        <v>0.75</v>
      </c>
      <c r="C45" s="50">
        <v>4515</v>
      </c>
      <c r="D45" s="51">
        <v>10</v>
      </c>
      <c r="E45" s="51">
        <v>2012</v>
      </c>
      <c r="F45" s="51">
        <v>1</v>
      </c>
      <c r="G45" s="51">
        <v>40</v>
      </c>
      <c r="H45" s="51">
        <v>2013</v>
      </c>
      <c r="I45" s="52">
        <v>841</v>
      </c>
      <c r="J45" s="74"/>
      <c r="K45" s="52"/>
    </row>
    <row r="46" spans="1:12" ht="16" thickBot="1">
      <c r="A46" s="91">
        <f>I39/1115</f>
        <v>0.53183856502242155</v>
      </c>
      <c r="B46" s="28" t="s">
        <v>8</v>
      </c>
      <c r="C46" s="53">
        <v>48330</v>
      </c>
      <c r="D46" s="54">
        <v>12</v>
      </c>
      <c r="E46" s="54">
        <v>2015</v>
      </c>
      <c r="F46" s="54">
        <v>1</v>
      </c>
      <c r="G46" s="54">
        <v>48</v>
      </c>
      <c r="H46" s="54">
        <v>2015</v>
      </c>
      <c r="I46" s="55">
        <v>1111</v>
      </c>
      <c r="J46" s="75"/>
      <c r="K46" s="55"/>
    </row>
    <row r="47" spans="1:12">
      <c r="A47" s="7" t="s">
        <v>9</v>
      </c>
      <c r="B47" s="29" t="s">
        <v>4</v>
      </c>
      <c r="C47" s="19">
        <v>9</v>
      </c>
      <c r="D47" s="8">
        <v>3</v>
      </c>
      <c r="E47" s="8">
        <v>3</v>
      </c>
      <c r="F47" s="8">
        <v>9</v>
      </c>
      <c r="G47" s="8">
        <v>4</v>
      </c>
      <c r="H47" s="8">
        <v>4</v>
      </c>
      <c r="I47" s="9">
        <v>9</v>
      </c>
      <c r="J47" s="76">
        <v>9</v>
      </c>
      <c r="K47" s="22" t="s">
        <v>4</v>
      </c>
    </row>
    <row r="48" spans="1:12">
      <c r="A48" s="10"/>
      <c r="B48" s="30" t="s">
        <v>5</v>
      </c>
      <c r="C48" s="47">
        <v>1177.7777779999999</v>
      </c>
      <c r="D48" s="48">
        <v>7.3333329999999997</v>
      </c>
      <c r="E48" s="48">
        <v>2003</v>
      </c>
      <c r="F48" s="48">
        <v>0.44444400000000001</v>
      </c>
      <c r="G48" s="48">
        <v>19.25</v>
      </c>
      <c r="H48" s="48">
        <v>2012.75</v>
      </c>
      <c r="I48" s="49">
        <v>624.55555600000002</v>
      </c>
      <c r="J48" s="79">
        <v>0</v>
      </c>
      <c r="K48" s="68" t="s">
        <v>3</v>
      </c>
      <c r="L48" s="81">
        <f>J48/J47</f>
        <v>0</v>
      </c>
    </row>
    <row r="49" spans="1:12">
      <c r="A49" s="10"/>
      <c r="B49" s="30" t="s">
        <v>6</v>
      </c>
      <c r="C49" s="47">
        <v>997.74467900000002</v>
      </c>
      <c r="D49" s="48">
        <v>3.7859389999999999</v>
      </c>
      <c r="E49" s="48">
        <v>4.5825760000000004</v>
      </c>
      <c r="F49" s="48">
        <v>0.52704600000000001</v>
      </c>
      <c r="G49" s="48">
        <v>19.517087</v>
      </c>
      <c r="H49" s="48">
        <v>0.5</v>
      </c>
      <c r="I49" s="49">
        <v>297.073691</v>
      </c>
      <c r="J49" s="79">
        <v>9</v>
      </c>
      <c r="K49" s="68" t="s">
        <v>9</v>
      </c>
      <c r="L49" s="81">
        <f>J49/J47</f>
        <v>1</v>
      </c>
    </row>
    <row r="50" spans="1:12">
      <c r="A50" s="10"/>
      <c r="B50" s="30" t="s">
        <v>7</v>
      </c>
      <c r="C50" s="50">
        <v>210</v>
      </c>
      <c r="D50" s="51">
        <v>3</v>
      </c>
      <c r="E50" s="51">
        <v>1999</v>
      </c>
      <c r="F50" s="51">
        <v>0</v>
      </c>
      <c r="G50" s="51">
        <v>5</v>
      </c>
      <c r="H50" s="51">
        <v>2012</v>
      </c>
      <c r="I50" s="52">
        <v>259</v>
      </c>
      <c r="J50" s="74">
        <v>0</v>
      </c>
      <c r="K50" s="69" t="s">
        <v>10</v>
      </c>
      <c r="L50" s="81">
        <f>J50/J47</f>
        <v>0</v>
      </c>
    </row>
    <row r="51" spans="1:12">
      <c r="A51" s="10"/>
      <c r="B51" s="31">
        <v>0.25</v>
      </c>
      <c r="C51" s="50">
        <v>720</v>
      </c>
      <c r="D51" s="51">
        <v>6</v>
      </c>
      <c r="E51" s="51">
        <v>2000.5</v>
      </c>
      <c r="F51" s="51">
        <v>0</v>
      </c>
      <c r="G51" s="51">
        <v>8.75</v>
      </c>
      <c r="H51" s="51">
        <v>2012.75</v>
      </c>
      <c r="I51" s="52">
        <v>353</v>
      </c>
      <c r="J51" s="74">
        <v>0</v>
      </c>
      <c r="K51" s="69" t="s">
        <v>11</v>
      </c>
      <c r="L51" s="81">
        <f>J51/J47</f>
        <v>0</v>
      </c>
    </row>
    <row r="52" spans="1:12">
      <c r="A52" s="10"/>
      <c r="B52" s="31">
        <v>0.5</v>
      </c>
      <c r="C52" s="50">
        <v>860</v>
      </c>
      <c r="D52" s="51">
        <v>9</v>
      </c>
      <c r="E52" s="51">
        <v>2002</v>
      </c>
      <c r="F52" s="51">
        <v>0</v>
      </c>
      <c r="G52" s="51">
        <v>12</v>
      </c>
      <c r="H52" s="51">
        <v>2013</v>
      </c>
      <c r="I52" s="52">
        <v>676</v>
      </c>
      <c r="J52" s="74"/>
      <c r="K52" s="52"/>
    </row>
    <row r="53" spans="1:12">
      <c r="A53" s="10"/>
      <c r="B53" s="31">
        <v>0.75</v>
      </c>
      <c r="C53" s="50">
        <v>1410</v>
      </c>
      <c r="D53" s="51">
        <v>9.5</v>
      </c>
      <c r="E53" s="51">
        <v>2005</v>
      </c>
      <c r="F53" s="51">
        <v>1</v>
      </c>
      <c r="G53" s="51">
        <v>22.5</v>
      </c>
      <c r="H53" s="51">
        <v>2013</v>
      </c>
      <c r="I53" s="52">
        <v>769</v>
      </c>
      <c r="J53" s="74"/>
      <c r="K53" s="52"/>
    </row>
    <row r="54" spans="1:12" ht="16" thickBot="1">
      <c r="A54" s="92">
        <f>I47/1115</f>
        <v>8.0717488789237672E-3</v>
      </c>
      <c r="B54" s="32" t="s">
        <v>8</v>
      </c>
      <c r="C54" s="53">
        <v>3640</v>
      </c>
      <c r="D54" s="54">
        <v>10</v>
      </c>
      <c r="E54" s="54">
        <v>2008</v>
      </c>
      <c r="F54" s="54">
        <v>1</v>
      </c>
      <c r="G54" s="54">
        <v>48</v>
      </c>
      <c r="H54" s="54">
        <v>2013</v>
      </c>
      <c r="I54" s="55">
        <v>1097</v>
      </c>
      <c r="J54" s="75"/>
      <c r="K54" s="55"/>
    </row>
    <row r="55" spans="1:12">
      <c r="A55" s="11" t="s">
        <v>10</v>
      </c>
      <c r="B55" s="33" t="s">
        <v>4</v>
      </c>
      <c r="C55" s="20">
        <v>512</v>
      </c>
      <c r="D55" s="12">
        <v>320</v>
      </c>
      <c r="E55" s="12">
        <v>320</v>
      </c>
      <c r="F55" s="12">
        <v>513</v>
      </c>
      <c r="G55" s="12">
        <v>263</v>
      </c>
      <c r="H55" s="12">
        <v>263</v>
      </c>
      <c r="I55" s="13">
        <v>513</v>
      </c>
      <c r="J55" s="77">
        <v>513</v>
      </c>
      <c r="K55" s="23" t="s">
        <v>4</v>
      </c>
    </row>
    <row r="56" spans="1:12">
      <c r="A56" s="14"/>
      <c r="B56" s="34" t="s">
        <v>5</v>
      </c>
      <c r="C56" s="47">
        <v>6638.7695309999999</v>
      </c>
      <c r="D56" s="48">
        <v>7.2281250000000004</v>
      </c>
      <c r="E56" s="48">
        <v>2009.1375</v>
      </c>
      <c r="F56" s="48">
        <v>0.51267099999999999</v>
      </c>
      <c r="G56" s="48">
        <v>22.376425999999999</v>
      </c>
      <c r="H56" s="48">
        <v>2011.8403040000001</v>
      </c>
      <c r="I56" s="49">
        <v>558.77582800000005</v>
      </c>
      <c r="J56" s="79">
        <v>221</v>
      </c>
      <c r="K56" s="70" t="s">
        <v>3</v>
      </c>
      <c r="L56" s="81">
        <f>J56/J55</f>
        <v>0.43079922027290446</v>
      </c>
    </row>
    <row r="57" spans="1:12">
      <c r="A57" s="14"/>
      <c r="B57" s="34" t="s">
        <v>6</v>
      </c>
      <c r="C57" s="47">
        <v>8710.6101849999995</v>
      </c>
      <c r="D57" s="48">
        <v>3.0932970000000002</v>
      </c>
      <c r="E57" s="48">
        <v>5.0971590000000004</v>
      </c>
      <c r="F57" s="48">
        <v>0.50032699999999997</v>
      </c>
      <c r="G57" s="48">
        <v>14.148576</v>
      </c>
      <c r="H57" s="48">
        <v>1.499736</v>
      </c>
      <c r="I57" s="49">
        <v>319.404607</v>
      </c>
      <c r="J57" s="79">
        <v>1</v>
      </c>
      <c r="K57" s="70" t="s">
        <v>9</v>
      </c>
      <c r="L57" s="81">
        <f>J57/J55</f>
        <v>1.9493177387914229E-3</v>
      </c>
    </row>
    <row r="58" spans="1:12">
      <c r="A58" s="14"/>
      <c r="B58" s="34" t="s">
        <v>7</v>
      </c>
      <c r="C58" s="50">
        <v>20</v>
      </c>
      <c r="D58" s="51">
        <v>1</v>
      </c>
      <c r="E58" s="51">
        <v>1961</v>
      </c>
      <c r="F58" s="51">
        <v>0</v>
      </c>
      <c r="G58" s="51">
        <v>1</v>
      </c>
      <c r="H58" s="51">
        <v>2009</v>
      </c>
      <c r="I58" s="52">
        <v>4</v>
      </c>
      <c r="J58" s="74">
        <v>71</v>
      </c>
      <c r="K58" s="71" t="s">
        <v>10</v>
      </c>
      <c r="L58" s="81">
        <f>J58/J55</f>
        <v>0.13840155945419103</v>
      </c>
    </row>
    <row r="59" spans="1:12">
      <c r="A59" s="14"/>
      <c r="B59" s="35">
        <v>0.25</v>
      </c>
      <c r="C59" s="50">
        <v>1107.5</v>
      </c>
      <c r="D59" s="51">
        <v>4</v>
      </c>
      <c r="E59" s="51">
        <v>2006.75</v>
      </c>
      <c r="F59" s="51">
        <v>0</v>
      </c>
      <c r="G59" s="51">
        <v>10</v>
      </c>
      <c r="H59" s="51">
        <v>2011</v>
      </c>
      <c r="I59" s="52">
        <v>310</v>
      </c>
      <c r="J59" s="74">
        <v>220</v>
      </c>
      <c r="K59" s="71" t="s">
        <v>11</v>
      </c>
      <c r="L59" s="81">
        <f>J59/J55</f>
        <v>0.42884990253411304</v>
      </c>
    </row>
    <row r="60" spans="1:12">
      <c r="A60" s="14"/>
      <c r="B60" s="35">
        <v>0.5</v>
      </c>
      <c r="C60" s="50">
        <v>3385</v>
      </c>
      <c r="D60" s="51">
        <v>8</v>
      </c>
      <c r="E60" s="51">
        <v>2010</v>
      </c>
      <c r="F60" s="51">
        <v>1</v>
      </c>
      <c r="G60" s="51">
        <v>22</v>
      </c>
      <c r="H60" s="51">
        <v>2012</v>
      </c>
      <c r="I60" s="52">
        <v>533</v>
      </c>
      <c r="J60" s="74"/>
      <c r="K60" s="52"/>
    </row>
    <row r="61" spans="1:12">
      <c r="A61" s="14"/>
      <c r="B61" s="35">
        <v>0.75</v>
      </c>
      <c r="C61" s="50">
        <v>8947.5</v>
      </c>
      <c r="D61" s="51">
        <v>10</v>
      </c>
      <c r="E61" s="51">
        <v>2013</v>
      </c>
      <c r="F61" s="51">
        <v>1</v>
      </c>
      <c r="G61" s="51">
        <v>36</v>
      </c>
      <c r="H61" s="51">
        <v>2013</v>
      </c>
      <c r="I61" s="52">
        <v>828</v>
      </c>
      <c r="J61" s="74"/>
      <c r="K61" s="52"/>
    </row>
    <row r="62" spans="1:12" ht="16" thickBot="1">
      <c r="A62" s="93">
        <f>I55/1115</f>
        <v>0.46008968609865469</v>
      </c>
      <c r="B62" s="36" t="s">
        <v>8</v>
      </c>
      <c r="C62" s="53">
        <v>75860</v>
      </c>
      <c r="D62" s="54">
        <v>12</v>
      </c>
      <c r="E62" s="54">
        <v>2015</v>
      </c>
      <c r="F62" s="54">
        <v>1</v>
      </c>
      <c r="G62" s="54">
        <v>50</v>
      </c>
      <c r="H62" s="54">
        <v>2015</v>
      </c>
      <c r="I62" s="55">
        <v>1115</v>
      </c>
      <c r="J62" s="75"/>
      <c r="K62" s="55"/>
    </row>
    <row r="63" spans="1:12" ht="16" thickBot="1"/>
    <row r="64" spans="1:12">
      <c r="C64" s="41" t="s">
        <v>12</v>
      </c>
      <c r="D64" s="42"/>
      <c r="E64" s="43"/>
      <c r="F64" s="41" t="s">
        <v>0</v>
      </c>
      <c r="G64" s="42"/>
      <c r="H64" s="43"/>
    </row>
    <row r="65" spans="1:15" ht="16" thickBot="1">
      <c r="A65" s="1" t="s">
        <v>20</v>
      </c>
      <c r="B65" s="38"/>
      <c r="C65" s="44" t="s">
        <v>13</v>
      </c>
      <c r="D65" s="45" t="s">
        <v>14</v>
      </c>
      <c r="E65" s="46" t="s">
        <v>15</v>
      </c>
      <c r="F65" s="39" t="s">
        <v>18</v>
      </c>
      <c r="G65" s="1" t="s">
        <v>16</v>
      </c>
      <c r="H65" s="1" t="s">
        <v>17</v>
      </c>
      <c r="I65" s="1" t="s">
        <v>1</v>
      </c>
      <c r="J65" s="80" t="s">
        <v>2</v>
      </c>
      <c r="M65" s="80" t="s">
        <v>19</v>
      </c>
    </row>
    <row r="66" spans="1:15" ht="15" customHeight="1">
      <c r="A66" s="82" t="s">
        <v>21</v>
      </c>
      <c r="B66" s="25" t="s">
        <v>4</v>
      </c>
      <c r="C66" s="18">
        <v>129</v>
      </c>
      <c r="D66" s="4">
        <v>76</v>
      </c>
      <c r="E66" s="4">
        <v>76</v>
      </c>
      <c r="F66" s="4">
        <v>130</v>
      </c>
      <c r="G66" s="4">
        <v>130</v>
      </c>
      <c r="H66" s="4">
        <v>130</v>
      </c>
      <c r="I66" s="5">
        <v>130</v>
      </c>
      <c r="J66" s="90">
        <v>130</v>
      </c>
      <c r="M66" s="90">
        <v>130</v>
      </c>
    </row>
    <row r="67" spans="1:15">
      <c r="A67" s="83"/>
      <c r="B67" s="26" t="s">
        <v>5</v>
      </c>
      <c r="C67" s="47">
        <v>4320.1550390000002</v>
      </c>
      <c r="D67" s="48">
        <v>7.947368</v>
      </c>
      <c r="E67" s="48">
        <v>2008.815789</v>
      </c>
      <c r="F67" s="95">
        <v>1</v>
      </c>
      <c r="G67" s="48">
        <v>24.476922999999999</v>
      </c>
      <c r="H67" s="48">
        <v>2011.4923080000001</v>
      </c>
      <c r="I67" s="49">
        <v>562.83846200000005</v>
      </c>
      <c r="J67">
        <v>66</v>
      </c>
      <c r="K67" t="s">
        <v>3</v>
      </c>
      <c r="L67" s="81">
        <f>J67/J66</f>
        <v>0.50769230769230766</v>
      </c>
      <c r="M67">
        <v>75</v>
      </c>
      <c r="N67" t="s">
        <v>3</v>
      </c>
      <c r="O67" s="81">
        <f>M67/M66</f>
        <v>0.57692307692307687</v>
      </c>
    </row>
    <row r="68" spans="1:15">
      <c r="A68" s="83"/>
      <c r="B68" s="26" t="s">
        <v>6</v>
      </c>
      <c r="C68" s="47">
        <v>5098.387917</v>
      </c>
      <c r="D68" s="48">
        <v>3.0589529999999998</v>
      </c>
      <c r="E68" s="48">
        <v>4.1943149999999996</v>
      </c>
      <c r="F68" s="95">
        <v>0</v>
      </c>
      <c r="G68" s="48">
        <v>15.240814</v>
      </c>
      <c r="H68" s="48">
        <v>1.7881880000000001</v>
      </c>
      <c r="I68" s="49">
        <v>312.42395199999999</v>
      </c>
      <c r="J68">
        <v>1</v>
      </c>
      <c r="K68" t="s">
        <v>9</v>
      </c>
      <c r="L68" s="81">
        <f>J68/J66</f>
        <v>7.6923076923076927E-3</v>
      </c>
      <c r="M68">
        <v>1</v>
      </c>
      <c r="N68" t="s">
        <v>9</v>
      </c>
      <c r="O68" s="81">
        <f>M68/M66</f>
        <v>7.6923076923076927E-3</v>
      </c>
    </row>
    <row r="69" spans="1:15">
      <c r="A69" s="83"/>
      <c r="B69" s="26" t="s">
        <v>7</v>
      </c>
      <c r="C69" s="50">
        <v>70</v>
      </c>
      <c r="D69" s="51">
        <v>1</v>
      </c>
      <c r="E69" s="51">
        <v>1999</v>
      </c>
      <c r="F69" s="51">
        <v>1</v>
      </c>
      <c r="G69" s="51">
        <v>5</v>
      </c>
      <c r="H69" s="51">
        <v>2009</v>
      </c>
      <c r="I69" s="52">
        <v>13</v>
      </c>
      <c r="J69">
        <v>16</v>
      </c>
      <c r="K69" t="s">
        <v>10</v>
      </c>
      <c r="L69" s="81">
        <f>J69/J66</f>
        <v>0.12307692307692308</v>
      </c>
      <c r="M69">
        <v>54</v>
      </c>
      <c r="N69" t="s">
        <v>10</v>
      </c>
      <c r="O69" s="81">
        <f>M69/M66</f>
        <v>0.41538461538461541</v>
      </c>
    </row>
    <row r="70" spans="1:15">
      <c r="A70" s="83"/>
      <c r="B70" s="27">
        <v>0.25</v>
      </c>
      <c r="C70" s="50">
        <v>460</v>
      </c>
      <c r="D70" s="51">
        <v>5.75</v>
      </c>
      <c r="E70" s="51">
        <v>2006</v>
      </c>
      <c r="F70" s="51">
        <v>1</v>
      </c>
      <c r="G70" s="51">
        <v>9</v>
      </c>
      <c r="H70" s="51">
        <v>2009.25</v>
      </c>
      <c r="I70" s="52">
        <v>310.25</v>
      </c>
      <c r="J70">
        <v>47</v>
      </c>
      <c r="K70" t="s">
        <v>11</v>
      </c>
      <c r="L70" s="81">
        <f>J70/J66</f>
        <v>0.36153846153846153</v>
      </c>
      <c r="O70" s="81"/>
    </row>
    <row r="71" spans="1:15">
      <c r="A71" s="83"/>
      <c r="B71" s="27">
        <v>0.5</v>
      </c>
      <c r="C71" s="50">
        <v>2200</v>
      </c>
      <c r="D71" s="51">
        <v>9</v>
      </c>
      <c r="E71" s="51">
        <v>2009.5</v>
      </c>
      <c r="F71" s="51">
        <v>1</v>
      </c>
      <c r="G71" s="51">
        <v>22</v>
      </c>
      <c r="H71" s="51">
        <v>2012</v>
      </c>
      <c r="I71" s="52">
        <v>525.5</v>
      </c>
    </row>
    <row r="72" spans="1:15">
      <c r="A72" s="83"/>
      <c r="B72" s="27">
        <v>0.75</v>
      </c>
      <c r="C72" s="50">
        <v>5650</v>
      </c>
      <c r="D72" s="51">
        <v>11</v>
      </c>
      <c r="E72" s="51">
        <v>2012</v>
      </c>
      <c r="F72" s="51">
        <v>1</v>
      </c>
      <c r="G72" s="51">
        <v>43</v>
      </c>
      <c r="H72" s="51">
        <v>2013</v>
      </c>
      <c r="I72" s="52">
        <v>846.25</v>
      </c>
    </row>
    <row r="73" spans="1:15" ht="16" thickBot="1">
      <c r="A73" s="91">
        <f>I66/1115</f>
        <v>0.11659192825112108</v>
      </c>
      <c r="B73" s="28" t="s">
        <v>8</v>
      </c>
      <c r="C73" s="53">
        <v>22330</v>
      </c>
      <c r="D73" s="54">
        <v>12</v>
      </c>
      <c r="E73" s="54">
        <v>2015</v>
      </c>
      <c r="F73" s="54">
        <v>1</v>
      </c>
      <c r="G73" s="54">
        <v>45</v>
      </c>
      <c r="H73" s="54">
        <v>2015</v>
      </c>
      <c r="I73" s="55">
        <v>1105</v>
      </c>
    </row>
    <row r="74" spans="1:15" ht="15" customHeight="1">
      <c r="A74" s="84" t="s">
        <v>22</v>
      </c>
      <c r="B74" s="29" t="s">
        <v>4</v>
      </c>
      <c r="C74" s="19">
        <v>335</v>
      </c>
      <c r="D74" s="8">
        <v>228</v>
      </c>
      <c r="E74" s="8">
        <v>228</v>
      </c>
      <c r="F74" s="8">
        <v>335</v>
      </c>
      <c r="G74" s="8">
        <v>335</v>
      </c>
      <c r="H74" s="8">
        <v>335</v>
      </c>
      <c r="I74" s="9">
        <v>335</v>
      </c>
      <c r="J74" s="89">
        <v>335</v>
      </c>
      <c r="M74" s="89">
        <v>335</v>
      </c>
    </row>
    <row r="75" spans="1:15">
      <c r="A75" s="85"/>
      <c r="B75" s="30" t="s">
        <v>5</v>
      </c>
      <c r="C75" s="47">
        <v>4373.4029849999997</v>
      </c>
      <c r="D75" s="48">
        <v>6.7543860000000002</v>
      </c>
      <c r="E75" s="48">
        <v>2007.877193</v>
      </c>
      <c r="F75" s="95">
        <v>1</v>
      </c>
      <c r="G75" s="48">
        <v>23.519403000000001</v>
      </c>
      <c r="H75" s="48">
        <v>2011.716418</v>
      </c>
      <c r="I75" s="49">
        <v>563.73134300000004</v>
      </c>
      <c r="J75">
        <v>177</v>
      </c>
      <c r="K75" t="s">
        <v>3</v>
      </c>
      <c r="L75" s="81">
        <f>J75/J74</f>
        <v>0.5283582089552239</v>
      </c>
      <c r="M75">
        <v>186</v>
      </c>
      <c r="N75" t="s">
        <v>3</v>
      </c>
      <c r="O75" s="81">
        <f>M75/M74</f>
        <v>0.55522388059701488</v>
      </c>
    </row>
    <row r="76" spans="1:15">
      <c r="A76" s="85"/>
      <c r="B76" s="30" t="s">
        <v>6</v>
      </c>
      <c r="C76" s="47">
        <v>5401.3999960000001</v>
      </c>
      <c r="D76" s="48">
        <v>3.2449520000000001</v>
      </c>
      <c r="E76" s="48">
        <v>8.9856859999999994</v>
      </c>
      <c r="F76" s="95">
        <v>0</v>
      </c>
      <c r="G76" s="48">
        <v>14.07142</v>
      </c>
      <c r="H76" s="48">
        <v>1.6740889999999999</v>
      </c>
      <c r="I76" s="49">
        <v>336.79450500000002</v>
      </c>
      <c r="J76">
        <v>3</v>
      </c>
      <c r="K76" t="s">
        <v>9</v>
      </c>
      <c r="L76" s="81">
        <f>J76/J74</f>
        <v>8.9552238805970154E-3</v>
      </c>
      <c r="M76">
        <v>2</v>
      </c>
      <c r="N76" t="s">
        <v>9</v>
      </c>
      <c r="O76" s="81">
        <f>M76/M74</f>
        <v>5.9701492537313433E-3</v>
      </c>
    </row>
    <row r="77" spans="1:15">
      <c r="A77" s="85"/>
      <c r="B77" s="30" t="s">
        <v>7</v>
      </c>
      <c r="C77" s="50">
        <v>40</v>
      </c>
      <c r="D77" s="51">
        <v>1</v>
      </c>
      <c r="E77" s="51">
        <v>1900</v>
      </c>
      <c r="F77" s="51">
        <v>1</v>
      </c>
      <c r="G77" s="51">
        <v>1</v>
      </c>
      <c r="H77" s="51">
        <v>2009</v>
      </c>
      <c r="I77" s="52">
        <v>2</v>
      </c>
      <c r="J77">
        <v>38</v>
      </c>
      <c r="K77" t="s">
        <v>10</v>
      </c>
      <c r="L77" s="81">
        <f>J77/J74</f>
        <v>0.11343283582089553</v>
      </c>
      <c r="M77">
        <v>147</v>
      </c>
      <c r="N77" t="s">
        <v>10</v>
      </c>
      <c r="O77" s="81">
        <f>M77/M74</f>
        <v>0.43880597014925371</v>
      </c>
    </row>
    <row r="78" spans="1:15">
      <c r="A78" s="85"/>
      <c r="B78" s="31">
        <v>0.25</v>
      </c>
      <c r="C78" s="50">
        <v>650</v>
      </c>
      <c r="D78" s="51">
        <v>4</v>
      </c>
      <c r="E78" s="51">
        <v>2005</v>
      </c>
      <c r="F78" s="51">
        <v>1</v>
      </c>
      <c r="G78" s="51">
        <v>13</v>
      </c>
      <c r="H78" s="51">
        <v>2011</v>
      </c>
      <c r="I78" s="52">
        <v>268</v>
      </c>
      <c r="J78">
        <v>117</v>
      </c>
      <c r="K78" t="s">
        <v>11</v>
      </c>
      <c r="L78" s="81">
        <f>J78/J74</f>
        <v>0.34925373134328358</v>
      </c>
      <c r="O78" s="81"/>
    </row>
    <row r="79" spans="1:15">
      <c r="A79" s="85"/>
      <c r="B79" s="31">
        <v>0.5</v>
      </c>
      <c r="C79" s="50">
        <v>2200</v>
      </c>
      <c r="D79" s="51">
        <v>7</v>
      </c>
      <c r="E79" s="51">
        <v>2009</v>
      </c>
      <c r="F79" s="51">
        <v>1</v>
      </c>
      <c r="G79" s="51">
        <v>22</v>
      </c>
      <c r="H79" s="51">
        <v>2011</v>
      </c>
      <c r="I79" s="52">
        <v>568</v>
      </c>
    </row>
    <row r="80" spans="1:15">
      <c r="A80" s="85"/>
      <c r="B80" s="31">
        <v>0.75</v>
      </c>
      <c r="C80" s="50">
        <v>5670</v>
      </c>
      <c r="D80" s="51">
        <v>9</v>
      </c>
      <c r="E80" s="51">
        <v>2012</v>
      </c>
      <c r="F80" s="51">
        <v>1</v>
      </c>
      <c r="G80" s="51">
        <v>39</v>
      </c>
      <c r="H80" s="51">
        <v>2013</v>
      </c>
      <c r="I80" s="52">
        <v>865</v>
      </c>
    </row>
    <row r="81" spans="1:15" ht="16" thickBot="1">
      <c r="A81" s="92">
        <f>I74/1115</f>
        <v>0.30044843049327352</v>
      </c>
      <c r="B81" s="32" t="s">
        <v>8</v>
      </c>
      <c r="C81" s="53">
        <v>27190</v>
      </c>
      <c r="D81" s="54">
        <v>12</v>
      </c>
      <c r="E81" s="54">
        <v>2015</v>
      </c>
      <c r="F81" s="54">
        <v>1</v>
      </c>
      <c r="G81" s="54">
        <v>50</v>
      </c>
      <c r="H81" s="54">
        <v>2015</v>
      </c>
      <c r="I81" s="55">
        <v>1111</v>
      </c>
    </row>
    <row r="82" spans="1:15" ht="15" customHeight="1">
      <c r="A82" s="86" t="s">
        <v>23</v>
      </c>
      <c r="B82" s="33" t="s">
        <v>4</v>
      </c>
      <c r="C82" s="20">
        <v>106</v>
      </c>
      <c r="D82" s="12">
        <v>61</v>
      </c>
      <c r="E82" s="12">
        <v>61</v>
      </c>
      <c r="F82" s="12">
        <v>106</v>
      </c>
      <c r="G82" s="12">
        <v>106</v>
      </c>
      <c r="H82" s="12">
        <v>106</v>
      </c>
      <c r="I82" s="13">
        <v>106</v>
      </c>
      <c r="J82" s="88">
        <v>106</v>
      </c>
      <c r="M82" s="88">
        <v>106</v>
      </c>
    </row>
    <row r="83" spans="1:15">
      <c r="A83" s="87"/>
      <c r="B83" s="34" t="s">
        <v>5</v>
      </c>
      <c r="C83" s="47">
        <v>4132.2641510000003</v>
      </c>
      <c r="D83" s="48">
        <v>7.8524589999999996</v>
      </c>
      <c r="E83" s="48">
        <v>2008.4918029999999</v>
      </c>
      <c r="F83" s="95">
        <v>1</v>
      </c>
      <c r="G83" s="48">
        <v>22.754716999999999</v>
      </c>
      <c r="H83" s="48">
        <v>2012.245283</v>
      </c>
      <c r="I83" s="49">
        <v>546.62264200000004</v>
      </c>
      <c r="J83">
        <v>46</v>
      </c>
      <c r="K83" t="s">
        <v>3</v>
      </c>
      <c r="L83" s="81">
        <f>J83/J82</f>
        <v>0.43396226415094341</v>
      </c>
      <c r="M83">
        <v>43</v>
      </c>
      <c r="N83" t="s">
        <v>3</v>
      </c>
      <c r="O83" s="81">
        <f>M83/M82</f>
        <v>0.40566037735849059</v>
      </c>
    </row>
    <row r="84" spans="1:15">
      <c r="A84" s="87"/>
      <c r="B84" s="34" t="s">
        <v>6</v>
      </c>
      <c r="C84" s="47">
        <v>5554.0813449999996</v>
      </c>
      <c r="D84" s="48">
        <v>3.2905730000000002</v>
      </c>
      <c r="E84" s="48">
        <v>5.6350769999999999</v>
      </c>
      <c r="F84" s="95">
        <v>0</v>
      </c>
      <c r="G84" s="48">
        <v>12.991434</v>
      </c>
      <c r="H84" s="48">
        <v>1.4330210000000001</v>
      </c>
      <c r="I84" s="49">
        <v>312.78997800000002</v>
      </c>
      <c r="J84">
        <v>1</v>
      </c>
      <c r="K84" t="s">
        <v>9</v>
      </c>
      <c r="L84" s="81">
        <f>J84/J82</f>
        <v>9.433962264150943E-3</v>
      </c>
      <c r="M84">
        <v>1</v>
      </c>
      <c r="N84" t="s">
        <v>9</v>
      </c>
      <c r="O84" s="81">
        <f>M84/M82</f>
        <v>9.433962264150943E-3</v>
      </c>
    </row>
    <row r="85" spans="1:15">
      <c r="A85" s="87"/>
      <c r="B85" s="34" t="s">
        <v>7</v>
      </c>
      <c r="C85" s="50">
        <v>20</v>
      </c>
      <c r="D85" s="51">
        <v>1</v>
      </c>
      <c r="E85" s="51">
        <v>1990</v>
      </c>
      <c r="F85" s="51">
        <v>1</v>
      </c>
      <c r="G85" s="51">
        <v>1</v>
      </c>
      <c r="H85" s="51">
        <v>2009</v>
      </c>
      <c r="I85" s="52">
        <v>19</v>
      </c>
      <c r="J85">
        <v>21</v>
      </c>
      <c r="K85" t="s">
        <v>10</v>
      </c>
      <c r="L85" s="81">
        <f>J85/J82</f>
        <v>0.19811320754716982</v>
      </c>
      <c r="M85">
        <v>62</v>
      </c>
      <c r="N85" t="s">
        <v>10</v>
      </c>
      <c r="O85" s="81">
        <f>M85/M82</f>
        <v>0.58490566037735847</v>
      </c>
    </row>
    <row r="86" spans="1:15">
      <c r="A86" s="87"/>
      <c r="B86" s="35">
        <v>0.25</v>
      </c>
      <c r="C86" s="50">
        <v>555</v>
      </c>
      <c r="D86" s="51">
        <v>5</v>
      </c>
      <c r="E86" s="51">
        <v>2006</v>
      </c>
      <c r="F86" s="51">
        <v>1</v>
      </c>
      <c r="G86" s="51">
        <v>10</v>
      </c>
      <c r="H86" s="51">
        <v>2011</v>
      </c>
      <c r="I86" s="52">
        <v>296.75</v>
      </c>
      <c r="J86">
        <v>38</v>
      </c>
      <c r="K86" t="s">
        <v>11</v>
      </c>
      <c r="L86" s="81">
        <f>J86/J82</f>
        <v>0.35849056603773582</v>
      </c>
      <c r="O86" s="81"/>
    </row>
    <row r="87" spans="1:15">
      <c r="A87" s="87"/>
      <c r="B87" s="35">
        <v>0.5</v>
      </c>
      <c r="C87" s="50">
        <v>2255</v>
      </c>
      <c r="D87" s="51">
        <v>8</v>
      </c>
      <c r="E87" s="51">
        <v>2010</v>
      </c>
      <c r="F87" s="51">
        <v>1</v>
      </c>
      <c r="G87" s="51">
        <v>22</v>
      </c>
      <c r="H87" s="51">
        <v>2012</v>
      </c>
      <c r="I87" s="52">
        <v>536.5</v>
      </c>
    </row>
    <row r="88" spans="1:15">
      <c r="A88" s="87"/>
      <c r="B88" s="35">
        <v>0.75</v>
      </c>
      <c r="C88" s="50">
        <v>4637.5</v>
      </c>
      <c r="D88" s="51">
        <v>11</v>
      </c>
      <c r="E88" s="51">
        <v>2012</v>
      </c>
      <c r="F88" s="51">
        <v>1</v>
      </c>
      <c r="G88" s="51">
        <v>35</v>
      </c>
      <c r="H88" s="51">
        <v>2013</v>
      </c>
      <c r="I88" s="52">
        <v>804.5</v>
      </c>
    </row>
    <row r="89" spans="1:15" ht="16" thickBot="1">
      <c r="A89" s="93">
        <f>I82/1115</f>
        <v>9.5067264573991034E-2</v>
      </c>
      <c r="B89" s="36" t="s">
        <v>8</v>
      </c>
      <c r="C89" s="53">
        <v>26490</v>
      </c>
      <c r="D89" s="54">
        <v>12</v>
      </c>
      <c r="E89" s="54">
        <v>2014</v>
      </c>
      <c r="F89" s="54">
        <v>1</v>
      </c>
      <c r="G89" s="54">
        <v>49</v>
      </c>
      <c r="H89" s="54">
        <v>2015</v>
      </c>
      <c r="I89" s="55">
        <v>1115</v>
      </c>
    </row>
    <row r="90" spans="1:15">
      <c r="A90" s="15" t="s">
        <v>24</v>
      </c>
      <c r="B90" s="37" t="s">
        <v>4</v>
      </c>
      <c r="C90" s="16">
        <v>542</v>
      </c>
      <c r="D90" s="16">
        <v>396</v>
      </c>
      <c r="E90" s="16">
        <v>396</v>
      </c>
      <c r="F90" s="16">
        <v>544</v>
      </c>
      <c r="G90" s="16">
        <v>0</v>
      </c>
      <c r="H90" s="78">
        <v>0</v>
      </c>
      <c r="I90" s="21">
        <v>544</v>
      </c>
      <c r="J90" s="101">
        <v>544</v>
      </c>
      <c r="M90" s="101">
        <v>544</v>
      </c>
    </row>
    <row r="91" spans="1:15">
      <c r="A91" s="17"/>
      <c r="B91" s="65" t="s">
        <v>5</v>
      </c>
      <c r="C91" s="48">
        <v>6549.5202950000003</v>
      </c>
      <c r="D91" s="48">
        <v>7.2601009999999997</v>
      </c>
      <c r="E91" s="95">
        <v>2009.1237369999999</v>
      </c>
      <c r="F91" s="95">
        <v>0</v>
      </c>
      <c r="G91" s="96" t="s">
        <v>25</v>
      </c>
      <c r="H91" s="97" t="s">
        <v>25</v>
      </c>
      <c r="I91" s="47">
        <v>555.53125</v>
      </c>
      <c r="J91" s="100">
        <f>SUM(J40,J48,J56)-SUM(J67,J75,J83)</f>
        <v>313</v>
      </c>
      <c r="K91" t="s">
        <v>3</v>
      </c>
      <c r="L91" s="81">
        <f>J91/J90</f>
        <v>0.57536764705882348</v>
      </c>
      <c r="M91" s="100">
        <f>SUM(J5,J13,J21,J29)-SUM(M67,M75,M83)</f>
        <v>289</v>
      </c>
      <c r="N91" t="s">
        <v>3</v>
      </c>
      <c r="O91" s="81">
        <f>M91/M90</f>
        <v>0.53125</v>
      </c>
    </row>
    <row r="92" spans="1:15">
      <c r="A92" s="17"/>
      <c r="B92" s="65" t="s">
        <v>6</v>
      </c>
      <c r="C92" s="48">
        <v>9374.3211879999999</v>
      </c>
      <c r="D92" s="48">
        <v>3.176739</v>
      </c>
      <c r="E92" s="48">
        <v>4.3268190000000004</v>
      </c>
      <c r="F92" s="95">
        <v>0</v>
      </c>
      <c r="G92" s="96" t="s">
        <v>25</v>
      </c>
      <c r="H92" s="97" t="s">
        <v>25</v>
      </c>
      <c r="I92" s="47">
        <v>317.491536</v>
      </c>
      <c r="J92" s="100">
        <f t="shared" ref="J92:J94" si="0">SUM(J41,J49,J57)-SUM(J68,J76,J84)</f>
        <v>12</v>
      </c>
      <c r="K92" t="s">
        <v>9</v>
      </c>
      <c r="L92" s="81">
        <f>J92/J90</f>
        <v>2.2058823529411766E-2</v>
      </c>
      <c r="M92" s="100">
        <f t="shared" ref="M92:M93" si="1">SUM(J6,J14,J22,J30)-SUM(M68,M76,M84)</f>
        <v>5</v>
      </c>
      <c r="N92" t="s">
        <v>9</v>
      </c>
      <c r="O92" s="81">
        <f>M92/M90</f>
        <v>9.1911764705882356E-3</v>
      </c>
    </row>
    <row r="93" spans="1:15">
      <c r="A93" s="17"/>
      <c r="B93" s="65" t="s">
        <v>7</v>
      </c>
      <c r="C93" s="51">
        <v>30</v>
      </c>
      <c r="D93" s="51">
        <v>1</v>
      </c>
      <c r="E93" s="51">
        <v>1990</v>
      </c>
      <c r="F93" s="51">
        <v>0</v>
      </c>
      <c r="G93" s="98" t="s">
        <v>25</v>
      </c>
      <c r="H93" s="98" t="s">
        <v>25</v>
      </c>
      <c r="I93" s="50">
        <v>1</v>
      </c>
      <c r="J93" s="100">
        <f t="shared" si="0"/>
        <v>73</v>
      </c>
      <c r="K93" t="s">
        <v>10</v>
      </c>
      <c r="L93" s="81">
        <f>J93/J90</f>
        <v>0.13419117647058823</v>
      </c>
      <c r="M93" s="100">
        <f t="shared" si="1"/>
        <v>250</v>
      </c>
      <c r="N93" t="s">
        <v>10</v>
      </c>
      <c r="O93" s="81">
        <f>M93/M90</f>
        <v>0.45955882352941174</v>
      </c>
    </row>
    <row r="94" spans="1:15">
      <c r="A94" s="17"/>
      <c r="B94" s="66">
        <v>0.25</v>
      </c>
      <c r="C94" s="51">
        <v>992.5</v>
      </c>
      <c r="D94" s="51">
        <v>4</v>
      </c>
      <c r="E94" s="51">
        <v>2006</v>
      </c>
      <c r="F94" s="51">
        <v>0</v>
      </c>
      <c r="G94" s="98" t="s">
        <v>25</v>
      </c>
      <c r="H94" s="98" t="s">
        <v>25</v>
      </c>
      <c r="I94" s="50">
        <v>280.25</v>
      </c>
      <c r="J94" s="100">
        <f t="shared" si="0"/>
        <v>146</v>
      </c>
      <c r="K94" t="s">
        <v>11</v>
      </c>
      <c r="L94" s="81">
        <f>J94/J90</f>
        <v>0.26838235294117646</v>
      </c>
      <c r="O94" s="81"/>
    </row>
    <row r="95" spans="1:15">
      <c r="A95" s="17"/>
      <c r="B95" s="66">
        <v>0.5</v>
      </c>
      <c r="C95" s="51">
        <v>2640</v>
      </c>
      <c r="D95" s="51">
        <v>8</v>
      </c>
      <c r="E95" s="51">
        <v>2010</v>
      </c>
      <c r="F95" s="51">
        <v>0</v>
      </c>
      <c r="G95" s="98" t="s">
        <v>25</v>
      </c>
      <c r="H95" s="98" t="s">
        <v>25</v>
      </c>
      <c r="I95" s="50">
        <v>559</v>
      </c>
    </row>
    <row r="96" spans="1:15">
      <c r="A96" s="17"/>
      <c r="B96" s="66">
        <v>0.75</v>
      </c>
      <c r="C96" s="51">
        <v>8105</v>
      </c>
      <c r="D96" s="51">
        <v>10</v>
      </c>
      <c r="E96" s="51">
        <v>2013</v>
      </c>
      <c r="F96" s="51">
        <v>0</v>
      </c>
      <c r="G96" s="98" t="s">
        <v>25</v>
      </c>
      <c r="H96" s="98" t="s">
        <v>25</v>
      </c>
      <c r="I96" s="50">
        <v>827.25</v>
      </c>
    </row>
    <row r="97" spans="1:9" ht="16" thickBot="1">
      <c r="A97" s="94">
        <f>I90/1115</f>
        <v>0.48789237668161434</v>
      </c>
      <c r="B97" s="67" t="s">
        <v>8</v>
      </c>
      <c r="C97" s="54">
        <v>75860</v>
      </c>
      <c r="D97" s="54">
        <v>12</v>
      </c>
      <c r="E97" s="54">
        <v>2015</v>
      </c>
      <c r="F97" s="54">
        <v>0</v>
      </c>
      <c r="G97" s="99" t="s">
        <v>25</v>
      </c>
      <c r="H97" s="99" t="s">
        <v>25</v>
      </c>
      <c r="I97" s="53">
        <v>1114</v>
      </c>
    </row>
  </sheetData>
  <mergeCells count="11">
    <mergeCell ref="A66:A72"/>
    <mergeCell ref="A74:A80"/>
    <mergeCell ref="A82:A88"/>
    <mergeCell ref="A39:A45"/>
    <mergeCell ref="A47:A53"/>
    <mergeCell ref="A55:A61"/>
    <mergeCell ref="A28:A34"/>
    <mergeCell ref="A20:A26"/>
    <mergeCell ref="A12:A18"/>
    <mergeCell ref="A4:A10"/>
    <mergeCell ref="A90:A9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EDA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Backes</dc:creator>
  <cp:lastModifiedBy>Tracy Backes</cp:lastModifiedBy>
  <dcterms:created xsi:type="dcterms:W3CDTF">2015-10-06T14:45:20Z</dcterms:created>
  <dcterms:modified xsi:type="dcterms:W3CDTF">2015-10-06T15:40:59Z</dcterms:modified>
</cp:coreProperties>
</file>