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392d\Desktop\Master\LTP_Learning Together Program\LTP - Masters Data Science\MBC638\Thomas_Bahng_Process_Project\Data\"/>
    </mc:Choice>
  </mc:AlternateContent>
  <bookViews>
    <workbookView xWindow="0" yWindow="0" windowWidth="28800" windowHeight="12624"/>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1" l="1"/>
  <c r="P30" i="1"/>
  <c r="O29" i="1"/>
  <c r="O30" i="1"/>
  <c r="N29" i="1"/>
  <c r="N30" i="1"/>
  <c r="M31" i="1"/>
  <c r="M29" i="1"/>
  <c r="M30" i="1"/>
  <c r="J29" i="1"/>
  <c r="J30" i="1"/>
  <c r="I29" i="1"/>
  <c r="I30" i="1"/>
  <c r="H29" i="1"/>
  <c r="H30" i="1"/>
  <c r="G31" i="1"/>
  <c r="G11" i="1"/>
  <c r="G12" i="1"/>
  <c r="G13" i="1"/>
  <c r="G14" i="1"/>
  <c r="G15" i="1"/>
  <c r="G16" i="1"/>
  <c r="G17" i="1"/>
  <c r="G18" i="1"/>
  <c r="G19" i="1"/>
  <c r="G20" i="1"/>
  <c r="G21" i="1"/>
  <c r="G22" i="1"/>
  <c r="G23" i="1"/>
  <c r="G24" i="1"/>
  <c r="G25" i="1"/>
  <c r="G26" i="1"/>
  <c r="G27" i="1"/>
  <c r="G28" i="1"/>
  <c r="G29" i="1"/>
  <c r="G30" i="1"/>
  <c r="M10" i="1" l="1"/>
  <c r="M11" i="1"/>
  <c r="M12" i="1"/>
  <c r="M13" i="1"/>
  <c r="M14" i="1"/>
  <c r="M15" i="1"/>
  <c r="M16" i="1"/>
  <c r="M17" i="1"/>
  <c r="M18" i="1"/>
  <c r="M19" i="1"/>
  <c r="M20" i="1"/>
  <c r="M21" i="1"/>
  <c r="M22" i="1"/>
  <c r="M23" i="1"/>
  <c r="M24" i="1"/>
  <c r="M25" i="1"/>
  <c r="M26" i="1"/>
  <c r="M27" i="1"/>
  <c r="M28" i="1"/>
  <c r="M9" i="1"/>
  <c r="G10" i="1"/>
  <c r="J10" i="1" l="1"/>
  <c r="J18" i="1"/>
  <c r="J26" i="1"/>
  <c r="I14" i="1"/>
  <c r="I22" i="1"/>
  <c r="H10" i="1"/>
  <c r="H18" i="1"/>
  <c r="H26" i="1"/>
  <c r="J11" i="1"/>
  <c r="J19" i="1"/>
  <c r="J27" i="1"/>
  <c r="I15" i="1"/>
  <c r="I23" i="1"/>
  <c r="H11" i="1"/>
  <c r="H19" i="1"/>
  <c r="H27" i="1"/>
  <c r="J12" i="1"/>
  <c r="J20" i="1"/>
  <c r="J28" i="1"/>
  <c r="I16" i="1"/>
  <c r="I24" i="1"/>
  <c r="H12" i="1"/>
  <c r="H20" i="1"/>
  <c r="H28" i="1"/>
  <c r="J24" i="1"/>
  <c r="I12" i="1"/>
  <c r="I28" i="1"/>
  <c r="J17" i="1"/>
  <c r="I21" i="1"/>
  <c r="H17" i="1"/>
  <c r="J13" i="1"/>
  <c r="J21" i="1"/>
  <c r="J9" i="1"/>
  <c r="I17" i="1"/>
  <c r="I25" i="1"/>
  <c r="H13" i="1"/>
  <c r="H21" i="1"/>
  <c r="H9" i="1"/>
  <c r="H16" i="1"/>
  <c r="J14" i="1"/>
  <c r="J22" i="1"/>
  <c r="I10" i="1"/>
  <c r="I18" i="1"/>
  <c r="I26" i="1"/>
  <c r="H14" i="1"/>
  <c r="H22" i="1"/>
  <c r="J25" i="1"/>
  <c r="J15" i="1"/>
  <c r="J23" i="1"/>
  <c r="I11" i="1"/>
  <c r="I19" i="1"/>
  <c r="I27" i="1"/>
  <c r="H15" i="1"/>
  <c r="H23" i="1"/>
  <c r="J16" i="1"/>
  <c r="I20" i="1"/>
  <c r="H24" i="1"/>
  <c r="I13" i="1"/>
  <c r="I9" i="1"/>
  <c r="H25" i="1"/>
  <c r="P10" i="1"/>
  <c r="P11" i="1"/>
  <c r="P19" i="1"/>
  <c r="P27" i="1"/>
  <c r="O15" i="1"/>
  <c r="O23" i="1"/>
  <c r="N11" i="1"/>
  <c r="N19" i="1"/>
  <c r="N27" i="1"/>
  <c r="P20" i="1"/>
  <c r="P28" i="1"/>
  <c r="O16" i="1"/>
  <c r="O24" i="1"/>
  <c r="N12" i="1"/>
  <c r="N20" i="1"/>
  <c r="N28" i="1"/>
  <c r="P12" i="1"/>
  <c r="P13" i="1"/>
  <c r="P21" i="1"/>
  <c r="P9" i="1"/>
  <c r="O17" i="1"/>
  <c r="O25" i="1"/>
  <c r="N13" i="1"/>
  <c r="N21" i="1"/>
  <c r="N9" i="1"/>
  <c r="O13" i="1"/>
  <c r="O9" i="1"/>
  <c r="P18" i="1"/>
  <c r="N18" i="1"/>
  <c r="P14" i="1"/>
  <c r="P22" i="1"/>
  <c r="O10" i="1"/>
  <c r="O18" i="1"/>
  <c r="O26" i="1"/>
  <c r="N14" i="1"/>
  <c r="N22" i="1"/>
  <c r="O21" i="1"/>
  <c r="P26" i="1"/>
  <c r="P15" i="1"/>
  <c r="P23" i="1"/>
  <c r="O11" i="1"/>
  <c r="O19" i="1"/>
  <c r="O27" i="1"/>
  <c r="N15" i="1"/>
  <c r="N23" i="1"/>
  <c r="P25" i="1"/>
  <c r="N17" i="1"/>
  <c r="O22" i="1"/>
  <c r="P16" i="1"/>
  <c r="P24" i="1"/>
  <c r="O12" i="1"/>
  <c r="O20" i="1"/>
  <c r="O28" i="1"/>
  <c r="N16" i="1"/>
  <c r="N24" i="1"/>
  <c r="P17" i="1"/>
  <c r="N25" i="1"/>
  <c r="O14" i="1"/>
  <c r="N10" i="1"/>
  <c r="N26" i="1"/>
</calcChain>
</file>

<file path=xl/sharedStrings.xml><?xml version="1.0" encoding="utf-8"?>
<sst xmlns="http://schemas.openxmlformats.org/spreadsheetml/2006/main" count="46" uniqueCount="44">
  <si>
    <t>ImR (or XmR) Control Chart</t>
  </si>
  <si>
    <t>Sample #</t>
  </si>
  <si>
    <t>Data</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</si>
  <si>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</si>
  <si>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</si>
  <si>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</si>
  <si>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</si>
  <si>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</si>
  <si>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</si>
  <si>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</si>
  <si>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</si>
  <si>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</si>
  <si>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</si>
  <si>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</si>
  <si>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</si>
  <si>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</si>
  <si>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</si>
  <si>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</si>
  <si>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</si>
  <si>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</si>
  <si>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</si>
  <si>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</si>
  <si>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</si>
  <si>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mR</t>
  </si>
  <si>
    <t>mRbar</t>
  </si>
  <si>
    <t>UCL</t>
  </si>
  <si>
    <t>LCL</t>
  </si>
  <si>
    <t>x</t>
  </si>
  <si>
    <t>x bar</t>
  </si>
  <si>
    <t>moving Range Chart</t>
  </si>
  <si>
    <t>Individual Chart</t>
  </si>
  <si>
    <t>mRbar =</t>
  </si>
  <si>
    <t>x bar =</t>
  </si>
  <si>
    <t>n = 1 (i.e. 1 data point per day)</t>
  </si>
  <si>
    <t>Constants</t>
  </si>
  <si>
    <t>Value</t>
  </si>
  <si>
    <t>E2</t>
  </si>
  <si>
    <t>D4</t>
  </si>
  <si>
    <t>D3</t>
  </si>
  <si>
    <t>d2</t>
  </si>
  <si>
    <t>Day 21</t>
  </si>
  <si>
    <t>Day 22</t>
  </si>
  <si>
    <t>We do not have a stable, controlled process. The upper control and lower control limits are exceeded in multiple observations for both the moving range and individual chart.</t>
  </si>
  <si>
    <t>The measurement system also appears to be in need of improvement. The moving ranges exceed the upper control limit on multiple occasions. This means that this system is at risk of not offering repeatable measurements.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</si>
</sst>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4" x14ac:knownFonts="1">
    <font>
      <sz val="11"/>
      <color theme="1"/>
      <name val="Calibri"/>
      <family val="2"/>
      <scheme val="minor"/>
    </font>
    <font>
      <b/>
      <sz val="11"/>
      <color theme="1"/>
      <name val="Calibri"/>
      <family val="2"/>
      <scheme val="minor"/>
    </font>
    <font>
      <sz val="16"/>
      <color theme="1"/>
      <name val="Calibri"/>
      <family val="2"/>
      <scheme val="minor"/>
    </font>
    <font>
      <b/>
      <u/>
      <sz val="11"/>
      <color theme="1"/>
      <name val="Calibri"/>
      <family val="2"/>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3" fillId="0" borderId="0" xfId="0" applyFont="1"/>
    <xf numFmtId="0" fontId="0" fillId="0" borderId="9" xfId="0" applyBorder="1"/>
    <xf numFmtId="0" fontId="0" fillId="0" borderId="13" xfId="0" applyBorder="1"/>
    <xf numFmtId="0" fontId="0" fillId="0" borderId="14" xfId="0" applyBorder="1"/>
    <xf numFmtId="0" fontId="2" fillId="0" borderId="0" xfId="0" applyFont="1" applyBorder="1" applyAlignment="1">
      <alignment horizontal="center" vertical="center" wrapText="1"/>
    </xf>
    <xf numFmtId="164" fontId="0" fillId="0" borderId="9" xfId="0" applyNumberFormat="1" applyBorder="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Moving Range Chart - Analyze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Sheet1!$G$8</c:f>
              <c:strCache>
                <c:ptCount val="1"/>
                <c:pt idx="0">
                  <c:v>mR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Sheet1!$G$9:$G$30</c:f>
              <c:numCache>
                <c:formatCode>General</c:formatCode>
                <c:ptCount val="22"/>
                <c:pt idx="1">
                  <c:v>0.79111113732731608</c:v>
                </c:pt>
                <c:pt idx="2">
                  <c:v>0.60988452061534004</c:v>
                </c:pt>
                <c:pt idx="3">
                  <c:v>2.4428026692079996E-2</c:v>
                </c:pt>
                <c:pt idx="4">
                  <c:v>7.9970342124770166E-2</c:v>
                </c:pt>
                <c:pt idx="5">
                  <c:v>0.11878281659025003</c:v>
                </c:pt>
                <c:pt idx="6">
                  <c:v>4.0401289209679891E-2</c:v>
                </c:pt>
                <c:pt idx="7">
                  <c:v>0.15081518418029005</c:v>
                </c:pt>
                <c:pt idx="8">
                  <c:v>6.4111730341469997E-2</c:v>
                </c:pt>
                <c:pt idx="9">
                  <c:v>9.3853120187729955E-2</c:v>
                </c:pt>
                <c:pt idx="10">
                  <c:v>0.30703233849086997</c:v>
                </c:pt>
                <c:pt idx="11">
                  <c:v>0.84786595451718005</c:v>
                </c:pt>
                <c:pt idx="12">
                  <c:v>0.14592849825723997</c:v>
                </c:pt>
                <c:pt idx="13">
                  <c:v>8.3111595033900088E-3</c:v>
                </c:pt>
                <c:pt idx="14">
                  <c:v>1.1790249528060182E-2</c:v>
                </c:pt>
                <c:pt idx="15">
                  <c:v>0.13251219525218016</c:v>
                </c:pt>
                <c:pt idx="16">
                  <c:v>7.651519922150074E-3</c:v>
                </c:pt>
                <c:pt idx="17">
                  <c:v>2.2150206490439972E-2</c:v>
                </c:pt>
                <c:pt idx="18">
                  <c:v>2.4933478510180018E-2</c:v>
                </c:pt>
                <c:pt idx="19">
                  <c:v>4.3630366013150068E-2</c:v>
                </c:pt>
                <c:pt idx="20">
                  <c:v>3.0764175681199379E-3</c:v>
                </c:pt>
                <c:pt idx="21">
                  <c:v>3.2790423482569997E-2</c:v>
                </c:pt>
              </c:numCache>
            </c:numRef>
          </c:val>
          <c:smooth val="0"/>
        </c:ser>
        <c:ser>
          <c:idx val="1"/>
          <c:order val="1"/>
          <c:tx>
            <c:strRef>
              <c:f>Sheet1!$H$8</c:f>
              <c:strCache>
                <c:ptCount val="1"/>
                <c:pt idx="0">
                  <c:v>mRbar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Sheet1!$H$9:$H$30</c:f>
              <c:numCache>
                <c:formatCode>0.0000</c:formatCode>
                <c:ptCount val="22"/>
                <c:pt idx="0">
                  <c:v>0.16957290356211693</c:v>
                </c:pt>
                <c:pt idx="1">
                  <c:v>0.16957290356211693</c:v>
                </c:pt>
                <c:pt idx="2">
                  <c:v>0.16957290356211693</c:v>
                </c:pt>
                <c:pt idx="3">
                  <c:v>0.16957290356211693</c:v>
                </c:pt>
                <c:pt idx="4">
                  <c:v>0.16957290356211693</c:v>
                </c:pt>
                <c:pt idx="5">
                  <c:v>0.16957290356211693</c:v>
                </c:pt>
                <c:pt idx="6">
                  <c:v>0.16957290356211693</c:v>
                </c:pt>
                <c:pt idx="7">
                  <c:v>0.16957290356211693</c:v>
                </c:pt>
                <c:pt idx="8">
                  <c:v>0.16957290356211693</c:v>
                </c:pt>
                <c:pt idx="9">
                  <c:v>0.16957290356211693</c:v>
                </c:pt>
                <c:pt idx="10">
                  <c:v>0.16957290356211693</c:v>
                </c:pt>
                <c:pt idx="11">
                  <c:v>0.16957290356211693</c:v>
                </c:pt>
                <c:pt idx="12">
                  <c:v>0.16957290356211693</c:v>
                </c:pt>
                <c:pt idx="13">
                  <c:v>0.16957290356211693</c:v>
                </c:pt>
                <c:pt idx="14">
                  <c:v>0.16957290356211693</c:v>
                </c:pt>
                <c:pt idx="15">
                  <c:v>0.16957290356211693</c:v>
                </c:pt>
                <c:pt idx="16">
                  <c:v>0.16957290356211693</c:v>
                </c:pt>
                <c:pt idx="17">
                  <c:v>0.16957290356211693</c:v>
                </c:pt>
                <c:pt idx="18">
                  <c:v>0.16957290356211693</c:v>
                </c:pt>
                <c:pt idx="19">
                  <c:v>0.16957290356211693</c:v>
                </c:pt>
                <c:pt idx="20">
                  <c:v>0.16957290356211693</c:v>
                </c:pt>
                <c:pt idx="21">
                  <c:v>0.16957290356211693</c:v>
                </c:pt>
              </c:numCache>
            </c:numRef>
          </c:val>
          <c:smooth val="0"/>
        </c:ser>
        <c:ser>
          <c:idx val="2"/>
          <c:order val="2"/>
          <c:tx>
            <c:strRef>
              <c:f>Sheet1!$I$8</c:f>
              <c:strCache>
                <c:ptCount val="1"/>
                <c:pt idx="0">
                  <c:v>UCL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Sheet1!$I$9:$I$30</c:f>
              <c:numCache>
                <c:formatCode>General</c:formatCode>
                <c:ptCount val="22"/>
                <c:pt idx="0">
                  <c:v>0.55450339464812237</c:v>
                </c:pt>
                <c:pt idx="1">
                  <c:v>0.55450339464812237</c:v>
                </c:pt>
                <c:pt idx="2">
                  <c:v>0.55450339464812237</c:v>
                </c:pt>
                <c:pt idx="3">
                  <c:v>0.55450339464812237</c:v>
                </c:pt>
                <c:pt idx="4">
                  <c:v>0.55450339464812237</c:v>
                </c:pt>
                <c:pt idx="5">
                  <c:v>0.55450339464812237</c:v>
                </c:pt>
                <c:pt idx="6">
                  <c:v>0.55450339464812237</c:v>
                </c:pt>
                <c:pt idx="7">
                  <c:v>0.55450339464812237</c:v>
                </c:pt>
                <c:pt idx="8">
                  <c:v>0.55450339464812237</c:v>
                </c:pt>
                <c:pt idx="9">
                  <c:v>0.55450339464812237</c:v>
                </c:pt>
                <c:pt idx="10">
                  <c:v>0.55450339464812237</c:v>
                </c:pt>
                <c:pt idx="11">
                  <c:v>0.55450339464812237</c:v>
                </c:pt>
                <c:pt idx="12">
                  <c:v>0.55450339464812237</c:v>
                </c:pt>
                <c:pt idx="13">
                  <c:v>0.55450339464812237</c:v>
                </c:pt>
                <c:pt idx="14">
                  <c:v>0.55450339464812237</c:v>
                </c:pt>
                <c:pt idx="15">
                  <c:v>0.55450339464812237</c:v>
                </c:pt>
                <c:pt idx="16">
                  <c:v>0.55450339464812237</c:v>
                </c:pt>
                <c:pt idx="17">
                  <c:v>0.55450339464812237</c:v>
                </c:pt>
                <c:pt idx="18">
                  <c:v>0.55450339464812237</c:v>
                </c:pt>
                <c:pt idx="19">
                  <c:v>0.55450339464812237</c:v>
                </c:pt>
                <c:pt idx="20">
                  <c:v>0.55450339464812237</c:v>
                </c:pt>
                <c:pt idx="21">
                  <c:v>0.55450339464812237</c:v>
                </c:pt>
              </c:numCache>
            </c:numRef>
          </c:val>
          <c:smooth val="0"/>
        </c:ser>
        <c:ser>
          <c:idx val="3"/>
          <c:order val="3"/>
          <c:tx>
            <c:strRef>
              <c:f>Sheet1!$J$8</c:f>
              <c:strCache>
                <c:ptCount val="1"/>
                <c:pt idx="0">
                  <c:v>LCL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Sheet1!$J$9:$J$30</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ser>
        <c:dLbls>
          <c:showLegendKey val="0"/>
          <c:showVal val="0"/>
          <c:showCatName val="0"/>
          <c:showSerName val="0"/>
          <c:showPercent val="0"/>
          <c:showBubbleSize val="0"/>
        </c:dLbls>
        <c:smooth val="0"/>
        <c:axId val="571372640"/>
        <c:axId val="571367544"/>
      </c:lineChart>
      <c:catAx>
        <c:axId val="571372640"/>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367544"/>
        <c:crosses val="autoZero"/>
        <c:auto val="1"/>
        <c:lblAlgn val="ctr"/>
        <c:lblOffset val="100"/>
        <c:noMultiLvlLbl val="0"/>
      </c:catAx>
      <c:valAx>
        <c:axId val="57136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372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Individual Chart - Analyze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Sheet1!$M$8</c:f>
              <c:strCache>
                <c:ptCount val="1"/>
                <c:pt idx="0">
                  <c:v>x</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Sheet1!$M$9:$M$30</c:f>
              <c:numCache>
                <c:formatCode>General</c:formatCode>
                <c:ptCount val="22"/>
                <c:pt idx="0">
                  <c:v>0.42872312184762401</c:v>
                </c:pt>
                <c:pt idx="1">
                  <c:v>1.21983425917494</c:v>
                </c:pt>
                <c:pt idx="2">
                  <c:v>1.8297187797902801</c:v>
                </c:pt>
                <c:pt idx="3">
                  <c:v>1.8541468064823601</c:v>
                </c:pt>
                <c:pt idx="4">
                  <c:v>1.7741764643575899</c:v>
                </c:pt>
                <c:pt idx="5">
                  <c:v>1.8929592809478399</c:v>
                </c:pt>
                <c:pt idx="6">
                  <c:v>1.85255799173816</c:v>
                </c:pt>
                <c:pt idx="7">
                  <c:v>1.70174280755787</c:v>
                </c:pt>
                <c:pt idx="8">
                  <c:v>1.6376310772164</c:v>
                </c:pt>
                <c:pt idx="9">
                  <c:v>1.54377795702867</c:v>
                </c:pt>
                <c:pt idx="10">
                  <c:v>1.85081029551954</c:v>
                </c:pt>
                <c:pt idx="11">
                  <c:v>1.00294434100236</c:v>
                </c:pt>
                <c:pt idx="12">
                  <c:v>1.1488728392595999</c:v>
                </c:pt>
                <c:pt idx="13">
                  <c:v>1.1405616797562099</c:v>
                </c:pt>
                <c:pt idx="14">
                  <c:v>1.1523519292842701</c:v>
                </c:pt>
                <c:pt idx="15">
                  <c:v>1.0198397340320899</c:v>
                </c:pt>
                <c:pt idx="16">
                  <c:v>1.02749125395424</c:v>
                </c:pt>
                <c:pt idx="17">
                  <c:v>1.04964146044468</c:v>
                </c:pt>
                <c:pt idx="18">
                  <c:v>1.07457493895486</c:v>
                </c:pt>
                <c:pt idx="19">
                  <c:v>1.1182053049680101</c:v>
                </c:pt>
                <c:pt idx="20">
                  <c:v>1.12128172253613</c:v>
                </c:pt>
                <c:pt idx="21">
                  <c:v>1.08849129905356</c:v>
                </c:pt>
              </c:numCache>
            </c:numRef>
          </c:val>
          <c:smooth val="0"/>
        </c:ser>
        <c:ser>
          <c:idx val="1"/>
          <c:order val="1"/>
          <c:tx>
            <c:strRef>
              <c:f>Sheet1!$N$8</c:f>
              <c:strCache>
                <c:ptCount val="1"/>
                <c:pt idx="0">
                  <c:v>x bar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Sheet1!$N$9:$N$30</c:f>
              <c:numCache>
                <c:formatCode>General</c:formatCode>
                <c:ptCount val="22"/>
                <c:pt idx="0">
                  <c:v>1.3422879702230581</c:v>
                </c:pt>
                <c:pt idx="1">
                  <c:v>1.3422879702230581</c:v>
                </c:pt>
                <c:pt idx="2">
                  <c:v>1.3422879702230581</c:v>
                </c:pt>
                <c:pt idx="3">
                  <c:v>1.3422879702230581</c:v>
                </c:pt>
                <c:pt idx="4">
                  <c:v>1.3422879702230581</c:v>
                </c:pt>
                <c:pt idx="5">
                  <c:v>1.3422879702230581</c:v>
                </c:pt>
                <c:pt idx="6">
                  <c:v>1.3422879702230581</c:v>
                </c:pt>
                <c:pt idx="7">
                  <c:v>1.3422879702230581</c:v>
                </c:pt>
                <c:pt idx="8">
                  <c:v>1.3422879702230581</c:v>
                </c:pt>
                <c:pt idx="9">
                  <c:v>1.3422879702230581</c:v>
                </c:pt>
                <c:pt idx="10">
                  <c:v>1.3422879702230581</c:v>
                </c:pt>
                <c:pt idx="11">
                  <c:v>1.3422879702230581</c:v>
                </c:pt>
                <c:pt idx="12">
                  <c:v>1.3422879702230581</c:v>
                </c:pt>
                <c:pt idx="13">
                  <c:v>1.3422879702230581</c:v>
                </c:pt>
                <c:pt idx="14">
                  <c:v>1.3422879702230581</c:v>
                </c:pt>
                <c:pt idx="15">
                  <c:v>1.3422879702230581</c:v>
                </c:pt>
                <c:pt idx="16">
                  <c:v>1.3422879702230581</c:v>
                </c:pt>
                <c:pt idx="17">
                  <c:v>1.3422879702230581</c:v>
                </c:pt>
                <c:pt idx="18">
                  <c:v>1.3422879702230581</c:v>
                </c:pt>
                <c:pt idx="19">
                  <c:v>1.3422879702230581</c:v>
                </c:pt>
                <c:pt idx="20">
                  <c:v>1.3422879702230581</c:v>
                </c:pt>
                <c:pt idx="21">
                  <c:v>1.3422879702230581</c:v>
                </c:pt>
              </c:numCache>
            </c:numRef>
          </c:val>
          <c:smooth val="0"/>
        </c:ser>
        <c:ser>
          <c:idx val="2"/>
          <c:order val="2"/>
          <c:tx>
            <c:strRef>
              <c:f>Sheet1!$O$8</c:f>
              <c:strCache>
                <c:ptCount val="1"/>
                <c:pt idx="0">
                  <c:v>UCL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Sheet1!$O$9:$O$30</c:f>
              <c:numCache>
                <c:formatCode>General</c:formatCode>
                <c:ptCount val="22"/>
                <c:pt idx="0">
                  <c:v>1.7933518936982891</c:v>
                </c:pt>
                <c:pt idx="1">
                  <c:v>1.7933518936982891</c:v>
                </c:pt>
                <c:pt idx="2">
                  <c:v>1.7933518936982891</c:v>
                </c:pt>
                <c:pt idx="3">
                  <c:v>1.7933518936982891</c:v>
                </c:pt>
                <c:pt idx="4">
                  <c:v>1.7933518936982891</c:v>
                </c:pt>
                <c:pt idx="5">
                  <c:v>1.7933518936982891</c:v>
                </c:pt>
                <c:pt idx="6">
                  <c:v>1.7933518936982891</c:v>
                </c:pt>
                <c:pt idx="7">
                  <c:v>1.7933518936982891</c:v>
                </c:pt>
                <c:pt idx="8">
                  <c:v>1.7933518936982891</c:v>
                </c:pt>
                <c:pt idx="9">
                  <c:v>1.7933518936982891</c:v>
                </c:pt>
                <c:pt idx="10">
                  <c:v>1.7933518936982891</c:v>
                </c:pt>
                <c:pt idx="11">
                  <c:v>1.7933518936982891</c:v>
                </c:pt>
                <c:pt idx="12">
                  <c:v>1.7933518936982891</c:v>
                </c:pt>
                <c:pt idx="13">
                  <c:v>1.7933518936982891</c:v>
                </c:pt>
                <c:pt idx="14">
                  <c:v>1.7933518936982891</c:v>
                </c:pt>
                <c:pt idx="15">
                  <c:v>1.7933518936982891</c:v>
                </c:pt>
                <c:pt idx="16">
                  <c:v>1.7933518936982891</c:v>
                </c:pt>
                <c:pt idx="17">
                  <c:v>1.7933518936982891</c:v>
                </c:pt>
                <c:pt idx="18">
                  <c:v>1.7933518936982891</c:v>
                </c:pt>
                <c:pt idx="19">
                  <c:v>1.7933518936982891</c:v>
                </c:pt>
                <c:pt idx="20">
                  <c:v>1.7933518936982891</c:v>
                </c:pt>
                <c:pt idx="21">
                  <c:v>1.7933518936982891</c:v>
                </c:pt>
              </c:numCache>
            </c:numRef>
          </c:val>
          <c:smooth val="0"/>
        </c:ser>
        <c:ser>
          <c:idx val="3"/>
          <c:order val="3"/>
          <c:tx>
            <c:strRef>
              <c:f>Sheet1!$P$8</c:f>
              <c:strCache>
                <c:ptCount val="1"/>
                <c:pt idx="0">
                  <c:v>LCL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Sheet1!$P$9:$P$30</c:f>
              <c:numCache>
                <c:formatCode>General</c:formatCode>
                <c:ptCount val="22"/>
                <c:pt idx="0">
                  <c:v>0.89122404674782707</c:v>
                </c:pt>
                <c:pt idx="1">
                  <c:v>0.89122404674782707</c:v>
                </c:pt>
                <c:pt idx="2">
                  <c:v>0.89122404674782707</c:v>
                </c:pt>
                <c:pt idx="3">
                  <c:v>0.89122404674782707</c:v>
                </c:pt>
                <c:pt idx="4">
                  <c:v>0.89122404674782707</c:v>
                </c:pt>
                <c:pt idx="5">
                  <c:v>0.89122404674782707</c:v>
                </c:pt>
                <c:pt idx="6">
                  <c:v>0.89122404674782707</c:v>
                </c:pt>
                <c:pt idx="7">
                  <c:v>0.89122404674782707</c:v>
                </c:pt>
                <c:pt idx="8">
                  <c:v>0.89122404674782707</c:v>
                </c:pt>
                <c:pt idx="9">
                  <c:v>0.89122404674782707</c:v>
                </c:pt>
                <c:pt idx="10">
                  <c:v>0.89122404674782707</c:v>
                </c:pt>
                <c:pt idx="11">
                  <c:v>0.89122404674782707</c:v>
                </c:pt>
                <c:pt idx="12">
                  <c:v>0.89122404674782707</c:v>
                </c:pt>
                <c:pt idx="13">
                  <c:v>0.89122404674782707</c:v>
                </c:pt>
                <c:pt idx="14">
                  <c:v>0.89122404674782707</c:v>
                </c:pt>
                <c:pt idx="15">
                  <c:v>0.89122404674782707</c:v>
                </c:pt>
                <c:pt idx="16">
                  <c:v>0.89122404674782707</c:v>
                </c:pt>
                <c:pt idx="17">
                  <c:v>0.89122404674782707</c:v>
                </c:pt>
                <c:pt idx="18">
                  <c:v>0.89122404674782707</c:v>
                </c:pt>
                <c:pt idx="19">
                  <c:v>0.89122404674782707</c:v>
                </c:pt>
                <c:pt idx="20">
                  <c:v>0.89122404674782707</c:v>
                </c:pt>
                <c:pt idx="21">
                  <c:v>0.89122404674782707</c:v>
                </c:pt>
              </c:numCache>
            </c:numRef>
          </c:val>
          <c:smooth val="0"/>
        </c:ser>
        <c:dLbls>
          <c:showLegendKey val="0"/>
          <c:showVal val="0"/>
          <c:showCatName val="0"/>
          <c:showSerName val="0"/>
          <c:showPercent val="0"/>
          <c:showBubbleSize val="0"/>
        </c:dLbls>
        <c:smooth val="0"/>
        <c:axId val="571368720"/>
        <c:axId val="571368328"/>
      </c:lineChart>
      <c:catAx>
        <c:axId val="571368720"/>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368328"/>
        <c:crosses val="autoZero"/>
        <c:auto val="1"/>
        <c:lblAlgn val="ctr"/>
        <c:lblOffset val="100"/>
        <c:noMultiLvlLbl val="0"/>
      </c:catAx>
      <c:valAx>
        <c:axId val="571368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368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518160</xdr:colOff>
      <xdr:row>4</xdr:row>
      <xdr:rowOff>22860</xdr:rowOff>
    </xdr:from>
    <xdr:to>
      <xdr:col>27</xdr:col>
      <xdr:colOff>213360</xdr:colOff>
      <xdr:row>19</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518160</xdr:colOff>
      <xdr:row>20</xdr:row>
      <xdr:rowOff>7620</xdr:rowOff>
    </xdr:from>
    <xdr:to>
      <xdr:col>27</xdr:col>
      <xdr:colOff>213360</xdr:colOff>
      <xdr:row>35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E32:F36" totalsRowShown="0">
  <autoFilter ref="E32:F36"/>
  <tableColumns count="2">
    <tableColumn id="1" name="Constants"/>
    <tableColumn id="2"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tabSelected="1" workbookViewId="0">
      <selection activeCell="S16" sqref="S16"/>
    </sheetView>
  </sheetViews>
  <sheetFormatPr defaultRowHeight="14.4" x14ac:dyDescent="0.3"/>
  <cols>
    <col min="5" max="5" width="11.21875" customWidth="1"/>
  </cols>
  <sheetData>
    <row r="1" spans="2:16" ht="15" thickBot="1" x14ac:dyDescent="0.35"/>
    <row r="2" spans="2:16" ht="21" x14ac:dyDescent="0.3">
      <c r="B2" s="8" t="s">
        <v>0</v>
      </c>
      <c r="C2" s="9"/>
      <c r="D2" s="10"/>
      <c r="E2" s="6"/>
      <c r="J2" s="1" t="s">
        <v>42</v>
      </c>
    </row>
    <row r="3" spans="2:16" ht="21" x14ac:dyDescent="0.3">
      <c r="B3" s="11"/>
      <c r="C3" s="12"/>
      <c r="D3" s="13"/>
      <c r="E3" s="6"/>
      <c r="J3" s="1" t="s">
        <v>43</v>
      </c>
    </row>
    <row r="4" spans="2:16" ht="21.6" thickBot="1" x14ac:dyDescent="0.35">
      <c r="B4" s="14"/>
      <c r="C4" s="15"/>
      <c r="D4" s="16"/>
      <c r="E4" s="6"/>
    </row>
    <row r="6" spans="2:16" ht="15" thickBot="1" x14ac:dyDescent="0.35"/>
    <row r="7" spans="2:16" x14ac:dyDescent="0.3">
      <c r="C7" s="1" t="s">
        <v>33</v>
      </c>
      <c r="G7" s="17" t="s">
        <v>29</v>
      </c>
      <c r="H7" s="18"/>
      <c r="I7" s="18"/>
      <c r="J7" s="19"/>
      <c r="M7" s="17" t="s">
        <v>30</v>
      </c>
      <c r="N7" s="18"/>
      <c r="O7" s="18"/>
      <c r="P7" s="19"/>
    </row>
    <row r="8" spans="2:16" x14ac:dyDescent="0.3">
      <c r="B8" s="2" t="s">
        <v>1</v>
      </c>
      <c r="C8" s="2" t="s">
        <v>2</v>
      </c>
      <c r="G8" s="4" t="s">
        <v>23</v>
      </c>
      <c r="H8" s="3" t="s">
        <v>24</v>
      </c>
      <c r="I8" s="3" t="s">
        <v>25</v>
      </c>
      <c r="J8" s="5" t="s">
        <v>26</v>
      </c>
      <c r="M8" s="4" t="s">
        <v>27</v>
      </c>
      <c r="N8" s="3" t="s">
        <v>28</v>
      </c>
      <c r="O8" s="3" t="s">
        <v>25</v>
      </c>
      <c r="P8" s="5" t="s">
        <v>26</v>
      </c>
    </row>
    <row r="9" spans="2:16" x14ac:dyDescent="0.3">
      <c r="B9" t="s">
        <v>3</v>
      </c>
      <c r="C9">
        <v>0.42872312184762401</v>
      </c>
      <c r="G9" s="4"/>
      <c r="H9" s="7">
        <f t="shared" ref="H9:H28" si="0">$G$31</f>
        <v>0.16957290356211693</v>
      </c>
      <c r="I9" s="3">
        <f t="shared" ref="I9:I28" si="1">$F$34*$G$31</f>
        <v>0.55450339464812237</v>
      </c>
      <c r="J9" s="5">
        <f t="shared" ref="J9:J28" si="2">$F$35*$G$31</f>
        <v>0</v>
      </c>
      <c r="M9" s="4">
        <f>C9</f>
        <v>0.42872312184762401</v>
      </c>
      <c r="N9" s="3">
        <f t="shared" ref="N9:N28" si="3">$M$31</f>
        <v>1.3422879702230581</v>
      </c>
      <c r="O9" s="3">
        <f t="shared" ref="O9:O28" si="4">$M$31+($F$33*$G$31)</f>
        <v>1.7933518936982891</v>
      </c>
      <c r="P9" s="3">
        <f t="shared" ref="P9:P28" si="5">$M$31-($F$33*$G$31)</f>
        <v>0.89122404674782707</v>
      </c>
    </row>
    <row r="10" spans="2:16" x14ac:dyDescent="0.3">
      <c r="B10" t="s">
        <v>4</v>
      </c>
      <c r="C10">
        <v>1.21983425917494</v>
      </c>
      <c r="G10" s="4">
        <f>ABS(C10-C9)</f>
        <v>0.79111113732731608</v>
      </c>
      <c r="H10" s="7">
        <f t="shared" si="0"/>
        <v>0.16957290356211693</v>
      </c>
      <c r="I10" s="3">
        <f t="shared" si="1"/>
        <v>0.55450339464812237</v>
      </c>
      <c r="J10" s="5">
        <f t="shared" si="2"/>
        <v>0</v>
      </c>
      <c r="M10" s="4">
        <f t="shared" ref="M10:M30" si="6">C10</f>
        <v>1.21983425917494</v>
      </c>
      <c r="N10" s="3">
        <f t="shared" si="3"/>
        <v>1.3422879702230581</v>
      </c>
      <c r="O10" s="3">
        <f t="shared" si="4"/>
        <v>1.7933518936982891</v>
      </c>
      <c r="P10" s="3">
        <f t="shared" si="5"/>
        <v>0.89122404674782707</v>
      </c>
    </row>
    <row r="11" spans="2:16" x14ac:dyDescent="0.3">
      <c r="B11" t="s">
        <v>5</v>
      </c>
      <c r="C11">
        <v>1.8297187797902801</v>
      </c>
      <c r="G11" s="4">
        <f t="shared" ref="G11:G30" si="7">ABS(C11-C10)</f>
        <v>0.60988452061534004</v>
      </c>
      <c r="H11" s="7">
        <f t="shared" si="0"/>
        <v>0.16957290356211693</v>
      </c>
      <c r="I11" s="3">
        <f t="shared" si="1"/>
        <v>0.55450339464812237</v>
      </c>
      <c r="J11" s="5">
        <f t="shared" si="2"/>
        <v>0</v>
      </c>
      <c r="M11" s="4">
        <f t="shared" si="6"/>
        <v>1.8297187797902801</v>
      </c>
      <c r="N11" s="3">
        <f t="shared" si="3"/>
        <v>1.3422879702230581</v>
      </c>
      <c r="O11" s="3">
        <f t="shared" si="4"/>
        <v>1.7933518936982891</v>
      </c>
      <c r="P11" s="3">
        <f t="shared" si="5"/>
        <v>0.89122404674782707</v>
      </c>
    </row>
    <row r="12" spans="2:16" x14ac:dyDescent="0.3">
      <c r="B12" t="s">
        <v>6</v>
      </c>
      <c r="C12">
        <v>1.8541468064823601</v>
      </c>
      <c r="G12" s="4">
        <f t="shared" si="7"/>
        <v>2.4428026692079996E-2</v>
      </c>
      <c r="H12" s="7">
        <f t="shared" si="0"/>
        <v>0.16957290356211693</v>
      </c>
      <c r="I12" s="3">
        <f t="shared" si="1"/>
        <v>0.55450339464812237</v>
      </c>
      <c r="J12" s="5">
        <f t="shared" si="2"/>
        <v>0</v>
      </c>
      <c r="M12" s="4">
        <f t="shared" si="6"/>
        <v>1.8541468064823601</v>
      </c>
      <c r="N12" s="3">
        <f t="shared" si="3"/>
        <v>1.3422879702230581</v>
      </c>
      <c r="O12" s="3">
        <f t="shared" si="4"/>
        <v>1.7933518936982891</v>
      </c>
      <c r="P12" s="3">
        <f t="shared" si="5"/>
        <v>0.89122404674782707</v>
      </c>
    </row>
    <row r="13" spans="2:16" x14ac:dyDescent="0.3">
      <c r="B13" t="s">
        <v>7</v>
      </c>
      <c r="C13">
        <v>1.7741764643575899</v>
      </c>
      <c r="G13" s="4">
        <f t="shared" si="7"/>
        <v>7.9970342124770166E-2</v>
      </c>
      <c r="H13" s="7">
        <f t="shared" si="0"/>
        <v>0.16957290356211693</v>
      </c>
      <c r="I13" s="3">
        <f t="shared" si="1"/>
        <v>0.55450339464812237</v>
      </c>
      <c r="J13" s="5">
        <f t="shared" si="2"/>
        <v>0</v>
      </c>
      <c r="M13" s="4">
        <f t="shared" si="6"/>
        <v>1.7741764643575899</v>
      </c>
      <c r="N13" s="3">
        <f t="shared" si="3"/>
        <v>1.3422879702230581</v>
      </c>
      <c r="O13" s="3">
        <f t="shared" si="4"/>
        <v>1.7933518936982891</v>
      </c>
      <c r="P13" s="3">
        <f t="shared" si="5"/>
        <v>0.89122404674782707</v>
      </c>
    </row>
    <row r="14" spans="2:16" x14ac:dyDescent="0.3">
      <c r="B14" t="s">
        <v>8</v>
      </c>
      <c r="C14">
        <v>1.8929592809478399</v>
      </c>
      <c r="G14" s="4">
        <f t="shared" si="7"/>
        <v>0.11878281659025003</v>
      </c>
      <c r="H14" s="7">
        <f t="shared" si="0"/>
        <v>0.16957290356211693</v>
      </c>
      <c r="I14" s="3">
        <f t="shared" si="1"/>
        <v>0.55450339464812237</v>
      </c>
      <c r="J14" s="5">
        <f t="shared" si="2"/>
        <v>0</v>
      </c>
      <c r="M14" s="4">
        <f t="shared" si="6"/>
        <v>1.8929592809478399</v>
      </c>
      <c r="N14" s="3">
        <f t="shared" si="3"/>
        <v>1.3422879702230581</v>
      </c>
      <c r="O14" s="3">
        <f t="shared" si="4"/>
        <v>1.7933518936982891</v>
      </c>
      <c r="P14" s="3">
        <f t="shared" si="5"/>
        <v>0.89122404674782707</v>
      </c>
    </row>
    <row r="15" spans="2:16" x14ac:dyDescent="0.3">
      <c r="B15" t="s">
        <v>9</v>
      </c>
      <c r="C15">
        <v>1.85255799173816</v>
      </c>
      <c r="G15" s="4">
        <f t="shared" si="7"/>
        <v>4.0401289209679891E-2</v>
      </c>
      <c r="H15" s="7">
        <f t="shared" si="0"/>
        <v>0.16957290356211693</v>
      </c>
      <c r="I15" s="3">
        <f t="shared" si="1"/>
        <v>0.55450339464812237</v>
      </c>
      <c r="J15" s="5">
        <f t="shared" si="2"/>
        <v>0</v>
      </c>
      <c r="M15" s="4">
        <f t="shared" si="6"/>
        <v>1.85255799173816</v>
      </c>
      <c r="N15" s="3">
        <f t="shared" si="3"/>
        <v>1.3422879702230581</v>
      </c>
      <c r="O15" s="3">
        <f t="shared" si="4"/>
        <v>1.7933518936982891</v>
      </c>
      <c r="P15" s="3">
        <f t="shared" si="5"/>
        <v>0.89122404674782707</v>
      </c>
    </row>
    <row r="16" spans="2:16" x14ac:dyDescent="0.3">
      <c r="B16" t="s">
        <v>10</v>
      </c>
      <c r="C16">
        <v>1.70174280755787</v>
      </c>
      <c r="G16" s="4">
        <f t="shared" si="7"/>
        <v>0.15081518418029005</v>
      </c>
      <c r="H16" s="7">
        <f t="shared" si="0"/>
        <v>0.16957290356211693</v>
      </c>
      <c r="I16" s="3">
        <f t="shared" si="1"/>
        <v>0.55450339464812237</v>
      </c>
      <c r="J16" s="5">
        <f t="shared" si="2"/>
        <v>0</v>
      </c>
      <c r="M16" s="4">
        <f t="shared" si="6"/>
        <v>1.70174280755787</v>
      </c>
      <c r="N16" s="3">
        <f t="shared" si="3"/>
        <v>1.3422879702230581</v>
      </c>
      <c r="O16" s="3">
        <f t="shared" si="4"/>
        <v>1.7933518936982891</v>
      </c>
      <c r="P16" s="3">
        <f t="shared" si="5"/>
        <v>0.89122404674782707</v>
      </c>
    </row>
    <row r="17" spans="2:16" x14ac:dyDescent="0.3">
      <c r="B17" t="s">
        <v>11</v>
      </c>
      <c r="C17">
        <v>1.6376310772164</v>
      </c>
      <c r="G17" s="4">
        <f t="shared" si="7"/>
        <v>6.4111730341469997E-2</v>
      </c>
      <c r="H17" s="7">
        <f t="shared" si="0"/>
        <v>0.16957290356211693</v>
      </c>
      <c r="I17" s="3">
        <f t="shared" si="1"/>
        <v>0.55450339464812237</v>
      </c>
      <c r="J17" s="5">
        <f t="shared" si="2"/>
        <v>0</v>
      </c>
      <c r="M17" s="4">
        <f t="shared" si="6"/>
        <v>1.6376310772164</v>
      </c>
      <c r="N17" s="3">
        <f t="shared" si="3"/>
        <v>1.3422879702230581</v>
      </c>
      <c r="O17" s="3">
        <f t="shared" si="4"/>
        <v>1.7933518936982891</v>
      </c>
      <c r="P17" s="3">
        <f t="shared" si="5"/>
        <v>0.89122404674782707</v>
      </c>
    </row>
    <row r="18" spans="2:16" x14ac:dyDescent="0.3">
      <c r="B18" t="s">
        <v>12</v>
      </c>
      <c r="C18">
        <v>1.54377795702867</v>
      </c>
      <c r="G18" s="4">
        <f t="shared" si="7"/>
        <v>9.3853120187729955E-2</v>
      </c>
      <c r="H18" s="7">
        <f t="shared" si="0"/>
        <v>0.16957290356211693</v>
      </c>
      <c r="I18" s="3">
        <f t="shared" si="1"/>
        <v>0.55450339464812237</v>
      </c>
      <c r="J18" s="5">
        <f t="shared" si="2"/>
        <v>0</v>
      </c>
      <c r="M18" s="4">
        <f t="shared" si="6"/>
        <v>1.54377795702867</v>
      </c>
      <c r="N18" s="3">
        <f t="shared" si="3"/>
        <v>1.3422879702230581</v>
      </c>
      <c r="O18" s="3">
        <f t="shared" si="4"/>
        <v>1.7933518936982891</v>
      </c>
      <c r="P18" s="3">
        <f t="shared" si="5"/>
        <v>0.89122404674782707</v>
      </c>
    </row>
    <row r="19" spans="2:16" x14ac:dyDescent="0.3">
      <c r="B19" t="s">
        <v>13</v>
      </c>
      <c r="C19">
        <v>1.85081029551954</v>
      </c>
      <c r="G19" s="4">
        <f t="shared" si="7"/>
        <v>0.30703233849086997</v>
      </c>
      <c r="H19" s="7">
        <f t="shared" si="0"/>
        <v>0.16957290356211693</v>
      </c>
      <c r="I19" s="3">
        <f t="shared" si="1"/>
        <v>0.55450339464812237</v>
      </c>
      <c r="J19" s="5">
        <f t="shared" si="2"/>
        <v>0</v>
      </c>
      <c r="M19" s="4">
        <f t="shared" si="6"/>
        <v>1.85081029551954</v>
      </c>
      <c r="N19" s="3">
        <f t="shared" si="3"/>
        <v>1.3422879702230581</v>
      </c>
      <c r="O19" s="3">
        <f t="shared" si="4"/>
        <v>1.7933518936982891</v>
      </c>
      <c r="P19" s="3">
        <f t="shared" si="5"/>
        <v>0.89122404674782707</v>
      </c>
    </row>
    <row r="20" spans="2:16" x14ac:dyDescent="0.3">
      <c r="B20" t="s">
        <v>14</v>
      </c>
      <c r="C20">
        <v>1.00294434100236</v>
      </c>
      <c r="G20" s="4">
        <f t="shared" si="7"/>
        <v>0.84786595451718005</v>
      </c>
      <c r="H20" s="7">
        <f t="shared" si="0"/>
        <v>0.16957290356211693</v>
      </c>
      <c r="I20" s="3">
        <f t="shared" si="1"/>
        <v>0.55450339464812237</v>
      </c>
      <c r="J20" s="5">
        <f t="shared" si="2"/>
        <v>0</v>
      </c>
      <c r="M20" s="4">
        <f t="shared" si="6"/>
        <v>1.00294434100236</v>
      </c>
      <c r="N20" s="3">
        <f t="shared" si="3"/>
        <v>1.3422879702230581</v>
      </c>
      <c r="O20" s="3">
        <f t="shared" si="4"/>
        <v>1.7933518936982891</v>
      </c>
      <c r="P20" s="3">
        <f t="shared" si="5"/>
        <v>0.89122404674782707</v>
      </c>
    </row>
    <row r="21" spans="2:16" x14ac:dyDescent="0.3">
      <c r="B21" t="s">
        <v>15</v>
      </c>
      <c r="C21">
        <v>1.1488728392595999</v>
      </c>
      <c r="G21" s="4">
        <f t="shared" si="7"/>
        <v>0.14592849825723997</v>
      </c>
      <c r="H21" s="7">
        <f t="shared" si="0"/>
        <v>0.16957290356211693</v>
      </c>
      <c r="I21" s="3">
        <f t="shared" si="1"/>
        <v>0.55450339464812237</v>
      </c>
      <c r="J21" s="5">
        <f t="shared" si="2"/>
        <v>0</v>
      </c>
      <c r="M21" s="4">
        <f t="shared" si="6"/>
        <v>1.1488728392595999</v>
      </c>
      <c r="N21" s="3">
        <f t="shared" si="3"/>
        <v>1.3422879702230581</v>
      </c>
      <c r="O21" s="3">
        <f t="shared" si="4"/>
        <v>1.7933518936982891</v>
      </c>
      <c r="P21" s="3">
        <f t="shared" si="5"/>
        <v>0.89122404674782707</v>
      </c>
    </row>
    <row r="22" spans="2:16" x14ac:dyDescent="0.3">
      <c r="B22" t="s">
        <v>16</v>
      </c>
      <c r="C22">
        <v>1.1405616797562099</v>
      </c>
      <c r="G22" s="4">
        <f t="shared" si="7"/>
        <v>8.3111595033900088E-3</v>
      </c>
      <c r="H22" s="7">
        <f t="shared" si="0"/>
        <v>0.16957290356211693</v>
      </c>
      <c r="I22" s="3">
        <f t="shared" si="1"/>
        <v>0.55450339464812237</v>
      </c>
      <c r="J22" s="5">
        <f t="shared" si="2"/>
        <v>0</v>
      </c>
      <c r="M22" s="4">
        <f t="shared" si="6"/>
        <v>1.1405616797562099</v>
      </c>
      <c r="N22" s="3">
        <f t="shared" si="3"/>
        <v>1.3422879702230581</v>
      </c>
      <c r="O22" s="3">
        <f t="shared" si="4"/>
        <v>1.7933518936982891</v>
      </c>
      <c r="P22" s="3">
        <f t="shared" si="5"/>
        <v>0.89122404674782707</v>
      </c>
    </row>
    <row r="23" spans="2:16" x14ac:dyDescent="0.3">
      <c r="B23" t="s">
        <v>17</v>
      </c>
      <c r="C23">
        <v>1.1523519292842701</v>
      </c>
      <c r="G23" s="4">
        <f t="shared" si="7"/>
        <v>1.1790249528060182E-2</v>
      </c>
      <c r="H23" s="7">
        <f t="shared" si="0"/>
        <v>0.16957290356211693</v>
      </c>
      <c r="I23" s="3">
        <f t="shared" si="1"/>
        <v>0.55450339464812237</v>
      </c>
      <c r="J23" s="5">
        <f t="shared" si="2"/>
        <v>0</v>
      </c>
      <c r="M23" s="4">
        <f t="shared" si="6"/>
        <v>1.1523519292842701</v>
      </c>
      <c r="N23" s="3">
        <f t="shared" si="3"/>
        <v>1.3422879702230581</v>
      </c>
      <c r="O23" s="3">
        <f t="shared" si="4"/>
        <v>1.7933518936982891</v>
      </c>
      <c r="P23" s="3">
        <f t="shared" si="5"/>
        <v>0.89122404674782707</v>
      </c>
    </row>
    <row r="24" spans="2:16" x14ac:dyDescent="0.3">
      <c r="B24" t="s">
        <v>18</v>
      </c>
      <c r="C24">
        <v>1.0198397340320899</v>
      </c>
      <c r="G24" s="4">
        <f t="shared" si="7"/>
        <v>0.13251219525218016</v>
      </c>
      <c r="H24" s="7">
        <f t="shared" si="0"/>
        <v>0.16957290356211693</v>
      </c>
      <c r="I24" s="3">
        <f t="shared" si="1"/>
        <v>0.55450339464812237</v>
      </c>
      <c r="J24" s="5">
        <f t="shared" si="2"/>
        <v>0</v>
      </c>
      <c r="M24" s="4">
        <f t="shared" si="6"/>
        <v>1.0198397340320899</v>
      </c>
      <c r="N24" s="3">
        <f t="shared" si="3"/>
        <v>1.3422879702230581</v>
      </c>
      <c r="O24" s="3">
        <f t="shared" si="4"/>
        <v>1.7933518936982891</v>
      </c>
      <c r="P24" s="3">
        <f t="shared" si="5"/>
        <v>0.89122404674782707</v>
      </c>
    </row>
    <row r="25" spans="2:16" x14ac:dyDescent="0.3">
      <c r="B25" t="s">
        <v>19</v>
      </c>
      <c r="C25">
        <v>1.02749125395424</v>
      </c>
      <c r="G25" s="4">
        <f t="shared" si="7"/>
        <v>7.651519922150074E-3</v>
      </c>
      <c r="H25" s="7">
        <f t="shared" si="0"/>
        <v>0.16957290356211693</v>
      </c>
      <c r="I25" s="3">
        <f t="shared" si="1"/>
        <v>0.55450339464812237</v>
      </c>
      <c r="J25" s="5">
        <f t="shared" si="2"/>
        <v>0</v>
      </c>
      <c r="M25" s="4">
        <f t="shared" si="6"/>
        <v>1.02749125395424</v>
      </c>
      <c r="N25" s="3">
        <f t="shared" si="3"/>
        <v>1.3422879702230581</v>
      </c>
      <c r="O25" s="3">
        <f t="shared" si="4"/>
        <v>1.7933518936982891</v>
      </c>
      <c r="P25" s="3">
        <f t="shared" si="5"/>
        <v>0.89122404674782707</v>
      </c>
    </row>
    <row r="26" spans="2:16" x14ac:dyDescent="0.3">
      <c r="B26" t="s">
        <v>20</v>
      </c>
      <c r="C26">
        <v>1.04964146044468</v>
      </c>
      <c r="G26" s="4">
        <f t="shared" si="7"/>
        <v>2.2150206490439972E-2</v>
      </c>
      <c r="H26" s="7">
        <f t="shared" si="0"/>
        <v>0.16957290356211693</v>
      </c>
      <c r="I26" s="3">
        <f t="shared" si="1"/>
        <v>0.55450339464812237</v>
      </c>
      <c r="J26" s="5">
        <f t="shared" si="2"/>
        <v>0</v>
      </c>
      <c r="M26" s="4">
        <f t="shared" si="6"/>
        <v>1.04964146044468</v>
      </c>
      <c r="N26" s="3">
        <f t="shared" si="3"/>
        <v>1.3422879702230581</v>
      </c>
      <c r="O26" s="3">
        <f t="shared" si="4"/>
        <v>1.7933518936982891</v>
      </c>
      <c r="P26" s="3">
        <f t="shared" si="5"/>
        <v>0.89122404674782707</v>
      </c>
    </row>
    <row r="27" spans="2:16" x14ac:dyDescent="0.3">
      <c r="B27" t="s">
        <v>21</v>
      </c>
      <c r="C27">
        <v>1.07457493895486</v>
      </c>
      <c r="G27" s="4">
        <f t="shared" si="7"/>
        <v>2.4933478510180018E-2</v>
      </c>
      <c r="H27" s="7">
        <f t="shared" si="0"/>
        <v>0.16957290356211693</v>
      </c>
      <c r="I27" s="3">
        <f t="shared" si="1"/>
        <v>0.55450339464812237</v>
      </c>
      <c r="J27" s="5">
        <f t="shared" si="2"/>
        <v>0</v>
      </c>
      <c r="M27" s="4">
        <f t="shared" si="6"/>
        <v>1.07457493895486</v>
      </c>
      <c r="N27" s="3">
        <f t="shared" si="3"/>
        <v>1.3422879702230581</v>
      </c>
      <c r="O27" s="3">
        <f t="shared" si="4"/>
        <v>1.7933518936982891</v>
      </c>
      <c r="P27" s="3">
        <f t="shared" si="5"/>
        <v>0.89122404674782707</v>
      </c>
    </row>
    <row r="28" spans="2:16" x14ac:dyDescent="0.3">
      <c r="B28" t="s">
        <v>22</v>
      </c>
      <c r="C28">
        <v>1.1182053049680101</v>
      </c>
      <c r="G28" s="4">
        <f t="shared" si="7"/>
        <v>4.3630366013150068E-2</v>
      </c>
      <c r="H28" s="7">
        <f t="shared" si="0"/>
        <v>0.16957290356211693</v>
      </c>
      <c r="I28" s="3">
        <f t="shared" si="1"/>
        <v>0.55450339464812237</v>
      </c>
      <c r="J28" s="5">
        <f t="shared" si="2"/>
        <v>0</v>
      </c>
      <c r="M28" s="4">
        <f t="shared" si="6"/>
        <v>1.1182053049680101</v>
      </c>
      <c r="N28" s="3">
        <f t="shared" si="3"/>
        <v>1.3422879702230581</v>
      </c>
      <c r="O28" s="3">
        <f t="shared" si="4"/>
        <v>1.7933518936982891</v>
      </c>
      <c r="P28" s="3">
        <f t="shared" si="5"/>
        <v>0.89122404674782707</v>
      </c>
    </row>
    <row r="29" spans="2:16" x14ac:dyDescent="0.3">
      <c r="B29" t="s">
        <v>40</v>
      </c>
      <c r="C29">
        <v>1.12128172253613</v>
      </c>
      <c r="G29" s="4">
        <f t="shared" si="7"/>
        <v>3.0764175681199379E-3</v>
      </c>
      <c r="H29" s="7">
        <f t="shared" ref="H29:H30" si="8">$G$31</f>
        <v>0.16957290356211693</v>
      </c>
      <c r="I29" s="3">
        <f t="shared" ref="I29:I30" si="9">$F$34*$G$31</f>
        <v>0.55450339464812237</v>
      </c>
      <c r="J29" s="5">
        <f t="shared" ref="J29:J30" si="10">$F$35*$G$31</f>
        <v>0</v>
      </c>
      <c r="M29" s="4">
        <f t="shared" si="6"/>
        <v>1.12128172253613</v>
      </c>
      <c r="N29" s="3">
        <f t="shared" ref="N29:N30" si="11">$M$31</f>
        <v>1.3422879702230581</v>
      </c>
      <c r="O29" s="3">
        <f t="shared" ref="O29:O30" si="12">$M$31+($F$33*$G$31)</f>
        <v>1.7933518936982891</v>
      </c>
      <c r="P29" s="3">
        <f t="shared" ref="P29:P30" si="13">$M$31-($F$33*$G$31)</f>
        <v>0.89122404674782707</v>
      </c>
    </row>
    <row r="30" spans="2:16" x14ac:dyDescent="0.3">
      <c r="B30" t="s">
        <v>41</v>
      </c>
      <c r="C30">
        <v>1.08849129905356</v>
      </c>
      <c r="G30" s="4">
        <f t="shared" si="7"/>
        <v>3.2790423482569997E-2</v>
      </c>
      <c r="H30" s="7">
        <f t="shared" si="8"/>
        <v>0.16957290356211693</v>
      </c>
      <c r="I30" s="3">
        <f t="shared" si="9"/>
        <v>0.55450339464812237</v>
      </c>
      <c r="J30" s="5">
        <f t="shared" si="10"/>
        <v>0</v>
      </c>
      <c r="M30" s="4">
        <f t="shared" si="6"/>
        <v>1.08849129905356</v>
      </c>
      <c r="N30" s="3">
        <f t="shared" si="11"/>
        <v>1.3422879702230581</v>
      </c>
      <c r="O30" s="3">
        <f t="shared" si="12"/>
        <v>1.7933518936982891</v>
      </c>
      <c r="P30" s="3">
        <f t="shared" si="13"/>
        <v>0.89122404674782707</v>
      </c>
    </row>
    <row r="31" spans="2:16" x14ac:dyDescent="0.3">
      <c r="F31" t="s">
        <v>31</v>
      </c>
      <c r="G31" s="1">
        <f>AVERAGE(G10:G30)</f>
        <v>0.16957290356211693</v>
      </c>
      <c r="L31" t="s">
        <v>32</v>
      </c>
      <c r="M31">
        <f>AVERAGE(M9:M30)</f>
        <v>1.3422879702230581</v>
      </c>
    </row>
    <row r="32" spans="2:16" x14ac:dyDescent="0.3">
      <c r="E32" t="s">
        <v>34</v>
      </c>
      <c r="F32" t="s">
        <v>35</v>
      </c>
    </row>
    <row r="33" spans="5:6" x14ac:dyDescent="0.3">
      <c r="E33" t="s">
        <v>36</v>
      </c>
      <c r="F33">
        <v>2.66</v>
      </c>
    </row>
    <row r="34" spans="5:6" x14ac:dyDescent="0.3">
      <c r="E34" t="s">
        <v>37</v>
      </c>
      <c r="F34">
        <v>3.27</v>
      </c>
    </row>
    <row r="35" spans="5:6" x14ac:dyDescent="0.3">
      <c r="E35" t="s">
        <v>38</v>
      </c>
      <c r="F35">
        <v>0</v>
      </c>
    </row>
    <row r="36" spans="5:6" x14ac:dyDescent="0.3">
      <c r="E36" t="s">
        <v>39</v>
      </c>
      <c r="F36">
        <v>1.1299999999999999</v>
      </c>
    </row>
  </sheetData>
  <mergeCells count="3">
    <mergeCell ref="B2:D4"/>
    <mergeCell ref="G7:J7"/>
    <mergeCell ref="M7:P7"/>
  </mergeCell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Boeing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ke392d</dc:creator>
  <cp:lastModifiedBy>ke392d</cp:lastModifiedBy>
  <dcterms:created xsi:type="dcterms:W3CDTF">2019-05-22T05:49:37Z</dcterms:created>
  <dcterms:modified xsi:type="dcterms:W3CDTF">2019-06-02T08:20:48Z</dcterms:modified>
</cp:coreProperties>
</file>