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392d\Desktop\Master\LTP_Learning Together Program\LTP - Masters Data Science\MBC638\Thomas_Bahng_Process_Project\Data\"/>
    </mc:Choice>
  </mc:AlternateContent>
  <bookViews>
    <workbookView xWindow="0" yWindow="0" windowWidth="28800" windowHeight="126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9" i="1"/>
  <c r="G10" i="1"/>
  <c r="G30" i="1" s="1"/>
  <c r="M30" i="1" l="1"/>
  <c r="N19" i="1" s="1"/>
  <c r="P29" i="1"/>
  <c r="J29" i="1"/>
  <c r="I29" i="1"/>
  <c r="H29" i="1"/>
  <c r="J10" i="1"/>
  <c r="J18" i="1"/>
  <c r="J26" i="1"/>
  <c r="I14" i="1"/>
  <c r="I22" i="1"/>
  <c r="H10" i="1"/>
  <c r="H18" i="1"/>
  <c r="H26" i="1"/>
  <c r="J11" i="1"/>
  <c r="J19" i="1"/>
  <c r="J27" i="1"/>
  <c r="I15" i="1"/>
  <c r="I23" i="1"/>
  <c r="H11" i="1"/>
  <c r="H19" i="1"/>
  <c r="H27" i="1"/>
  <c r="J12" i="1"/>
  <c r="J20" i="1"/>
  <c r="J28" i="1"/>
  <c r="I16" i="1"/>
  <c r="I24" i="1"/>
  <c r="H12" i="1"/>
  <c r="H20" i="1"/>
  <c r="H28" i="1"/>
  <c r="J24" i="1"/>
  <c r="I12" i="1"/>
  <c r="I28" i="1"/>
  <c r="J17" i="1"/>
  <c r="I21" i="1"/>
  <c r="H17" i="1"/>
  <c r="J13" i="1"/>
  <c r="J21" i="1"/>
  <c r="J9" i="1"/>
  <c r="I17" i="1"/>
  <c r="I25" i="1"/>
  <c r="H13" i="1"/>
  <c r="H21" i="1"/>
  <c r="H9" i="1"/>
  <c r="H16" i="1"/>
  <c r="J14" i="1"/>
  <c r="J22" i="1"/>
  <c r="I10" i="1"/>
  <c r="I18" i="1"/>
  <c r="I26" i="1"/>
  <c r="H14" i="1"/>
  <c r="H22" i="1"/>
  <c r="J25" i="1"/>
  <c r="J15" i="1"/>
  <c r="J23" i="1"/>
  <c r="I11" i="1"/>
  <c r="I19" i="1"/>
  <c r="I27" i="1"/>
  <c r="H15" i="1"/>
  <c r="H23" i="1"/>
  <c r="J16" i="1"/>
  <c r="I20" i="1"/>
  <c r="H24" i="1"/>
  <c r="I13" i="1"/>
  <c r="I9" i="1"/>
  <c r="H25" i="1"/>
  <c r="P10" i="1"/>
  <c r="O18" i="1"/>
  <c r="N9" i="1" l="1"/>
  <c r="P17" i="1"/>
  <c r="N21" i="1"/>
  <c r="O10" i="1"/>
  <c r="N25" i="1"/>
  <c r="P16" i="1"/>
  <c r="O22" i="1"/>
  <c r="N28" i="1"/>
  <c r="P12" i="1"/>
  <c r="O11" i="1"/>
  <c r="N27" i="1"/>
  <c r="P23" i="1"/>
  <c r="N17" i="1"/>
  <c r="N20" i="1"/>
  <c r="N16" i="1"/>
  <c r="P25" i="1"/>
  <c r="P26" i="1"/>
  <c r="P14" i="1"/>
  <c r="O25" i="1"/>
  <c r="N12" i="1"/>
  <c r="O23" i="1"/>
  <c r="N24" i="1"/>
  <c r="P15" i="1"/>
  <c r="N13" i="1"/>
  <c r="N11" i="1"/>
  <c r="N23" i="1"/>
  <c r="N18" i="1"/>
  <c r="O24" i="1"/>
  <c r="O15" i="1"/>
  <c r="N29" i="1"/>
  <c r="N26" i="1"/>
  <c r="O20" i="1"/>
  <c r="N15" i="1"/>
  <c r="N22" i="1"/>
  <c r="P18" i="1"/>
  <c r="P9" i="1"/>
  <c r="O16" i="1"/>
  <c r="P27" i="1"/>
  <c r="P22" i="1"/>
  <c r="O28" i="1"/>
  <c r="O21" i="1"/>
  <c r="O17" i="1"/>
  <c r="N10" i="1"/>
  <c r="O12" i="1"/>
  <c r="O27" i="1"/>
  <c r="N14" i="1"/>
  <c r="O9" i="1"/>
  <c r="P21" i="1"/>
  <c r="P28" i="1"/>
  <c r="P19" i="1"/>
  <c r="O29" i="1"/>
  <c r="O14" i="1"/>
  <c r="P24" i="1"/>
  <c r="O19" i="1"/>
  <c r="O26" i="1"/>
  <c r="O13" i="1"/>
  <c r="P13" i="1"/>
  <c r="P20" i="1"/>
  <c r="P11" i="1"/>
</calcChain>
</file>

<file path=xl/sharedStrings.xml><?xml version="1.0" encoding="utf-8"?>
<sst xmlns="http://schemas.openxmlformats.org/spreadsheetml/2006/main" count="23" uniqueCount="21">
  <si>
    <t>ImR (or XmR) Control Chart</t>
  </si>
  <si>
    <t>Sample #</t>
  </si>
  <si>
    <t>Data</t>
  </si>
  <si>
    <t>mR</t>
  </si>
  <si>
    <t>mRbar</t>
  </si>
  <si>
    <t>UCL</t>
  </si>
  <si>
    <t>LCL</t>
  </si>
  <si>
    <t>x</t>
  </si>
  <si>
    <t>x bar</t>
  </si>
  <si>
    <t>moving Range Chart</t>
  </si>
  <si>
    <t>Individual Chart</t>
  </si>
  <si>
    <t>mRbar =</t>
  </si>
  <si>
    <t>x bar =</t>
  </si>
  <si>
    <t>n = 1 (i.e. 1 data point per day)</t>
  </si>
  <si>
    <t>Constants</t>
  </si>
  <si>
    <t>Value</t>
  </si>
  <si>
    <t>E2</t>
  </si>
  <si>
    <t>D4</t>
  </si>
  <si>
    <t>D3</t>
  </si>
  <si>
    <t>d2</t>
  </si>
  <si>
    <t>We seem to have a stable, controlled process. The upper control and lower control limits are not exceeded in any instances with the exception of the start of the period of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</si>
</sst>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 applyAlignment="1">
      <alignment horizontal="center" vertical="center" wrapText="1"/>
    </xf>
    <xf numFmtId="164" fontId="0" fillId="0" borderId="9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Range Chart -</a:t>
            </a:r>
            <a:r>
              <a:rPr lang="en-US" baseline="0"/>
              <a:t> Improve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mR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Sheet1!$G$9:$G$29</c:f>
              <c:numCache>
                <c:formatCode>General</c:formatCode>
                <c:ptCount val="21"/>
                <c:pt idx="1">
                  <c:v>29.8928665938937</c:v>
                </c:pt>
                <c:pt idx="2">
                  <c:v>2.0652744699149999</c:v>
                </c:pt>
                <c:pt idx="3">
                  <c:v>0.67412796467199954</c:v>
                </c:pt>
                <c:pt idx="4">
                  <c:v>0.91189093976380065</c:v>
                </c:pt>
                <c:pt idx="5">
                  <c:v>2.5230847474446989</c:v>
                </c:pt>
                <c:pt idx="6">
                  <c:v>3.3566537659996953E-2</c:v>
                </c:pt>
                <c:pt idx="7">
                  <c:v>2.2377691773399988E-2</c:v>
                </c:pt>
                <c:pt idx="8">
                  <c:v>0.14545499652670202</c:v>
                </c:pt>
                <c:pt idx="9">
                  <c:v>0.10069961298010099</c:v>
                </c:pt>
                <c:pt idx="10">
                  <c:v>0.17902153418669897</c:v>
                </c:pt>
                <c:pt idx="11">
                  <c:v>8.3282309549800004</c:v>
                </c:pt>
                <c:pt idx="12">
                  <c:v>8.4624971056201019</c:v>
                </c:pt>
                <c:pt idx="13">
                  <c:v>8.9510767093401E-2</c:v>
                </c:pt>
                <c:pt idx="14">
                  <c:v>3.9160960603400241E-2</c:v>
                </c:pt>
                <c:pt idx="15">
                  <c:v>0.10629403592329822</c:v>
                </c:pt>
                <c:pt idx="16">
                  <c:v>0.16783268830009845</c:v>
                </c:pt>
                <c:pt idx="17">
                  <c:v>1.6783268830000253E-2</c:v>
                </c:pt>
                <c:pt idx="18">
                  <c:v>9.5981649631174015</c:v>
                </c:pt>
                <c:pt idx="19">
                  <c:v>0.20512884125559694</c:v>
                </c:pt>
                <c:pt idx="20">
                  <c:v>9.0816132446825968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mRbar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Sheet1!$H$9:$H$29</c:f>
              <c:numCache>
                <c:formatCode>0.0000</c:formatCode>
                <c:ptCount val="21"/>
                <c:pt idx="0">
                  <c:v>3.6321790959610993</c:v>
                </c:pt>
                <c:pt idx="1">
                  <c:v>3.6321790959610993</c:v>
                </c:pt>
                <c:pt idx="2">
                  <c:v>3.6321790959610993</c:v>
                </c:pt>
                <c:pt idx="3">
                  <c:v>3.6321790959610993</c:v>
                </c:pt>
                <c:pt idx="4">
                  <c:v>3.6321790959610993</c:v>
                </c:pt>
                <c:pt idx="5">
                  <c:v>3.6321790959610993</c:v>
                </c:pt>
                <c:pt idx="6">
                  <c:v>3.6321790959610993</c:v>
                </c:pt>
                <c:pt idx="7">
                  <c:v>3.6321790959610993</c:v>
                </c:pt>
                <c:pt idx="8">
                  <c:v>3.6321790959610993</c:v>
                </c:pt>
                <c:pt idx="9">
                  <c:v>3.6321790959610993</c:v>
                </c:pt>
                <c:pt idx="10">
                  <c:v>3.6321790959610993</c:v>
                </c:pt>
                <c:pt idx="11">
                  <c:v>3.6321790959610993</c:v>
                </c:pt>
                <c:pt idx="12">
                  <c:v>3.6321790959610993</c:v>
                </c:pt>
                <c:pt idx="13">
                  <c:v>3.6321790959610993</c:v>
                </c:pt>
                <c:pt idx="14">
                  <c:v>3.6321790959610993</c:v>
                </c:pt>
                <c:pt idx="15">
                  <c:v>3.6321790959610993</c:v>
                </c:pt>
                <c:pt idx="16">
                  <c:v>3.6321790959610993</c:v>
                </c:pt>
                <c:pt idx="17">
                  <c:v>3.6321790959610993</c:v>
                </c:pt>
                <c:pt idx="18">
                  <c:v>3.6321790959610993</c:v>
                </c:pt>
                <c:pt idx="19">
                  <c:v>3.6321790959610993</c:v>
                </c:pt>
                <c:pt idx="20">
                  <c:v>3.6321790959610993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UCL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Sheet1!$I$9:$I$29</c:f>
              <c:numCache>
                <c:formatCode>General</c:formatCode>
                <c:ptCount val="21"/>
                <c:pt idx="0">
                  <c:v>11.877225643792794</c:v>
                </c:pt>
                <c:pt idx="1">
                  <c:v>11.877225643792794</c:v>
                </c:pt>
                <c:pt idx="2">
                  <c:v>11.877225643792794</c:v>
                </c:pt>
                <c:pt idx="3">
                  <c:v>11.877225643792794</c:v>
                </c:pt>
                <c:pt idx="4">
                  <c:v>11.877225643792794</c:v>
                </c:pt>
                <c:pt idx="5">
                  <c:v>11.877225643792794</c:v>
                </c:pt>
                <c:pt idx="6">
                  <c:v>11.877225643792794</c:v>
                </c:pt>
                <c:pt idx="7">
                  <c:v>11.877225643792794</c:v>
                </c:pt>
                <c:pt idx="8">
                  <c:v>11.877225643792794</c:v>
                </c:pt>
                <c:pt idx="9">
                  <c:v>11.877225643792794</c:v>
                </c:pt>
                <c:pt idx="10">
                  <c:v>11.877225643792794</c:v>
                </c:pt>
                <c:pt idx="11">
                  <c:v>11.877225643792794</c:v>
                </c:pt>
                <c:pt idx="12">
                  <c:v>11.877225643792794</c:v>
                </c:pt>
                <c:pt idx="13">
                  <c:v>11.877225643792794</c:v>
                </c:pt>
                <c:pt idx="14">
                  <c:v>11.877225643792794</c:v>
                </c:pt>
                <c:pt idx="15">
                  <c:v>11.877225643792794</c:v>
                </c:pt>
                <c:pt idx="16">
                  <c:v>11.877225643792794</c:v>
                </c:pt>
                <c:pt idx="17">
                  <c:v>11.877225643792794</c:v>
                </c:pt>
                <c:pt idx="18">
                  <c:v>11.877225643792794</c:v>
                </c:pt>
                <c:pt idx="19">
                  <c:v>11.877225643792794</c:v>
                </c:pt>
                <c:pt idx="20">
                  <c:v>11.877225643792794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LCL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Sheet1!$J$9:$J$29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18976"/>
        <c:axId val="558215448"/>
      </c:lineChart>
      <c:dateAx>
        <c:axId val="55821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5448"/>
        <c:crosses val="autoZero"/>
        <c:auto val="1"/>
        <c:lblOffset val="100"/>
        <c:baseTimeUnit val="days"/>
      </c:dateAx>
      <c:valAx>
        <c:axId val="5582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Individual Chart - Improve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Sheet1!$M$9:$M$29</c:f>
              <c:numCache>
                <c:formatCode>General</c:formatCode>
                <c:ptCount val="21"/>
                <c:pt idx="0">
                  <c:v>57.868710925870801</c:v>
                </c:pt>
                <c:pt idx="1">
                  <c:v>27.9758443319771</c:v>
                </c:pt>
                <c:pt idx="2">
                  <c:v>25.910569862062101</c:v>
                </c:pt>
                <c:pt idx="3">
                  <c:v>26.5846978267341</c:v>
                </c:pt>
                <c:pt idx="4">
                  <c:v>25.672806886970299</c:v>
                </c:pt>
                <c:pt idx="5">
                  <c:v>28.195891634414998</c:v>
                </c:pt>
                <c:pt idx="6">
                  <c:v>28.162325096755001</c:v>
                </c:pt>
                <c:pt idx="7">
                  <c:v>28.139947404981601</c:v>
                </c:pt>
                <c:pt idx="8">
                  <c:v>27.994492408454899</c:v>
                </c:pt>
                <c:pt idx="9">
                  <c:v>28.095192021435</c:v>
                </c:pt>
                <c:pt idx="10">
                  <c:v>28.274213555621699</c:v>
                </c:pt>
                <c:pt idx="11">
                  <c:v>19.945982600641699</c:v>
                </c:pt>
                <c:pt idx="12">
                  <c:v>28.408479706261801</c:v>
                </c:pt>
                <c:pt idx="13">
                  <c:v>28.3189689391684</c:v>
                </c:pt>
                <c:pt idx="14">
                  <c:v>28.279807978565</c:v>
                </c:pt>
                <c:pt idx="15">
                  <c:v>28.173513942641701</c:v>
                </c:pt>
                <c:pt idx="16">
                  <c:v>28.3413466309418</c:v>
                </c:pt>
                <c:pt idx="17">
                  <c:v>28.3581298997718</c:v>
                </c:pt>
                <c:pt idx="18">
                  <c:v>18.759964936654399</c:v>
                </c:pt>
                <c:pt idx="19">
                  <c:v>18.554836095398802</c:v>
                </c:pt>
                <c:pt idx="20">
                  <c:v>27.636449340081398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Sheet1!$N$8</c:f>
              <c:strCache>
                <c:ptCount val="1"/>
                <c:pt idx="0">
                  <c:v>x bar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Sheet1!$N$9:$N$29</c:f>
              <c:numCache>
                <c:formatCode>General</c:formatCode>
                <c:ptCount val="21"/>
                <c:pt idx="0">
                  <c:v>27.983436763114501</c:v>
                </c:pt>
                <c:pt idx="1">
                  <c:v>27.983436763114501</c:v>
                </c:pt>
                <c:pt idx="2">
                  <c:v>27.983436763114501</c:v>
                </c:pt>
                <c:pt idx="3">
                  <c:v>27.983436763114501</c:v>
                </c:pt>
                <c:pt idx="4">
                  <c:v>27.983436763114501</c:v>
                </c:pt>
                <c:pt idx="5">
                  <c:v>27.983436763114501</c:v>
                </c:pt>
                <c:pt idx="6">
                  <c:v>27.983436763114501</c:v>
                </c:pt>
                <c:pt idx="7">
                  <c:v>27.983436763114501</c:v>
                </c:pt>
                <c:pt idx="8">
                  <c:v>27.983436763114501</c:v>
                </c:pt>
                <c:pt idx="9">
                  <c:v>27.983436763114501</c:v>
                </c:pt>
                <c:pt idx="10">
                  <c:v>27.983436763114501</c:v>
                </c:pt>
                <c:pt idx="11">
                  <c:v>27.983436763114501</c:v>
                </c:pt>
                <c:pt idx="12">
                  <c:v>27.983436763114501</c:v>
                </c:pt>
                <c:pt idx="13">
                  <c:v>27.983436763114501</c:v>
                </c:pt>
                <c:pt idx="14">
                  <c:v>27.983436763114501</c:v>
                </c:pt>
                <c:pt idx="15">
                  <c:v>27.983436763114501</c:v>
                </c:pt>
                <c:pt idx="16">
                  <c:v>27.983436763114501</c:v>
                </c:pt>
                <c:pt idx="17">
                  <c:v>27.983436763114501</c:v>
                </c:pt>
                <c:pt idx="18">
                  <c:v>27.983436763114501</c:v>
                </c:pt>
                <c:pt idx="19">
                  <c:v>27.983436763114501</c:v>
                </c:pt>
                <c:pt idx="20">
                  <c:v>27.983436763114501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Sheet1!$O$8</c:f>
              <c:strCache>
                <c:ptCount val="1"/>
                <c:pt idx="0">
                  <c:v>UCL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Sheet1!$O$9:$O$29</c:f>
              <c:numCache>
                <c:formatCode>General</c:formatCode>
                <c:ptCount val="21"/>
                <c:pt idx="0">
                  <c:v>37.645033158371028</c:v>
                </c:pt>
                <c:pt idx="1">
                  <c:v>37.645033158371028</c:v>
                </c:pt>
                <c:pt idx="2">
                  <c:v>37.645033158371028</c:v>
                </c:pt>
                <c:pt idx="3">
                  <c:v>37.645033158371028</c:v>
                </c:pt>
                <c:pt idx="4">
                  <c:v>37.645033158371028</c:v>
                </c:pt>
                <c:pt idx="5">
                  <c:v>37.645033158371028</c:v>
                </c:pt>
                <c:pt idx="6">
                  <c:v>37.645033158371028</c:v>
                </c:pt>
                <c:pt idx="7">
                  <c:v>37.645033158371028</c:v>
                </c:pt>
                <c:pt idx="8">
                  <c:v>37.645033158371028</c:v>
                </c:pt>
                <c:pt idx="9">
                  <c:v>37.645033158371028</c:v>
                </c:pt>
                <c:pt idx="10">
                  <c:v>37.645033158371028</c:v>
                </c:pt>
                <c:pt idx="11">
                  <c:v>37.645033158371028</c:v>
                </c:pt>
                <c:pt idx="12">
                  <c:v>37.645033158371028</c:v>
                </c:pt>
                <c:pt idx="13">
                  <c:v>37.645033158371028</c:v>
                </c:pt>
                <c:pt idx="14">
                  <c:v>37.645033158371028</c:v>
                </c:pt>
                <c:pt idx="15">
                  <c:v>37.645033158371028</c:v>
                </c:pt>
                <c:pt idx="16">
                  <c:v>37.645033158371028</c:v>
                </c:pt>
                <c:pt idx="17">
                  <c:v>37.645033158371028</c:v>
                </c:pt>
                <c:pt idx="18">
                  <c:v>37.645033158371028</c:v>
                </c:pt>
                <c:pt idx="19">
                  <c:v>37.645033158371028</c:v>
                </c:pt>
                <c:pt idx="20">
                  <c:v>37.645033158371028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Sheet1!$P$8</c:f>
              <c:strCache>
                <c:ptCount val="1"/>
                <c:pt idx="0">
                  <c:v>LCL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Sheet1!$B$9:$B$29</c:f>
              <c:numCache>
                <c:formatCode>m/d/yyyy</c:formatCode>
                <c:ptCount val="21"/>
                <c:pt idx="0">
                  <c:v>43595</c:v>
                </c:pt>
                <c:pt idx="1">
                  <c:v>43596</c:v>
                </c:pt>
                <c:pt idx="2">
                  <c:v>43597</c:v>
                </c:pt>
                <c:pt idx="3">
                  <c:v>43598</c:v>
                </c:pt>
                <c:pt idx="4">
                  <c:v>43599</c:v>
                </c:pt>
                <c:pt idx="5">
                  <c:v>43600</c:v>
                </c:pt>
                <c:pt idx="6">
                  <c:v>43601</c:v>
                </c:pt>
                <c:pt idx="7">
                  <c:v>43602</c:v>
                </c:pt>
                <c:pt idx="8">
                  <c:v>43603</c:v>
                </c:pt>
                <c:pt idx="9">
                  <c:v>43604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43610</c:v>
                </c:pt>
                <c:pt idx="16">
                  <c:v>43611</c:v>
                </c:pt>
                <c:pt idx="17">
                  <c:v>43612</c:v>
                </c:pt>
                <c:pt idx="18">
                  <c:v>43613</c:v>
                </c:pt>
                <c:pt idx="19">
                  <c:v>43614</c:v>
                </c:pt>
                <c:pt idx="20">
                  <c:v>43615</c:v>
                </c:pt>
              </c:numCache>
            </c:numRef>
          </c:cat>
          <c:val>
            <c:numRef>
              <c:f>Sheet1!$P$9:$P$29</c:f>
              <c:numCache>
                <c:formatCode>General</c:formatCode>
                <c:ptCount val="21"/>
                <c:pt idx="0">
                  <c:v>18.321840367857973</c:v>
                </c:pt>
                <c:pt idx="1">
                  <c:v>18.321840367857973</c:v>
                </c:pt>
                <c:pt idx="2">
                  <c:v>18.321840367857973</c:v>
                </c:pt>
                <c:pt idx="3">
                  <c:v>18.321840367857973</c:v>
                </c:pt>
                <c:pt idx="4">
                  <c:v>18.321840367857973</c:v>
                </c:pt>
                <c:pt idx="5">
                  <c:v>18.321840367857973</c:v>
                </c:pt>
                <c:pt idx="6">
                  <c:v>18.321840367857973</c:v>
                </c:pt>
                <c:pt idx="7">
                  <c:v>18.321840367857973</c:v>
                </c:pt>
                <c:pt idx="8">
                  <c:v>18.321840367857973</c:v>
                </c:pt>
                <c:pt idx="9">
                  <c:v>18.321840367857973</c:v>
                </c:pt>
                <c:pt idx="10">
                  <c:v>18.321840367857973</c:v>
                </c:pt>
                <c:pt idx="11">
                  <c:v>18.321840367857973</c:v>
                </c:pt>
                <c:pt idx="12">
                  <c:v>18.321840367857973</c:v>
                </c:pt>
                <c:pt idx="13">
                  <c:v>18.321840367857973</c:v>
                </c:pt>
                <c:pt idx="14">
                  <c:v>18.321840367857973</c:v>
                </c:pt>
                <c:pt idx="15">
                  <c:v>18.321840367857973</c:v>
                </c:pt>
                <c:pt idx="16">
                  <c:v>18.321840367857973</c:v>
                </c:pt>
                <c:pt idx="17">
                  <c:v>18.321840367857973</c:v>
                </c:pt>
                <c:pt idx="18">
                  <c:v>18.321840367857973</c:v>
                </c:pt>
                <c:pt idx="19">
                  <c:v>18.321840367857973</c:v>
                </c:pt>
                <c:pt idx="20">
                  <c:v>18.321840367857973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21328"/>
        <c:axId val="558219368"/>
      </c:lineChart>
      <c:dateAx>
        <c:axId val="55822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9368"/>
        <c:crosses val="autoZero"/>
        <c:auto val="1"/>
        <c:lblOffset val="100"/>
        <c:baseTimeUnit val="days"/>
      </c:dateAx>
      <c:valAx>
        <c:axId val="5582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331693</xdr:colOff>
      <xdr:row>3</xdr:row>
      <xdr:rowOff>206188</xdr:rowOff>
    </xdr:from>
    <xdr:to>
      <xdr:col>27</xdr:col>
      <xdr:colOff>546846</xdr:colOff>
      <xdr:row>22</xdr:row>
      <xdr:rowOff>17929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311971</xdr:colOff>
      <xdr:row>23</xdr:row>
      <xdr:rowOff>35860</xdr:rowOff>
    </xdr:from>
    <xdr:to>
      <xdr:col>27</xdr:col>
      <xdr:colOff>591670</xdr:colOff>
      <xdr:row>41</xdr:row>
      <xdr:rowOff>134472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2:F36" totalsRowShown="0">
  <autoFilter ref="E32:F36"/>
  <tableColumns count="2">
    <tableColumn id="1" name="Constants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topLeftCell="E1" zoomScale="85" zoomScaleNormal="85" workbookViewId="0">
      <selection activeCell="AO31" sqref="AO31"/>
    </sheetView>
  </sheetViews>
  <sheetFormatPr defaultRowHeight="14.4" x14ac:dyDescent="0.3"/>
  <cols>
    <col min="2" max="2" width="9.5546875" bestFit="1" customWidth="1"/>
    <col min="5" max="5" width="11.21875" customWidth="1"/>
  </cols>
  <sheetData>
    <row r="1" spans="2:16" ht="15" thickBot="1" x14ac:dyDescent="0.35"/>
    <row r="2" spans="2:16" ht="21" x14ac:dyDescent="0.3">
      <c r="B2" s="8" t="s">
        <v>0</v>
      </c>
      <c r="C2" s="9"/>
      <c r="D2" s="10"/>
      <c r="E2" s="6"/>
      <c r="J2" s="1" t="s">
        <v>20</v>
      </c>
    </row>
    <row r="3" spans="2:16" ht="21" x14ac:dyDescent="0.3">
      <c r="B3" s="11"/>
      <c r="C3" s="12"/>
      <c r="D3" s="13"/>
      <c r="E3" s="6"/>
      <c r="J3" s="1"/>
    </row>
    <row r="4" spans="2:16" ht="21.6" thickBot="1" x14ac:dyDescent="0.35">
      <c r="B4" s="14"/>
      <c r="C4" s="15"/>
      <c r="D4" s="16"/>
      <c r="E4" s="6"/>
    </row>
    <row r="6" spans="2:16" ht="15" thickBot="1" x14ac:dyDescent="0.35"/>
    <row r="7" spans="2:16" x14ac:dyDescent="0.3">
      <c r="C7" s="1" t="s">
        <v>13</v>
      </c>
      <c r="G7" s="17" t="s">
        <v>9</v>
      </c>
      <c r="H7" s="18"/>
      <c r="I7" s="18"/>
      <c r="J7" s="19"/>
      <c r="M7" s="17" t="s">
        <v>10</v>
      </c>
      <c r="N7" s="18"/>
      <c r="O7" s="18"/>
      <c r="P7" s="19"/>
    </row>
    <row r="8" spans="2:16" x14ac:dyDescent="0.3">
      <c r="B8" s="2" t="s">
        <v>1</v>
      </c>
      <c r="C8" s="2" t="s">
        <v>2</v>
      </c>
      <c r="G8" s="4" t="s">
        <v>3</v>
      </c>
      <c r="H8" s="3" t="s">
        <v>4</v>
      </c>
      <c r="I8" s="3" t="s">
        <v>5</v>
      </c>
      <c r="J8" s="5" t="s">
        <v>6</v>
      </c>
      <c r="M8" s="4" t="s">
        <v>7</v>
      </c>
      <c r="N8" s="3" t="s">
        <v>8</v>
      </c>
      <c r="O8" s="3" t="s">
        <v>5</v>
      </c>
      <c r="P8" s="5" t="s">
        <v>6</v>
      </c>
    </row>
    <row r="9" spans="2:16" x14ac:dyDescent="0.3">
      <c r="B9" s="20">
        <v>43595</v>
      </c>
      <c r="C9">
        <v>57.868710925870801</v>
      </c>
      <c r="G9" s="4"/>
      <c r="H9" s="7">
        <f t="shared" ref="H9:H29" si="0">$G$30</f>
        <v>3.6321790959610993</v>
      </c>
      <c r="I9" s="3">
        <f t="shared" ref="I9:I29" si="1">$F$34*$G$30</f>
        <v>11.877225643792794</v>
      </c>
      <c r="J9" s="5">
        <f t="shared" ref="J9:J29" si="2">$F$35*$G$30</f>
        <v>0</v>
      </c>
      <c r="M9" s="4">
        <f>C9</f>
        <v>57.868710925870801</v>
      </c>
      <c r="N9" s="3">
        <f t="shared" ref="N9:N29" si="3">$M$30</f>
        <v>27.983436763114501</v>
      </c>
      <c r="O9" s="3">
        <f t="shared" ref="O9:O29" si="4">$M$30+($F$33*$G$30)</f>
        <v>37.645033158371028</v>
      </c>
      <c r="P9" s="3">
        <f t="shared" ref="P9:P29" si="5">$M$30-($F$33*$G$30)</f>
        <v>18.321840367857973</v>
      </c>
    </row>
    <row r="10" spans="2:16" x14ac:dyDescent="0.3">
      <c r="B10" s="20">
        <v>43596</v>
      </c>
      <c r="C10">
        <v>27.9758443319771</v>
      </c>
      <c r="G10" s="4">
        <f>ABS(C10-C9)</f>
        <v>29.8928665938937</v>
      </c>
      <c r="H10" s="7">
        <f t="shared" si="0"/>
        <v>3.6321790959610993</v>
      </c>
      <c r="I10" s="3">
        <f t="shared" si="1"/>
        <v>11.877225643792794</v>
      </c>
      <c r="J10" s="5">
        <f t="shared" si="2"/>
        <v>0</v>
      </c>
      <c r="M10" s="4">
        <f t="shared" ref="M10:M29" si="6">C10</f>
        <v>27.9758443319771</v>
      </c>
      <c r="N10" s="3">
        <f t="shared" si="3"/>
        <v>27.983436763114501</v>
      </c>
      <c r="O10" s="3">
        <f t="shared" si="4"/>
        <v>37.645033158371028</v>
      </c>
      <c r="P10" s="3">
        <f t="shared" si="5"/>
        <v>18.321840367857973</v>
      </c>
    </row>
    <row r="11" spans="2:16" x14ac:dyDescent="0.3">
      <c r="B11" s="20">
        <v>43597</v>
      </c>
      <c r="C11">
        <v>25.910569862062101</v>
      </c>
      <c r="G11" s="4">
        <f t="shared" ref="G11:G29" si="7">ABS(C11-C10)</f>
        <v>2.0652744699149999</v>
      </c>
      <c r="H11" s="7">
        <f t="shared" si="0"/>
        <v>3.6321790959610993</v>
      </c>
      <c r="I11" s="3">
        <f t="shared" si="1"/>
        <v>11.877225643792794</v>
      </c>
      <c r="J11" s="5">
        <f t="shared" si="2"/>
        <v>0</v>
      </c>
      <c r="M11" s="4">
        <f t="shared" si="6"/>
        <v>25.910569862062101</v>
      </c>
      <c r="N11" s="3">
        <f t="shared" si="3"/>
        <v>27.983436763114501</v>
      </c>
      <c r="O11" s="3">
        <f t="shared" si="4"/>
        <v>37.645033158371028</v>
      </c>
      <c r="P11" s="3">
        <f t="shared" si="5"/>
        <v>18.321840367857973</v>
      </c>
    </row>
    <row r="12" spans="2:16" x14ac:dyDescent="0.3">
      <c r="B12" s="20">
        <v>43598</v>
      </c>
      <c r="C12">
        <v>26.5846978267341</v>
      </c>
      <c r="G12" s="4">
        <f t="shared" si="7"/>
        <v>0.67412796467199954</v>
      </c>
      <c r="H12" s="7">
        <f t="shared" si="0"/>
        <v>3.6321790959610993</v>
      </c>
      <c r="I12" s="3">
        <f t="shared" si="1"/>
        <v>11.877225643792794</v>
      </c>
      <c r="J12" s="5">
        <f t="shared" si="2"/>
        <v>0</v>
      </c>
      <c r="M12" s="4">
        <f t="shared" si="6"/>
        <v>26.5846978267341</v>
      </c>
      <c r="N12" s="3">
        <f t="shared" si="3"/>
        <v>27.983436763114501</v>
      </c>
      <c r="O12" s="3">
        <f t="shared" si="4"/>
        <v>37.645033158371028</v>
      </c>
      <c r="P12" s="3">
        <f t="shared" si="5"/>
        <v>18.321840367857973</v>
      </c>
    </row>
    <row r="13" spans="2:16" x14ac:dyDescent="0.3">
      <c r="B13" s="20">
        <v>43599</v>
      </c>
      <c r="C13">
        <v>25.672806886970299</v>
      </c>
      <c r="G13" s="4">
        <f t="shared" si="7"/>
        <v>0.91189093976380065</v>
      </c>
      <c r="H13" s="7">
        <f t="shared" si="0"/>
        <v>3.6321790959610993</v>
      </c>
      <c r="I13" s="3">
        <f t="shared" si="1"/>
        <v>11.877225643792794</v>
      </c>
      <c r="J13" s="5">
        <f t="shared" si="2"/>
        <v>0</v>
      </c>
      <c r="M13" s="4">
        <f t="shared" si="6"/>
        <v>25.672806886970299</v>
      </c>
      <c r="N13" s="3">
        <f t="shared" si="3"/>
        <v>27.983436763114501</v>
      </c>
      <c r="O13" s="3">
        <f t="shared" si="4"/>
        <v>37.645033158371028</v>
      </c>
      <c r="P13" s="3">
        <f t="shared" si="5"/>
        <v>18.321840367857973</v>
      </c>
    </row>
    <row r="14" spans="2:16" x14ac:dyDescent="0.3">
      <c r="B14" s="20">
        <v>43600</v>
      </c>
      <c r="C14">
        <v>28.195891634414998</v>
      </c>
      <c r="G14" s="4">
        <f t="shared" si="7"/>
        <v>2.5230847474446989</v>
      </c>
      <c r="H14" s="7">
        <f t="shared" si="0"/>
        <v>3.6321790959610993</v>
      </c>
      <c r="I14" s="3">
        <f t="shared" si="1"/>
        <v>11.877225643792794</v>
      </c>
      <c r="J14" s="5">
        <f t="shared" si="2"/>
        <v>0</v>
      </c>
      <c r="M14" s="4">
        <f t="shared" si="6"/>
        <v>28.195891634414998</v>
      </c>
      <c r="N14" s="3">
        <f t="shared" si="3"/>
        <v>27.983436763114501</v>
      </c>
      <c r="O14" s="3">
        <f t="shared" si="4"/>
        <v>37.645033158371028</v>
      </c>
      <c r="P14" s="3">
        <f t="shared" si="5"/>
        <v>18.321840367857973</v>
      </c>
    </row>
    <row r="15" spans="2:16" x14ac:dyDescent="0.3">
      <c r="B15" s="20">
        <v>43601</v>
      </c>
      <c r="C15">
        <v>28.162325096755001</v>
      </c>
      <c r="G15" s="4">
        <f t="shared" si="7"/>
        <v>3.3566537659996953E-2</v>
      </c>
      <c r="H15" s="7">
        <f t="shared" si="0"/>
        <v>3.6321790959610993</v>
      </c>
      <c r="I15" s="3">
        <f t="shared" si="1"/>
        <v>11.877225643792794</v>
      </c>
      <c r="J15" s="5">
        <f t="shared" si="2"/>
        <v>0</v>
      </c>
      <c r="M15" s="4">
        <f t="shared" si="6"/>
        <v>28.162325096755001</v>
      </c>
      <c r="N15" s="3">
        <f t="shared" si="3"/>
        <v>27.983436763114501</v>
      </c>
      <c r="O15" s="3">
        <f t="shared" si="4"/>
        <v>37.645033158371028</v>
      </c>
      <c r="P15" s="3">
        <f t="shared" si="5"/>
        <v>18.321840367857973</v>
      </c>
    </row>
    <row r="16" spans="2:16" x14ac:dyDescent="0.3">
      <c r="B16" s="20">
        <v>43602</v>
      </c>
      <c r="C16">
        <v>28.139947404981601</v>
      </c>
      <c r="G16" s="4">
        <f t="shared" si="7"/>
        <v>2.2377691773399988E-2</v>
      </c>
      <c r="H16" s="7">
        <f t="shared" si="0"/>
        <v>3.6321790959610993</v>
      </c>
      <c r="I16" s="3">
        <f t="shared" si="1"/>
        <v>11.877225643792794</v>
      </c>
      <c r="J16" s="5">
        <f t="shared" si="2"/>
        <v>0</v>
      </c>
      <c r="M16" s="4">
        <f t="shared" si="6"/>
        <v>28.139947404981601</v>
      </c>
      <c r="N16" s="3">
        <f t="shared" si="3"/>
        <v>27.983436763114501</v>
      </c>
      <c r="O16" s="3">
        <f t="shared" si="4"/>
        <v>37.645033158371028</v>
      </c>
      <c r="P16" s="3">
        <f t="shared" si="5"/>
        <v>18.321840367857973</v>
      </c>
    </row>
    <row r="17" spans="2:16" x14ac:dyDescent="0.3">
      <c r="B17" s="20">
        <v>43603</v>
      </c>
      <c r="C17">
        <v>27.994492408454899</v>
      </c>
      <c r="G17" s="4">
        <f t="shared" si="7"/>
        <v>0.14545499652670202</v>
      </c>
      <c r="H17" s="7">
        <f t="shared" si="0"/>
        <v>3.6321790959610993</v>
      </c>
      <c r="I17" s="3">
        <f t="shared" si="1"/>
        <v>11.877225643792794</v>
      </c>
      <c r="J17" s="5">
        <f t="shared" si="2"/>
        <v>0</v>
      </c>
      <c r="M17" s="4">
        <f t="shared" si="6"/>
        <v>27.994492408454899</v>
      </c>
      <c r="N17" s="3">
        <f t="shared" si="3"/>
        <v>27.983436763114501</v>
      </c>
      <c r="O17" s="3">
        <f t="shared" si="4"/>
        <v>37.645033158371028</v>
      </c>
      <c r="P17" s="3">
        <f t="shared" si="5"/>
        <v>18.321840367857973</v>
      </c>
    </row>
    <row r="18" spans="2:16" x14ac:dyDescent="0.3">
      <c r="B18" s="20">
        <v>43604</v>
      </c>
      <c r="C18">
        <v>28.095192021435</v>
      </c>
      <c r="G18" s="4">
        <f t="shared" si="7"/>
        <v>0.10069961298010099</v>
      </c>
      <c r="H18" s="7">
        <f t="shared" si="0"/>
        <v>3.6321790959610993</v>
      </c>
      <c r="I18" s="3">
        <f t="shared" si="1"/>
        <v>11.877225643792794</v>
      </c>
      <c r="J18" s="5">
        <f t="shared" si="2"/>
        <v>0</v>
      </c>
      <c r="M18" s="4">
        <f t="shared" si="6"/>
        <v>28.095192021435</v>
      </c>
      <c r="N18" s="3">
        <f t="shared" si="3"/>
        <v>27.983436763114501</v>
      </c>
      <c r="O18" s="3">
        <f t="shared" si="4"/>
        <v>37.645033158371028</v>
      </c>
      <c r="P18" s="3">
        <f t="shared" si="5"/>
        <v>18.321840367857973</v>
      </c>
    </row>
    <row r="19" spans="2:16" x14ac:dyDescent="0.3">
      <c r="B19" s="20">
        <v>43605</v>
      </c>
      <c r="C19">
        <v>28.274213555621699</v>
      </c>
      <c r="G19" s="4">
        <f t="shared" si="7"/>
        <v>0.17902153418669897</v>
      </c>
      <c r="H19" s="7">
        <f t="shared" si="0"/>
        <v>3.6321790959610993</v>
      </c>
      <c r="I19" s="3">
        <f t="shared" si="1"/>
        <v>11.877225643792794</v>
      </c>
      <c r="J19" s="5">
        <f t="shared" si="2"/>
        <v>0</v>
      </c>
      <c r="M19" s="4">
        <f t="shared" si="6"/>
        <v>28.274213555621699</v>
      </c>
      <c r="N19" s="3">
        <f t="shared" si="3"/>
        <v>27.983436763114501</v>
      </c>
      <c r="O19" s="3">
        <f t="shared" si="4"/>
        <v>37.645033158371028</v>
      </c>
      <c r="P19" s="3">
        <f t="shared" si="5"/>
        <v>18.321840367857973</v>
      </c>
    </row>
    <row r="20" spans="2:16" x14ac:dyDescent="0.3">
      <c r="B20" s="20">
        <v>43606</v>
      </c>
      <c r="C20">
        <v>19.945982600641699</v>
      </c>
      <c r="G20" s="4">
        <f t="shared" si="7"/>
        <v>8.3282309549800004</v>
      </c>
      <c r="H20" s="7">
        <f t="shared" si="0"/>
        <v>3.6321790959610993</v>
      </c>
      <c r="I20" s="3">
        <f t="shared" si="1"/>
        <v>11.877225643792794</v>
      </c>
      <c r="J20" s="5">
        <f t="shared" si="2"/>
        <v>0</v>
      </c>
      <c r="M20" s="4">
        <f t="shared" si="6"/>
        <v>19.945982600641699</v>
      </c>
      <c r="N20" s="3">
        <f t="shared" si="3"/>
        <v>27.983436763114501</v>
      </c>
      <c r="O20" s="3">
        <f t="shared" si="4"/>
        <v>37.645033158371028</v>
      </c>
      <c r="P20" s="3">
        <f t="shared" si="5"/>
        <v>18.321840367857973</v>
      </c>
    </row>
    <row r="21" spans="2:16" x14ac:dyDescent="0.3">
      <c r="B21" s="20">
        <v>43607</v>
      </c>
      <c r="C21">
        <v>28.408479706261801</v>
      </c>
      <c r="G21" s="4">
        <f t="shared" si="7"/>
        <v>8.4624971056201019</v>
      </c>
      <c r="H21" s="7">
        <f t="shared" si="0"/>
        <v>3.6321790959610993</v>
      </c>
      <c r="I21" s="3">
        <f t="shared" si="1"/>
        <v>11.877225643792794</v>
      </c>
      <c r="J21" s="5">
        <f t="shared" si="2"/>
        <v>0</v>
      </c>
      <c r="M21" s="4">
        <f t="shared" si="6"/>
        <v>28.408479706261801</v>
      </c>
      <c r="N21" s="3">
        <f t="shared" si="3"/>
        <v>27.983436763114501</v>
      </c>
      <c r="O21" s="3">
        <f t="shared" si="4"/>
        <v>37.645033158371028</v>
      </c>
      <c r="P21" s="3">
        <f t="shared" si="5"/>
        <v>18.321840367857973</v>
      </c>
    </row>
    <row r="22" spans="2:16" x14ac:dyDescent="0.3">
      <c r="B22" s="20">
        <v>43608</v>
      </c>
      <c r="C22">
        <v>28.3189689391684</v>
      </c>
      <c r="G22" s="4">
        <f t="shared" si="7"/>
        <v>8.9510767093401E-2</v>
      </c>
      <c r="H22" s="7">
        <f t="shared" si="0"/>
        <v>3.6321790959610993</v>
      </c>
      <c r="I22" s="3">
        <f t="shared" si="1"/>
        <v>11.877225643792794</v>
      </c>
      <c r="J22" s="5">
        <f t="shared" si="2"/>
        <v>0</v>
      </c>
      <c r="M22" s="4">
        <f t="shared" si="6"/>
        <v>28.3189689391684</v>
      </c>
      <c r="N22" s="3">
        <f t="shared" si="3"/>
        <v>27.983436763114501</v>
      </c>
      <c r="O22" s="3">
        <f t="shared" si="4"/>
        <v>37.645033158371028</v>
      </c>
      <c r="P22" s="3">
        <f t="shared" si="5"/>
        <v>18.321840367857973</v>
      </c>
    </row>
    <row r="23" spans="2:16" x14ac:dyDescent="0.3">
      <c r="B23" s="20">
        <v>43609</v>
      </c>
      <c r="C23">
        <v>28.279807978565</v>
      </c>
      <c r="G23" s="4">
        <f t="shared" si="7"/>
        <v>3.9160960603400241E-2</v>
      </c>
      <c r="H23" s="7">
        <f t="shared" si="0"/>
        <v>3.6321790959610993</v>
      </c>
      <c r="I23" s="3">
        <f t="shared" si="1"/>
        <v>11.877225643792794</v>
      </c>
      <c r="J23" s="5">
        <f t="shared" si="2"/>
        <v>0</v>
      </c>
      <c r="M23" s="4">
        <f t="shared" si="6"/>
        <v>28.279807978565</v>
      </c>
      <c r="N23" s="3">
        <f t="shared" si="3"/>
        <v>27.983436763114501</v>
      </c>
      <c r="O23" s="3">
        <f t="shared" si="4"/>
        <v>37.645033158371028</v>
      </c>
      <c r="P23" s="3">
        <f t="shared" si="5"/>
        <v>18.321840367857973</v>
      </c>
    </row>
    <row r="24" spans="2:16" x14ac:dyDescent="0.3">
      <c r="B24" s="20">
        <v>43610</v>
      </c>
      <c r="C24">
        <v>28.173513942641701</v>
      </c>
      <c r="G24" s="4">
        <f t="shared" si="7"/>
        <v>0.10629403592329822</v>
      </c>
      <c r="H24" s="7">
        <f t="shared" si="0"/>
        <v>3.6321790959610993</v>
      </c>
      <c r="I24" s="3">
        <f t="shared" si="1"/>
        <v>11.877225643792794</v>
      </c>
      <c r="J24" s="5">
        <f t="shared" si="2"/>
        <v>0</v>
      </c>
      <c r="M24" s="4">
        <f t="shared" si="6"/>
        <v>28.173513942641701</v>
      </c>
      <c r="N24" s="3">
        <f t="shared" si="3"/>
        <v>27.983436763114501</v>
      </c>
      <c r="O24" s="3">
        <f t="shared" si="4"/>
        <v>37.645033158371028</v>
      </c>
      <c r="P24" s="3">
        <f t="shared" si="5"/>
        <v>18.321840367857973</v>
      </c>
    </row>
    <row r="25" spans="2:16" x14ac:dyDescent="0.3">
      <c r="B25" s="20">
        <v>43611</v>
      </c>
      <c r="C25">
        <v>28.3413466309418</v>
      </c>
      <c r="G25" s="4">
        <f t="shared" si="7"/>
        <v>0.16783268830009845</v>
      </c>
      <c r="H25" s="7">
        <f t="shared" si="0"/>
        <v>3.6321790959610993</v>
      </c>
      <c r="I25" s="3">
        <f t="shared" si="1"/>
        <v>11.877225643792794</v>
      </c>
      <c r="J25" s="5">
        <f t="shared" si="2"/>
        <v>0</v>
      </c>
      <c r="M25" s="4">
        <f t="shared" si="6"/>
        <v>28.3413466309418</v>
      </c>
      <c r="N25" s="3">
        <f t="shared" si="3"/>
        <v>27.983436763114501</v>
      </c>
      <c r="O25" s="3">
        <f t="shared" si="4"/>
        <v>37.645033158371028</v>
      </c>
      <c r="P25" s="3">
        <f t="shared" si="5"/>
        <v>18.321840367857973</v>
      </c>
    </row>
    <row r="26" spans="2:16" x14ac:dyDescent="0.3">
      <c r="B26" s="20">
        <v>43612</v>
      </c>
      <c r="C26">
        <v>28.3581298997718</v>
      </c>
      <c r="G26" s="4">
        <f t="shared" si="7"/>
        <v>1.6783268830000253E-2</v>
      </c>
      <c r="H26" s="7">
        <f t="shared" si="0"/>
        <v>3.6321790959610993</v>
      </c>
      <c r="I26" s="3">
        <f t="shared" si="1"/>
        <v>11.877225643792794</v>
      </c>
      <c r="J26" s="5">
        <f t="shared" si="2"/>
        <v>0</v>
      </c>
      <c r="M26" s="4">
        <f t="shared" si="6"/>
        <v>28.3581298997718</v>
      </c>
      <c r="N26" s="3">
        <f t="shared" si="3"/>
        <v>27.983436763114501</v>
      </c>
      <c r="O26" s="3">
        <f t="shared" si="4"/>
        <v>37.645033158371028</v>
      </c>
      <c r="P26" s="3">
        <f t="shared" si="5"/>
        <v>18.321840367857973</v>
      </c>
    </row>
    <row r="27" spans="2:16" x14ac:dyDescent="0.3">
      <c r="B27" s="20">
        <v>43613</v>
      </c>
      <c r="C27">
        <v>18.759964936654399</v>
      </c>
      <c r="G27" s="4">
        <f t="shared" si="7"/>
        <v>9.5981649631174015</v>
      </c>
      <c r="H27" s="7">
        <f t="shared" si="0"/>
        <v>3.6321790959610993</v>
      </c>
      <c r="I27" s="3">
        <f t="shared" si="1"/>
        <v>11.877225643792794</v>
      </c>
      <c r="J27" s="5">
        <f t="shared" si="2"/>
        <v>0</v>
      </c>
      <c r="M27" s="4">
        <f t="shared" si="6"/>
        <v>18.759964936654399</v>
      </c>
      <c r="N27" s="3">
        <f t="shared" si="3"/>
        <v>27.983436763114501</v>
      </c>
      <c r="O27" s="3">
        <f t="shared" si="4"/>
        <v>37.645033158371028</v>
      </c>
      <c r="P27" s="3">
        <f t="shared" si="5"/>
        <v>18.321840367857973</v>
      </c>
    </row>
    <row r="28" spans="2:16" x14ac:dyDescent="0.3">
      <c r="B28" s="20">
        <v>43614</v>
      </c>
      <c r="C28">
        <v>18.554836095398802</v>
      </c>
      <c r="G28" s="4">
        <f t="shared" si="7"/>
        <v>0.20512884125559694</v>
      </c>
      <c r="H28" s="7">
        <f t="shared" si="0"/>
        <v>3.6321790959610993</v>
      </c>
      <c r="I28" s="3">
        <f t="shared" si="1"/>
        <v>11.877225643792794</v>
      </c>
      <c r="J28" s="5">
        <f t="shared" si="2"/>
        <v>0</v>
      </c>
      <c r="M28" s="4">
        <f t="shared" si="6"/>
        <v>18.554836095398802</v>
      </c>
      <c r="N28" s="3">
        <f t="shared" si="3"/>
        <v>27.983436763114501</v>
      </c>
      <c r="O28" s="3">
        <f t="shared" si="4"/>
        <v>37.645033158371028</v>
      </c>
      <c r="P28" s="3">
        <f t="shared" si="5"/>
        <v>18.321840367857973</v>
      </c>
    </row>
    <row r="29" spans="2:16" x14ac:dyDescent="0.3">
      <c r="B29" s="20">
        <v>43615</v>
      </c>
      <c r="C29">
        <v>27.636449340081398</v>
      </c>
      <c r="G29" s="4">
        <f t="shared" si="7"/>
        <v>9.0816132446825968</v>
      </c>
      <c r="H29" s="7">
        <f t="shared" si="0"/>
        <v>3.6321790959610993</v>
      </c>
      <c r="I29" s="3">
        <f t="shared" si="1"/>
        <v>11.877225643792794</v>
      </c>
      <c r="J29" s="5">
        <f t="shared" si="2"/>
        <v>0</v>
      </c>
      <c r="M29" s="4">
        <f t="shared" si="6"/>
        <v>27.636449340081398</v>
      </c>
      <c r="N29" s="3">
        <f t="shared" si="3"/>
        <v>27.983436763114501</v>
      </c>
      <c r="O29" s="3">
        <f t="shared" si="4"/>
        <v>37.645033158371028</v>
      </c>
      <c r="P29" s="3">
        <f t="shared" si="5"/>
        <v>18.321840367857973</v>
      </c>
    </row>
    <row r="30" spans="2:16" x14ac:dyDescent="0.3">
      <c r="F30" t="s">
        <v>11</v>
      </c>
      <c r="G30" s="1">
        <f>AVERAGE(G10:G29)</f>
        <v>3.6321790959610993</v>
      </c>
      <c r="L30" t="s">
        <v>12</v>
      </c>
      <c r="M30">
        <f>AVERAGE(M9:M29)</f>
        <v>27.983436763114501</v>
      </c>
    </row>
    <row r="32" spans="2:16" x14ac:dyDescent="0.3">
      <c r="E32" t="s">
        <v>14</v>
      </c>
      <c r="F32" t="s">
        <v>15</v>
      </c>
    </row>
    <row r="33" spans="5:6" x14ac:dyDescent="0.3">
      <c r="E33" t="s">
        <v>16</v>
      </c>
      <c r="F33">
        <v>2.66</v>
      </c>
    </row>
    <row r="34" spans="5:6" x14ac:dyDescent="0.3">
      <c r="E34" t="s">
        <v>17</v>
      </c>
      <c r="F34">
        <v>3.27</v>
      </c>
    </row>
    <row r="35" spans="5:6" x14ac:dyDescent="0.3">
      <c r="E35" t="s">
        <v>18</v>
      </c>
      <c r="F35">
        <v>0</v>
      </c>
    </row>
    <row r="36" spans="5:6" x14ac:dyDescent="0.3">
      <c r="E36" t="s">
        <v>19</v>
      </c>
      <c r="F36">
        <v>1.1299999999999999</v>
      </c>
    </row>
  </sheetData>
  <mergeCells count="3">
    <mergeCell ref="B2:D4"/>
    <mergeCell ref="G7:J7"/>
    <mergeCell ref="M7:P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ke392d</dc:creator>
  <cp:lastModifiedBy>ke392d</cp:lastModifiedBy>
  <dcterms:created xsi:type="dcterms:W3CDTF">2019-05-22T05:49:37Z</dcterms:created>
  <dcterms:modified xsi:type="dcterms:W3CDTF">2019-06-04T08:51:27Z</dcterms:modified>
</cp:coreProperties>
</file>