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7FC74F56-3FFF-46CE-8331-2A67E56319C1}" xr6:coauthVersionLast="47" xr6:coauthVersionMax="47" xr10:uidLastSave="{00000000-0000-0000-0000-000000000000}"/>
  <bookViews>
    <workbookView xWindow="-28920" yWindow="-2490" windowWidth="29040" windowHeight="15720" tabRatio="713" activeTab="1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K1" i="1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J10" i="12"/>
  <c r="I10" i="12"/>
  <c r="H10" i="12"/>
  <c r="G10" i="12"/>
  <c r="F10" i="12"/>
  <c r="E10" i="12"/>
  <c r="D10" i="12"/>
  <c r="H59" i="6"/>
  <c r="H69" i="13"/>
  <c r="F68" i="13"/>
  <c r="F70" i="13"/>
  <c r="F71" i="13"/>
  <c r="F72" i="13"/>
  <c r="F73" i="13"/>
  <c r="F74" i="13"/>
  <c r="F75" i="13"/>
  <c r="F90" i="13"/>
  <c r="F91" i="13"/>
  <c r="F95" i="13"/>
  <c r="F97" i="13"/>
  <c r="F99" i="13"/>
  <c r="F101" i="13"/>
  <c r="I62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AA59" i="6" l="1"/>
  <c r="Z59" i="6"/>
  <c r="K21" i="12" l="1"/>
  <c r="L21" i="12"/>
  <c r="M21" i="12"/>
  <c r="B39" i="13" a="1"/>
  <c r="B72" i="13" a="1"/>
  <c r="B12" i="13" a="1"/>
  <c r="B207" i="13" a="1"/>
  <c r="B50" i="13" a="1"/>
  <c r="B20" i="13" a="1"/>
  <c r="B170" i="13" a="1"/>
  <c r="B110" i="13" a="1"/>
  <c r="B184" i="13" a="1"/>
  <c r="B206" i="13" a="1"/>
  <c r="B162" i="13" a="1"/>
  <c r="B125" i="13" a="1"/>
  <c r="B196" i="13" a="1"/>
  <c r="B62" i="13" a="1"/>
  <c r="B59" i="13" a="1"/>
  <c r="B106" i="13" a="1"/>
  <c r="B165" i="13" a="1"/>
  <c r="B240" i="13" a="1"/>
  <c r="B144" i="13" a="1"/>
  <c r="B201" i="13" a="1"/>
  <c r="B49" i="13" a="1"/>
  <c r="B208" i="13" a="1"/>
  <c r="B58" i="13" a="1"/>
  <c r="B83" i="13" a="1"/>
  <c r="B116" i="13" a="1"/>
  <c r="B187" i="13" a="1"/>
  <c r="B217" i="13" a="1"/>
  <c r="B33" i="13" a="1"/>
  <c r="B111" i="13" a="1"/>
  <c r="B158" i="13" a="1"/>
  <c r="B132" i="13" a="1"/>
  <c r="B174" i="13" a="1"/>
  <c r="B115" i="13" a="1"/>
  <c r="B80" i="13" a="1"/>
  <c r="B246" i="13" a="1"/>
  <c r="B66" i="13" a="1"/>
  <c r="B171" i="13" a="1"/>
  <c r="B234" i="13" a="1"/>
  <c r="B153" i="13" a="1"/>
  <c r="B244" i="13" a="1"/>
  <c r="B233" i="13" a="1"/>
  <c r="B100" i="13" a="1"/>
  <c r="B220" i="13" a="1"/>
  <c r="B17" i="13" a="1"/>
  <c r="B190" i="13" a="1"/>
  <c r="B211" i="13" a="1"/>
  <c r="B241" i="13" a="1"/>
  <c r="B123" i="13" a="1"/>
  <c r="B127" i="13" a="1"/>
  <c r="B164" i="13" a="1"/>
  <c r="B42" i="13" a="1"/>
  <c r="B47" i="13" a="1"/>
  <c r="B229" i="13" a="1"/>
  <c r="B186" i="13" a="1"/>
  <c r="B199" i="13" a="1"/>
  <c r="B156" i="13" a="1"/>
  <c r="B150" i="13" a="1"/>
  <c r="B54" i="13" a="1"/>
  <c r="B10" i="13" a="1"/>
  <c r="B65" i="13" a="1"/>
  <c r="B118" i="13" a="1"/>
  <c r="B179" i="13" a="1"/>
  <c r="B85" i="13" a="1"/>
  <c r="B205" i="13" a="1"/>
  <c r="B143" i="13" a="1"/>
  <c r="B230" i="13" a="1"/>
  <c r="B16" i="13" a="1"/>
  <c r="B73" i="13" a="1"/>
  <c r="B130" i="13" a="1"/>
  <c r="B107" i="13" a="1"/>
  <c r="B48" i="13" a="1"/>
  <c r="B168" i="13" a="1"/>
  <c r="B114" i="13" a="1"/>
  <c r="B149" i="13" a="1"/>
  <c r="B15" i="13" a="1"/>
  <c r="B232" i="13" a="1"/>
  <c r="B121" i="13" a="1"/>
  <c r="B188" i="13" a="1"/>
  <c r="B161" i="13" a="1"/>
  <c r="B68" i="13" a="1"/>
  <c r="B30" i="13" a="1"/>
  <c r="B227" i="13" a="1"/>
  <c r="B237" i="13" a="1"/>
  <c r="B13" i="13" a="1"/>
  <c r="B36" i="13" a="1"/>
  <c r="B122" i="13" a="1"/>
  <c r="B151" i="13" a="1"/>
  <c r="B239" i="13" a="1"/>
  <c r="B218" i="13" a="1"/>
  <c r="B95" i="13" a="1"/>
  <c r="B185" i="13" a="1"/>
  <c r="B146" i="13" a="1"/>
  <c r="B37" i="13" a="1"/>
  <c r="B29" i="13" a="1"/>
  <c r="B155" i="13" a="1"/>
  <c r="B243" i="13" a="1"/>
  <c r="B126" i="13" a="1"/>
  <c r="B79" i="13" a="1"/>
  <c r="B176" i="13" a="1"/>
  <c r="B35" i="13" a="1"/>
  <c r="B24" i="13" a="1"/>
  <c r="B43" i="13" a="1"/>
  <c r="B224" i="13" a="1"/>
  <c r="B27" i="13" a="1"/>
  <c r="B40" i="13" a="1"/>
  <c r="B195" i="13" a="1"/>
  <c r="B28" i="13" a="1"/>
  <c r="B45" i="13" a="1"/>
  <c r="B92" i="13" a="1"/>
  <c r="B157" i="13" a="1"/>
  <c r="B90" i="13" a="1"/>
  <c r="B89" i="13" a="1"/>
  <c r="B7" i="13" a="1"/>
  <c r="B214" i="13" a="1"/>
  <c r="B57" i="13" a="1"/>
  <c r="B69" i="13" a="1"/>
  <c r="B137" i="13" a="1"/>
  <c r="B160" i="13" a="1"/>
  <c r="B64" i="13" a="1"/>
  <c r="B236" i="13" a="1"/>
  <c r="B209" i="13" a="1"/>
  <c r="B245" i="13" a="1"/>
  <c r="B191" i="13" a="1"/>
  <c r="B61" i="13" a="1"/>
  <c r="B131" i="13" a="1"/>
  <c r="B11" i="13" a="1"/>
  <c r="B91" i="13" a="1"/>
  <c r="B32" i="13" a="1"/>
  <c r="B231" i="13" a="1"/>
  <c r="B216" i="13" a="1"/>
  <c r="B55" i="13" a="1"/>
  <c r="B145" i="13" a="1"/>
  <c r="B177" i="13" a="1"/>
  <c r="B140" i="13" a="1"/>
  <c r="B102" i="13" a="1"/>
  <c r="B135" i="13" a="1"/>
  <c r="B25" i="13" a="1"/>
  <c r="B159" i="13" a="1"/>
  <c r="B193" i="13" a="1"/>
  <c r="B248" i="13" a="1"/>
  <c r="B172" i="13" a="1"/>
  <c r="B71" i="13" a="1"/>
  <c r="B88" i="13" a="1"/>
  <c r="B202" i="13" a="1"/>
  <c r="B84" i="13" a="1"/>
  <c r="B77" i="13" a="1"/>
  <c r="B9" i="13" a="1"/>
  <c r="B249" i="13" a="1"/>
  <c r="B8" i="13" a="1"/>
  <c r="B44" i="13" a="1"/>
  <c r="B26" i="13" a="1"/>
  <c r="B173" i="13" a="1"/>
  <c r="B53" i="13" a="1"/>
  <c r="B147" i="13" a="1"/>
  <c r="B56" i="13" a="1"/>
  <c r="B219" i="13" a="1"/>
  <c r="B203" i="13" a="1"/>
  <c r="B226" i="13" a="1"/>
  <c r="B178" i="13" a="1"/>
  <c r="B18" i="13" a="1"/>
  <c r="B200" i="13" a="1"/>
  <c r="B141" i="13" a="1"/>
  <c r="B98" i="13" a="1"/>
  <c r="B210" i="13" a="1"/>
  <c r="B21" i="13" a="1"/>
  <c r="B19" i="13" a="1"/>
  <c r="B93" i="13" a="1"/>
  <c r="B60" i="13" a="1"/>
  <c r="B183" i="13" a="1"/>
  <c r="B221" i="13" a="1"/>
  <c r="B166" i="13" a="1"/>
  <c r="B212" i="13" a="1"/>
  <c r="B34" i="13" a="1"/>
  <c r="B175" i="13" a="1"/>
  <c r="B163" i="13" a="1"/>
  <c r="B31" i="13" a="1"/>
  <c r="B119" i="13" a="1"/>
  <c r="B78" i="13" a="1"/>
  <c r="B70" i="13" a="1"/>
  <c r="B94" i="13" a="1"/>
  <c r="B136" i="13" a="1"/>
  <c r="B225" i="13" a="1"/>
  <c r="B82" i="13" a="1"/>
  <c r="B86" i="13" a="1"/>
  <c r="B215" i="13" a="1"/>
  <c r="B213" i="13" a="1"/>
  <c r="B46" i="13" a="1"/>
  <c r="B139" i="13" a="1"/>
  <c r="B181" i="13" a="1"/>
  <c r="B76" i="13" a="1"/>
  <c r="B109" i="13" a="1"/>
  <c r="B52" i="13" a="1"/>
  <c r="B51" i="13" a="1"/>
  <c r="B152" i="13" a="1"/>
  <c r="B120" i="13" a="1"/>
  <c r="B38" i="13" a="1"/>
  <c r="B228" i="13" a="1"/>
  <c r="B108" i="13" a="1"/>
  <c r="B235" i="13" a="1"/>
  <c r="B238" i="13" a="1"/>
  <c r="B105" i="13" a="1"/>
  <c r="B96" i="13" a="1"/>
  <c r="B75" i="13" a="1"/>
  <c r="B14" i="13" a="1"/>
  <c r="B148" i="13" a="1"/>
  <c r="B180" i="13" a="1"/>
  <c r="B142" i="13" a="1"/>
  <c r="B22" i="13" a="1"/>
  <c r="B124" i="13" a="1"/>
  <c r="B223" i="13" a="1"/>
  <c r="B242" i="13" a="1"/>
  <c r="B129" i="13" a="1"/>
  <c r="B247" i="13" a="1"/>
  <c r="B194" i="13" a="1"/>
  <c r="B133" i="13" a="1"/>
  <c r="B134" i="13" a="1"/>
  <c r="B138" i="13" a="1"/>
  <c r="B87" i="13" a="1"/>
  <c r="B81" i="13" a="1"/>
  <c r="B97" i="13" a="1"/>
  <c r="B74" i="13" a="1"/>
  <c r="B41" i="13" a="1"/>
  <c r="B182" i="13" a="1"/>
  <c r="B169" i="13" a="1"/>
  <c r="B198" i="13" a="1"/>
  <c r="B104" i="13" a="1"/>
  <c r="B112" i="13" a="1"/>
  <c r="B117" i="13" a="1"/>
  <c r="B23" i="13" a="1"/>
  <c r="B113" i="13" a="1"/>
  <c r="B154" i="13" a="1"/>
  <c r="B101" i="13" a="1"/>
  <c r="B103" i="13" a="1"/>
  <c r="B99" i="13" a="1"/>
  <c r="B192" i="13" a="1"/>
  <c r="B222" i="13" a="1"/>
  <c r="B167" i="13" a="1"/>
  <c r="B204" i="13" a="1"/>
  <c r="B197" i="13" a="1"/>
  <c r="B63" i="13" a="1"/>
  <c r="B216" i="13" l="1"/>
  <c r="B72" i="13"/>
  <c r="B26" i="13"/>
  <c r="B143" i="13"/>
  <c r="B223" i="13"/>
  <c r="B47" i="13"/>
  <c r="B30" i="13"/>
  <c r="B34" i="13"/>
  <c r="B73" i="13"/>
  <c r="B119" i="13"/>
  <c r="B113" i="13"/>
  <c r="B183" i="13"/>
  <c r="B36" i="13"/>
  <c r="B64" i="13"/>
  <c r="B241" i="13"/>
  <c r="B161" i="13"/>
  <c r="B230" i="13"/>
  <c r="B69" i="13"/>
  <c r="B117" i="13"/>
  <c r="B211" i="13"/>
  <c r="B44" i="13"/>
  <c r="B63" i="13"/>
  <c r="B87" i="13"/>
  <c r="B195" i="13"/>
  <c r="B190" i="13"/>
  <c r="B248" i="13"/>
  <c r="B118" i="13"/>
  <c r="B181" i="13"/>
  <c r="B53" i="13"/>
  <c r="B102" i="13"/>
  <c r="B173" i="13"/>
  <c r="B172" i="13"/>
  <c r="B237" i="13"/>
  <c r="B234" i="13"/>
  <c r="B39" i="13"/>
  <c r="B7" i="13"/>
  <c r="B218" i="13"/>
  <c r="B205" i="13"/>
  <c r="B81" i="13"/>
  <c r="B86" i="13"/>
  <c r="B84" i="13"/>
  <c r="B182" i="13"/>
  <c r="B207" i="13"/>
  <c r="B121" i="13"/>
  <c r="B15" i="13"/>
  <c r="B159" i="13"/>
  <c r="B156" i="13"/>
  <c r="B201" i="13"/>
  <c r="B137" i="13"/>
  <c r="B242" i="13"/>
  <c r="B115" i="13"/>
  <c r="B109" i="13"/>
  <c r="B76" i="13"/>
  <c r="B17" i="13"/>
  <c r="B59" i="13"/>
  <c r="B203" i="13"/>
  <c r="B166" i="13"/>
  <c r="B198" i="13"/>
  <c r="B19" i="13"/>
  <c r="B145" i="13"/>
  <c r="B235" i="13"/>
  <c r="B98" i="13"/>
  <c r="B160" i="13"/>
  <c r="B105" i="13"/>
  <c r="B99" i="13"/>
  <c r="B222" i="13"/>
  <c r="B9" i="13"/>
  <c r="B112" i="13"/>
  <c r="B131" i="13"/>
  <c r="B89" i="13"/>
  <c r="B33" i="13"/>
  <c r="B133" i="13"/>
  <c r="B149" i="13"/>
  <c r="B10" i="13"/>
  <c r="B110" i="13"/>
  <c r="B40" i="13"/>
  <c r="B51" i="13"/>
  <c r="B231" i="13"/>
  <c r="B244" i="13"/>
  <c r="B163" i="13"/>
  <c r="B52" i="13"/>
  <c r="B96" i="13"/>
  <c r="B168" i="13"/>
  <c r="B151" i="13"/>
  <c r="B164" i="13"/>
  <c r="B8" i="13"/>
  <c r="B171" i="13"/>
  <c r="B62" i="13"/>
  <c r="B55" i="13"/>
  <c r="B13" i="13"/>
  <c r="B135" i="13"/>
  <c r="B228" i="13"/>
  <c r="B116" i="13"/>
  <c r="B239" i="13"/>
  <c r="B38" i="13"/>
  <c r="B144" i="13"/>
  <c r="B142" i="13"/>
  <c r="B37" i="13"/>
  <c r="B178" i="13"/>
  <c r="B225" i="13"/>
  <c r="B167" i="13"/>
  <c r="B48" i="13"/>
  <c r="B79" i="13"/>
  <c r="B106" i="13"/>
  <c r="B184" i="13"/>
  <c r="B155" i="13"/>
  <c r="B95" i="13"/>
  <c r="B103" i="13"/>
  <c r="B22" i="13"/>
  <c r="B204" i="13"/>
  <c r="B27" i="13"/>
  <c r="B123" i="13"/>
  <c r="B221" i="13"/>
  <c r="B78" i="13"/>
  <c r="B97" i="13"/>
  <c r="B139" i="13"/>
  <c r="B46" i="13"/>
  <c r="B91" i="13"/>
  <c r="B249" i="13"/>
  <c r="B65" i="13"/>
  <c r="B136" i="13"/>
  <c r="B246" i="13"/>
  <c r="B58" i="13"/>
  <c r="B125" i="13"/>
  <c r="B219" i="13"/>
  <c r="B29" i="13"/>
  <c r="B56" i="13"/>
  <c r="B57" i="13"/>
  <c r="B75" i="13"/>
  <c r="B196" i="13"/>
  <c r="B92" i="13"/>
  <c r="B45" i="13"/>
  <c r="B233" i="13"/>
  <c r="B18" i="13"/>
  <c r="B150" i="13"/>
  <c r="B68" i="13"/>
  <c r="B197" i="13"/>
  <c r="B220" i="13"/>
  <c r="B54" i="13"/>
  <c r="B193" i="13"/>
  <c r="B14" i="13"/>
  <c r="B16" i="13"/>
  <c r="B212" i="13"/>
  <c r="B179" i="13"/>
  <c r="B61" i="13"/>
  <c r="B214" i="13"/>
  <c r="B210" i="13"/>
  <c r="B21" i="13"/>
  <c r="B24" i="13"/>
  <c r="B175" i="13"/>
  <c r="B85" i="13"/>
  <c r="B126" i="13"/>
  <c r="B83" i="13"/>
  <c r="B140" i="13"/>
  <c r="B169" i="13"/>
  <c r="B146" i="13"/>
  <c r="B170" i="13"/>
  <c r="B124" i="13"/>
  <c r="B23" i="13"/>
  <c r="B240" i="13"/>
  <c r="B157" i="13"/>
  <c r="B215" i="13"/>
  <c r="B226" i="13"/>
  <c r="B32" i="13"/>
  <c r="B187" i="13"/>
  <c r="B188" i="13"/>
  <c r="B186" i="13"/>
  <c r="B43" i="13"/>
  <c r="B114" i="13"/>
  <c r="B28" i="13"/>
  <c r="B60" i="13"/>
  <c r="B208" i="13"/>
  <c r="B94" i="13"/>
  <c r="B247" i="13"/>
  <c r="B31" i="13"/>
  <c r="B141" i="13"/>
  <c r="B122" i="13"/>
  <c r="B158" i="13"/>
  <c r="B104" i="13"/>
  <c r="B162" i="13"/>
  <c r="B236" i="13"/>
  <c r="B185" i="13"/>
  <c r="B192" i="13"/>
  <c r="B134" i="13"/>
  <c r="B243" i="13"/>
  <c r="B70" i="13"/>
  <c r="B245" i="13"/>
  <c r="B90" i="13"/>
  <c r="B71" i="13"/>
  <c r="B107" i="13"/>
  <c r="B12" i="13"/>
  <c r="B132" i="13"/>
  <c r="B41" i="13"/>
  <c r="B153" i="13"/>
  <c r="B93" i="13"/>
  <c r="B194" i="13"/>
  <c r="B88" i="13"/>
  <c r="B80" i="13"/>
  <c r="B200" i="13"/>
  <c r="B101" i="13"/>
  <c r="B177" i="13"/>
  <c r="B100" i="13"/>
  <c r="B180" i="13"/>
  <c r="B129" i="13"/>
  <c r="B49" i="13"/>
  <c r="B206" i="13"/>
  <c r="B165" i="13"/>
  <c r="B138" i="13"/>
  <c r="B130" i="13"/>
  <c r="B224" i="13"/>
  <c r="B77" i="13"/>
  <c r="B35" i="13"/>
  <c r="B108" i="13"/>
  <c r="B50" i="13"/>
  <c r="B127" i="13"/>
  <c r="B209" i="13"/>
  <c r="B202" i="13"/>
  <c r="B148" i="13"/>
  <c r="B191" i="13"/>
  <c r="B238" i="13"/>
  <c r="B227" i="13"/>
  <c r="B199" i="13"/>
  <c r="B42" i="13"/>
  <c r="B11" i="13"/>
  <c r="B154" i="13"/>
  <c r="B120" i="13"/>
  <c r="B147" i="13"/>
  <c r="B82" i="13"/>
  <c r="B213" i="13"/>
  <c r="B111" i="13"/>
  <c r="B232" i="13"/>
  <c r="B176" i="13"/>
  <c r="B66" i="13"/>
  <c r="B20" i="13"/>
  <c r="B152" i="13"/>
  <c r="B25" i="13"/>
  <c r="B217" i="13"/>
  <c r="B74" i="13"/>
  <c r="B229" i="13"/>
  <c r="B174" i="13"/>
  <c r="E21" i="12"/>
  <c r="F21" i="12"/>
  <c r="G21" i="12"/>
  <c r="H21" i="12"/>
  <c r="I21" i="12"/>
  <c r="J21" i="12"/>
  <c r="W59" i="6" l="1"/>
  <c r="V59" i="6"/>
  <c r="U59" i="6"/>
  <c r="T59" i="6"/>
  <c r="S59" i="6"/>
  <c r="R59" i="6"/>
  <c r="Q59" i="6"/>
  <c r="P59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9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9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9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9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9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9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9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9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9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<sst xmlns="http://schemas.openxmlformats.org/spreadsheetml/2006/main" count="2668" uniqueCount="700">
  <si>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</si>
  <si>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</si>
  <si>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</si>
  <si>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</si>
  <si>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</si>
  <si>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</si>
  <si>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</si>
  <si>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</si>
  <si>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</si>
  <si>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</si>
  <si>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</si>
  <si>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</si>
  <si>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</si>
  <si>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</si>
  <si>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</si>
  <si>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</si>
  <si>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</si>
  <si>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</si>
  <si>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</si>
  <si>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</si>
  <si>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</si>
  <si>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</si>
  <si>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</si>
  <si>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</si>
  <si>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</si>
  <si>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</si>
  <si>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</si>
  <si>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</si>
  <si>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</si>
  <si>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</si>
  <si>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</si>
  <si>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</si>
  <si>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</si>
  <si>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</si>
  <si>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</si>
  <si>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</si>
  <si>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</si>
  <si>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</si>
  <si>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</si>
  <si>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</si>
  <si>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</si>
  <si>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</si>
  <si>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</si>
  <si>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</si>
  <si>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</si>
  <si>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</si>
  <si>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</si>
  <si>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</si>
  <si>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</si>
  <si>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</si>
  <si>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</si>
  <si>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</si>
  <si>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</si>
  <si>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</si>
  <si>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</si>
  <si>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</si>
  <si>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</si>
  <si>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</si>
  <si>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</si>
  <si>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</si>
  <si>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</si>
  <si>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</si>
  <si>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</si>
  <si>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</si>
  <si>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</si>
  <si>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</si>
  <si>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</si>
  <si>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</si>
  <si>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</si>
  <si>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</si>
  <si>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</si>
  <si>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</si>
  <si>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</si>
  <si>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</si>
  <si>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</si>
  <si>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</si>
  <si>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</si>
  <si>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</si>
  <si>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</si>
  <si>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</si>
  <si>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</si>
  <si>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</si>
  <si>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</si>
  <si>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</si>
  <si>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</si>
  <si>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</si>
  <si>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</si>
  <si>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</si>
  <si>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</si>
  <si>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</si>
  <si>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</si>
  <si>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</si>
  <si>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</si>
  <si>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</si>
  <si>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</si>
  <si>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</si>
  <si>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</si>
  <si>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</si>
  <si>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</si>
  <si>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</si>
  <si>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</si>
  <si>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</si>
  <si>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</si>
  <si>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</si>
  <si>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</si>
  <si>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</si>
  <si>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</si>
  <si>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</si>
  <si>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</si>
  <si>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</si>
  <si>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</si>
  <si>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</si>
  <si>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</si>
  <si>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</si>
  <si>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</si>
  <si>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</si>
  <si>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</si>
  <si>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</si>
  <si>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</si>
  <si>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</si>
  <si>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</si>
  <si>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</si>
  <si>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</si>
  <si>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</si>
  <si>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</si>
  <si>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</si>
  <si>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</si>
  <si>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</si>
  <si>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</si>
  <si>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</si>
  <si>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</si>
  <si>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</si>
  <si>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</si>
  <si>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</si>
  <si>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</si>
  <si>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</si>
  <si>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</si>
  <si>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</si>
  <si>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</si>
  <si>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</si>
  <si>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</si>
  <si>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</si>
  <si>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</si>
  <si>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</si>
  <si>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</si>
  <si>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</si>
  <si>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</si>
  <si>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</si>
  <si>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</si>
  <si>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</si>
  <si>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</si>
  <si>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</si>
  <si>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</si>
  <si>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</si>
  <si>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</si>
  <si>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</si>
  <si>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</si>
  <si>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</si>
  <si>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</si>
  <si>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</si>
  <si>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</si>
  <si>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</si>
  <si>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</si>
  <si>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</si>
  <si>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</si>
  <si>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</si>
  <si>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</si>
  <si>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</si>
  <si>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</si>
  <si>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</si>
  <si>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</si>
  <si>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</si>
  <si>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</si>
  <si>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</si>
  <si>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</si>
  <si>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</si>
  <si>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</si>
  <si>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</si>
  <si>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</si>
  <si>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</si>
  <si>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</si>
  <si>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</si>
  <si>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</si>
  <si>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</si>
  <si>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</si>
  <si>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</si>
  <si>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</si>
  <si>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</si>
  <si>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</si>
  <si>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</si>
  <si>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</si>
  <si>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</si>
  <si>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</si>
  <si>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</si>
  <si>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</si>
  <si>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</si>
  <si>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</si>
  <si>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</si>
  <si>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</si>
  <si>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</si>
  <si>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</si>
  <si>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</si>
  <si>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</si>
  <si>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</si>
  <si>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</si>
  <si>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</si>
  <si>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</si>
  <si>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</si>
  <si>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</si>
  <si>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</si>
  <si>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</si>
  <si>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</si>
  <si>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</si>
  <si>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</si>
  <si>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</si>
  <si>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</si>
  <si>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</si>
  <si>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</si>
  <si>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</si>
  <si>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</si>
  <si>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</si>
  <si>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</si>
  <si>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</si>
  <si>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</si>
  <si>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</si>
  <si>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</si>
  <si>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</si>
  <si>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</si>
  <si>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</si>
  <si>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</si>
  <si>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</si>
  <si>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</si>
  <si>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</si>
  <si>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</si>
  <si>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</si>
  <si>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</si>
  <si>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</si>
  <si>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</si>
  <si>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</si>
  <si>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</si>
  <si>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</si>
  <si>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</si>
  <si>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</si>
  <si>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</si>
  <si>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</si>
  <si>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</si>
  <si>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</si>
  <si>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</si>
  <si>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</si>
  <si>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</si>
  <si>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</si>
  <si>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</si>
  <si>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</si>
  <si>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</si>
  <si>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</si>
  <si>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</si>
  <si>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</si>
  <si>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</si>
  <si>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</si>
  <si>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</si>
  <si>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</si>
  <si>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</si>
  <si>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</si>
  <si>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</si>
  <si>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</si>
  <si>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</si>
  <si>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</si>
  <si>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</si>
  <si>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</si>
  <si>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</si>
  <si>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</si>
  <si>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</si>
  <si>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</si>
  <si>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</si>
  <si>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</si>
  <si>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</si>
  <si>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</si>
  <si>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</si>
  <si>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</si>
  <si>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</si>
  <si>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</si>
  <si>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</si>
  <si>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</si>
  <si>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</si>
  <si>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</si>
  <si>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</si>
  <si>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</si>
  <si>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</si>
  <si>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</si>
  <si>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</si>
  <si>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</si>
  <si>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</si>
  <si>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</si>
  <si>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</si>
  <si>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</si>
  <si>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</si>
  <si>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</si>
  <si>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</si>
  <si>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</si>
  <si>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</si>
  <si>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</si>
  <si>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</si>
  <si>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</si>
  <si>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</si>
  <si>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</si>
  <si>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</si>
  <si>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</si>
  <si>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</si>
  <si>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</si>
  <si>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</si>
  <si>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</si>
  <si>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</si>
  <si>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</si>
  <si>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</si>
  <si>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</si>
  <si>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</si>
  <si>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</si>
  <si>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</si>
  <si>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</si>
  <si>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</si>
  <si>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</si>
  <si>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</si>
  <si>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</si>
  <si>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</si>
  <si>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</si>
  <si>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</si>
  <si>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</si>
  <si>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</si>
  <si>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</si>
  <si>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</si>
  <si>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</si>
  <si>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</si>
  <si>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</si>
  <si>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</si>
  <si>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</si>
  <si>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</si>
  <si>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</si>
  <si>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</si>
  <si>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</si>
  <si>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</si>
  <si>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</si>
  <si>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</si>
  <si>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</si>
  <si>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</si>
  <si>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</si>
  <si>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</si>
  <si>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</si>
  <si>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</si>
  <si>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</si>
  <si>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</si>
  <si>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</si>
  <si>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</si>
  <si>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</si>
  <si>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</si>
  <si>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</si>
  <si>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</si>
  <si>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</si>
  <si>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</si>
  <si>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</si>
  <si>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</si>
  <si>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</si>
  <si>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</si>
  <si>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</si>
  <si>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</si>
  <si>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</si>
  <si>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</si>
  <si>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</si>
  <si>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</si>
  <si>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</si>
  <si>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</si>
  <si>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</si>
  <si>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</si>
  <si>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</si>
  <si>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</si>
  <si>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</si>
  <si>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</si>
  <si>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</si>
  <si>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</si>
  <si>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</si>
  <si>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</si>
  <si>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</si>
  <si>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</si>
  <si>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</si>
  <si>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</si>
  <si>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</si>
  <si>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</si>
  <si>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</si>
  <si>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</si>
  <si>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</si>
  <si>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</si>
  <si>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</si>
  <si>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</si>
  <si>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</si>
  <si>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</si>
  <si>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</si>
  <si>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</si>
  <si>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</si>
  <si>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</si>
  <si>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</si>
  <si>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</si>
  <si>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</si>
  <si>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</si>
  <si>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</si>
  <si>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</si>
  <si>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</si>
  <si>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</si>
  <si>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</si>
  <si>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</si>
  <si>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</si>
  <si>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</si>
  <si>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</si>
  <si>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</si>
  <si>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</si>
  <si>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</si>
  <si>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</si>
  <si>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</si>
  <si>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</si>
  <si>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</si>
  <si>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</si>
  <si>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</si>
  <si>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</si>
  <si>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</si>
  <si>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</si>
  <si>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</si>
  <si>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</si>
  <si>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</si>
  <si>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</si>
  <si>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</si>
  <si>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</si>
  <si>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</si>
  <si>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</si>
  <si>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</si>
  <si>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</si>
  <si>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</si>
  <si>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</si>
  <si>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</si>
  <si>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</si>
  <si>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</si>
  <si>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</si>
  <si>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</si>
  <si>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</si>
  <si>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</si>
  <si>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</si>
  <si>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</si>
  <si>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</si>
  <si>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</si>
  <si>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</si>
  <si>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</si>
  <si>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</si>
  <si>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</si>
  <si>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</si>
  <si>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</si>
  <si>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</si>
  <si>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</si>
  <si>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</si>
  <si>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</si>
  <si>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</si>
  <si>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</si>
  <si>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</si>
  <si>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</si>
  <si>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</si>
  <si>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</si>
  <si>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</si>
  <si>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</si>
  <si>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</si>
  <si>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</si>
  <si>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</si>
  <si>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</si>
  <si>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</si>
  <si>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</si>
  <si>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</si>
  <si>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</si>
  <si>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</si>
  <si>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</si>
  <si>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</si>
  <si>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</si>
  <si>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</si>
  <si>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</si>
  <si>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</si>
  <si>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</si>
  <si>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</si>
  <si>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</si>
  <si>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</si>
  <si>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</si>
  <si>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</si>
  <si>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</si>
  <si>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</si>
  <si>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</si>
  <si>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</si>
  <si>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</si>
  <si>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</si>
  <si>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</si>
  <si>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</si>
  <si>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</si>
  <si>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</si>
  <si>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</si>
  <si>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</si>
  <si>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</si>
  <si>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</si>
  <si>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</si>
  <si>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</si>
  <si>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</si>
  <si>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</si>
  <si>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</si>
  <si>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</si>
  <si>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</si>
  <si>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</si>
  <si>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</si>
  <si>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</si>
  <si>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</si>
  <si>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</si>
  <si>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</si>
  <si>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</si>
  <si>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</si>
  <si>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</si>
  <si>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</si>
  <si>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</si>
  <si>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</si>
  <si>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</si>
  <si>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</si>
  <si>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</si>
  <si>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</si>
  <si>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</si>
  <si>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</si>
  <si>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</si>
  <si>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</si>
  <si>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</si>
  <si>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</si>
  <si>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</si>
  <si>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</si>
  <si>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</si>
  <si>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</si>
  <si>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</si>
  <si>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</si>
  <si>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</si>
  <si>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</si>
  <si>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</si>
  <si>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</si>
  <si>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</si>
  <si>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</si>
  <si>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</si>
  <si>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</si>
  <si>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</si>
  <si>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</si>
  <si>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</si>
  <si>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</si>
  <si>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</si>
  <si>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</si>
  <si>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</si>
  <si>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</si>
  <si>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</si>
  <si>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</si>
  <si>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</si>
  <si>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</si>
  <si>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</si>
  <si>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</si>
  <si>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</si>
  <si>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</si>
  <si>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</si>
  <si>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</si>
  <si>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</si>
  <si>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</si>
  <si>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</si>
  <si>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</si>
  <si>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</si>
  <si>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</si>
  <si>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</si>
  <si>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</si>
  <si>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</si>
  <si>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</si>
  <si>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</si>
  <si>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</si>
  <si>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</si>
  <si>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</si>
  <si>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</si>
  <si>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</si>
  <si>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</si>
  <si>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</si>
  <si>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</si>
  <si>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</si>
  <si>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</si>
  <si>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</si>
  <si>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</si>
  <si>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</si>
  <si>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</si>
  <si>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</si>
  <si>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</si>
  <si>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</si>
  <si>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</si>
  <si>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</si>
  <si>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</si>
  <si>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</si>
  <si>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</si>
  <si>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</si>
  <si>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</si>
  <si>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</si>
  <si>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</si>
  <si>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</si>
  <si>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</si>
  <si>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</si>
  <si>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</si>
  <si>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</si>
  <si>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</si>
  <si>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</si>
  <si>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</si>
  <si>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</si>
  <si>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</si>
  <si>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</si>
  <si>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</si>
  <si>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</si>
  <si>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</si>
  <si>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</si>
  <si>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</si>
  <si>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</si>
  <si>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</si>
  <si>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</si>
  <si>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</si>
  <si>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</si>
  <si>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</si>
  <si>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</si>
  <si>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</si>
  <si>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</si>
  <si>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</si>
  <si>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</si>
  <si>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</si>
  <si>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</si>
  <si>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</si>
  <si>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</si>
  <si>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</si>
  <si>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</si>
  <si>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</si>
  <si>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</si>
  <si>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</si>
  <si>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</si>
  <si>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</si>
  <si>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</si>
  <si>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</si>
  <si>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</si>
  <si>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</si>
  <si>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</si>
  <si>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</si>
  <si>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</si>
  <si>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</si>
  <si>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</si>
  <si>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</si>
  <si>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</si>
  <si>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</si>
  <si>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</si>
  <si>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</si>
  <si>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</si>
  <si>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</si>
  <si>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</si>
  <si>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</si>
  <si>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</si>
  <si>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</si>
  <si>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</si>
  <si>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</si>
  <si>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</si>
  <si>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</si>
  <si>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</si>
  <si>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</si>
  <si>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</si>
  <si>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</si>
  <si>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</si>
  <si>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</si>
  <si>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</si>
  <si>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</si>
  <si>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</si>
  <si>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</si>
  <si>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</si>
  <si>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</si>
  <si>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</si>
  <si>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</si>
  <si>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</si>
  <si>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</si>
  <si>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</si>
  <si>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</si>
  <si>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</si>
  <si>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</si>
  <si>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2049=0; 2050=0</t>
  </si>
  <si>
    <t>2025=1;2026=0;2050=0</t>
  </si>
  <si>
    <t>MGA Parameters</t>
  </si>
  <si>
    <t>units_invested_big_m_mga</t>
  </si>
  <si>
    <t>units_invested_mga</t>
  </si>
  <si>
    <t>units_invested_mga_weight</t>
  </si>
  <si>
    <t>Whether units_invested is considered in the maximal-differences of the mga objective</t>
  </si>
  <si>
    <t>Used to scale mga variables</t>
  </si>
  <si>
    <t>big_m_mga should be chosen as small as possible but sufficiently large (would be twice the candidate units)</t>
  </si>
  <si>
    <t>Modeling to Generate Alternatives (MGA)</t>
  </si>
  <si>
    <t>weight</t>
  </si>
  <si>
    <t>max_mga_slack</t>
  </si>
  <si>
    <t>max_mga_iterations</t>
  </si>
  <si>
    <t>integer</t>
  </si>
  <si>
    <t xml:space="preserve">float </t>
  </si>
  <si>
    <t>Maximum slack by which the alternative solution may differ from the original solution (e.g. 5% more than initial objective function value)</t>
  </si>
  <si>
    <t xml:space="preserve"> How many alternative solutions will be generated</t>
  </si>
  <si>
    <t>Building retrofits</t>
  </si>
  <si>
    <t>NaM_building_retrofits</t>
  </si>
  <si>
    <t>Scenario name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</si>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</sst>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i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8" fillId="13" borderId="0" applyNumberFormat="0" applyBorder="0" applyAlignment="0" applyProtection="0"/>
  </cellStyleXfs>
  <cellXfs count="33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8" xfId="0" applyBorder="1"/>
    <xf numFmtId="0" fontId="4" fillId="0" borderId="9" xfId="0" applyFont="1" applyBorder="1"/>
    <xf numFmtId="0" fontId="6" fillId="0" borderId="8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6" xfId="0" applyFont="1" applyBorder="1"/>
    <xf numFmtId="0" fontId="6" fillId="0" borderId="7" xfId="0" applyFont="1" applyBorder="1"/>
    <xf numFmtId="0" fontId="4" fillId="0" borderId="19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9" xfId="0" applyFont="1" applyBorder="1"/>
    <xf numFmtId="0" fontId="0" fillId="0" borderId="11" xfId="0" applyBorder="1"/>
    <xf numFmtId="0" fontId="7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20" xfId="0" applyFont="1" applyBorder="1"/>
    <xf numFmtId="0" fontId="5" fillId="0" borderId="8" xfId="0" applyFont="1" applyBorder="1"/>
    <xf numFmtId="0" fontId="5" fillId="0" borderId="14" xfId="0" applyFont="1" applyBorder="1"/>
    <xf numFmtId="0" fontId="5" fillId="0" borderId="11" xfId="0" applyFont="1" applyBorder="1"/>
    <xf numFmtId="0" fontId="1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1" xfId="0" applyFont="1" applyBorder="1"/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2" fontId="0" fillId="0" borderId="28" xfId="0" applyNumberFormat="1" applyBorder="1" applyAlignment="1">
      <alignment horizontal="center" vertical="center"/>
    </xf>
    <xf numFmtId="22" fontId="0" fillId="0" borderId="29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0" applyFont="1"/>
    <xf numFmtId="0" fontId="0" fillId="0" borderId="6" xfId="0" applyBorder="1"/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top"/>
    </xf>
    <xf numFmtId="0" fontId="15" fillId="4" borderId="7" xfId="0" applyFont="1" applyFill="1" applyBorder="1"/>
    <xf numFmtId="0" fontId="15" fillId="4" borderId="16" xfId="0" applyFont="1" applyFill="1" applyBorder="1"/>
    <xf numFmtId="0" fontId="15" fillId="0" borderId="1" xfId="0" applyFont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8" xfId="0" applyFont="1" applyFill="1" applyBorder="1" applyAlignment="1">
      <alignment horizontal="center" vertical="center"/>
    </xf>
    <xf numFmtId="9" fontId="12" fillId="7" borderId="8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4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164" fontId="4" fillId="7" borderId="8" xfId="1" applyNumberFormat="1" applyFont="1" applyFill="1" applyBorder="1" applyAlignment="1">
      <alignment horizontal="center" vertical="center"/>
    </xf>
    <xf numFmtId="0" fontId="19" fillId="8" borderId="8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9" xfId="0" applyFont="1" applyBorder="1"/>
    <xf numFmtId="0" fontId="6" fillId="4" borderId="8" xfId="0" applyFont="1" applyFill="1" applyBorder="1"/>
    <xf numFmtId="0" fontId="6" fillId="4" borderId="7" xfId="0" applyFont="1" applyFill="1" applyBorder="1"/>
    <xf numFmtId="0" fontId="6" fillId="4" borderId="11" xfId="0" applyFont="1" applyFill="1" applyBorder="1"/>
    <xf numFmtId="0" fontId="6" fillId="4" borderId="14" xfId="0" applyFont="1" applyFill="1" applyBorder="1"/>
    <xf numFmtId="0" fontId="6" fillId="4" borderId="16" xfId="0" applyFont="1" applyFill="1" applyBorder="1"/>
    <xf numFmtId="9" fontId="4" fillId="7" borderId="8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5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8" xfId="0" applyFill="1" applyBorder="1" applyAlignment="1">
      <alignment horizontal="center" vertical="center"/>
    </xf>
    <xf numFmtId="22" fontId="0" fillId="7" borderId="29" xfId="0" applyNumberFormat="1" applyFill="1" applyBorder="1" applyAlignment="1">
      <alignment horizontal="center" vertical="center"/>
    </xf>
    <xf numFmtId="22" fontId="0" fillId="7" borderId="28" xfId="0" applyNumberForma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7" borderId="9" xfId="0" applyFont="1" applyFill="1" applyBorder="1"/>
    <xf numFmtId="0" fontId="4" fillId="7" borderId="15" xfId="0" applyFont="1" applyFill="1" applyBorder="1"/>
    <xf numFmtId="0" fontId="4" fillId="7" borderId="8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4" xfId="0" applyNumberForma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6" xfId="0" applyFont="1" applyBorder="1"/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4" fillId="7" borderId="8" xfId="0" applyNumberFormat="1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6" fillId="10" borderId="8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18" xfId="0" applyFont="1" applyBorder="1"/>
    <xf numFmtId="0" fontId="4" fillId="0" borderId="19" xfId="0" applyFont="1" applyBorder="1"/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22" fillId="7" borderId="8" xfId="0" applyFont="1" applyFill="1" applyBorder="1" applyAlignment="1">
      <alignment horizontal="center"/>
    </xf>
    <xf numFmtId="0" fontId="23" fillId="0" borderId="8" xfId="0" applyFont="1" applyBorder="1"/>
    <xf numFmtId="0" fontId="4" fillId="8" borderId="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 wrapText="1"/>
    </xf>
    <xf numFmtId="164" fontId="4" fillId="7" borderId="8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8" xfId="1" applyNumberFormat="1" applyFont="1" applyFill="1" applyBorder="1" applyAlignment="1">
      <alignment horizontal="center" vertical="center"/>
    </xf>
    <xf numFmtId="166" fontId="4" fillId="7" borderId="8" xfId="1" applyNumberFormat="1" applyFont="1" applyFill="1" applyBorder="1" applyAlignment="1">
      <alignment horizontal="center" vertical="center"/>
    </xf>
    <xf numFmtId="0" fontId="5" fillId="4" borderId="8" xfId="0" applyFont="1" applyFill="1" applyBorder="1"/>
    <xf numFmtId="0" fontId="5" fillId="4" borderId="14" xfId="0" applyFont="1" applyFill="1" applyBorder="1"/>
    <xf numFmtId="9" fontId="4" fillId="7" borderId="9" xfId="1" applyFont="1" applyFill="1" applyBorder="1"/>
    <xf numFmtId="168" fontId="12" fillId="7" borderId="8" xfId="1" applyNumberFormat="1" applyFont="1" applyFill="1" applyBorder="1" applyAlignment="1">
      <alignment horizontal="center" vertical="center"/>
    </xf>
    <xf numFmtId="1" fontId="12" fillId="7" borderId="8" xfId="1" applyNumberFormat="1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top"/>
    </xf>
    <xf numFmtId="0" fontId="5" fillId="4" borderId="14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8" xfId="0" applyFont="1" applyFill="1" applyBorder="1" applyAlignment="1">
      <alignment horizontal="center" vertical="center"/>
    </xf>
    <xf numFmtId="9" fontId="12" fillId="9" borderId="8" xfId="1" applyFont="1" applyFill="1" applyBorder="1" applyAlignment="1">
      <alignment horizontal="center" vertical="center"/>
    </xf>
    <xf numFmtId="0" fontId="0" fillId="0" borderId="15" xfId="0" applyBorder="1"/>
    <xf numFmtId="0" fontId="0" fillId="0" borderId="12" xfId="0" applyBorder="1"/>
    <xf numFmtId="0" fontId="25" fillId="9" borderId="8" xfId="0" applyFont="1" applyFill="1" applyBorder="1"/>
    <xf numFmtId="0" fontId="0" fillId="0" borderId="9" xfId="0" applyBorder="1"/>
    <xf numFmtId="0" fontId="0" fillId="4" borderId="14" xfId="0" applyFill="1" applyBorder="1"/>
    <xf numFmtId="0" fontId="0" fillId="4" borderId="11" xfId="0" applyFill="1" applyBorder="1"/>
    <xf numFmtId="0" fontId="0" fillId="4" borderId="8" xfId="0" applyFill="1" applyBorder="1"/>
    <xf numFmtId="0" fontId="0" fillId="7" borderId="14" xfId="0" applyFill="1" applyBorder="1"/>
    <xf numFmtId="0" fontId="0" fillId="7" borderId="11" xfId="0" applyFill="1" applyBorder="1"/>
    <xf numFmtId="0" fontId="0" fillId="7" borderId="8" xfId="0" applyFill="1" applyBorder="1"/>
    <xf numFmtId="0" fontId="6" fillId="10" borderId="7" xfId="0" applyFont="1" applyFill="1" applyBorder="1"/>
    <xf numFmtId="1" fontId="12" fillId="7" borderId="7" xfId="1" applyNumberFormat="1" applyFont="1" applyFill="1" applyBorder="1" applyAlignment="1">
      <alignment horizontal="center" vertical="center"/>
    </xf>
    <xf numFmtId="9" fontId="4" fillId="7" borderId="10" xfId="1" applyFont="1" applyFill="1" applyBorder="1"/>
    <xf numFmtId="0" fontId="6" fillId="10" borderId="16" xfId="0" applyFont="1" applyFill="1" applyBorder="1"/>
    <xf numFmtId="167" fontId="12" fillId="9" borderId="16" xfId="1" applyNumberFormat="1" applyFont="1" applyFill="1" applyBorder="1" applyAlignment="1">
      <alignment horizontal="center" vertical="center"/>
    </xf>
    <xf numFmtId="9" fontId="4" fillId="7" borderId="17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7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27" fillId="12" borderId="7" xfId="0" applyFont="1" applyFill="1" applyBorder="1" applyAlignment="1">
      <alignment horizontal="center" vertical="center"/>
    </xf>
    <xf numFmtId="0" fontId="27" fillId="12" borderId="8" xfId="0" applyFont="1" applyFill="1" applyBorder="1" applyAlignment="1">
      <alignment horizontal="center" vertical="center"/>
    </xf>
    <xf numFmtId="0" fontId="4" fillId="9" borderId="8" xfId="0" applyFont="1" applyFill="1" applyBorder="1"/>
    <xf numFmtId="0" fontId="12" fillId="7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Protection="1">
      <protection locked="0"/>
    </xf>
    <xf numFmtId="0" fontId="19" fillId="8" borderId="8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7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7" borderId="14" xfId="0" applyFont="1" applyFill="1" applyBorder="1" applyAlignment="1" applyProtection="1">
      <alignment horizontal="center" vertical="center"/>
      <protection locked="0"/>
    </xf>
    <xf numFmtId="0" fontId="4" fillId="0" borderId="15" xfId="0" applyFont="1" applyBorder="1" applyProtection="1">
      <protection locked="0"/>
    </xf>
    <xf numFmtId="0" fontId="4" fillId="9" borderId="8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1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9" xfId="0" applyFont="1" applyBorder="1" applyProtection="1">
      <protection locked="0"/>
    </xf>
    <xf numFmtId="164" fontId="4" fillId="7" borderId="7" xfId="1" applyNumberFormat="1" applyFont="1" applyFill="1" applyBorder="1" applyAlignment="1" applyProtection="1">
      <alignment horizontal="center" vertical="center"/>
      <protection locked="0"/>
    </xf>
    <xf numFmtId="164" fontId="4" fillId="7" borderId="8" xfId="1" applyNumberFormat="1" applyFont="1" applyFill="1" applyBorder="1" applyAlignment="1" applyProtection="1">
      <alignment horizontal="center" vertical="center"/>
      <protection locked="0"/>
    </xf>
    <xf numFmtId="164" fontId="4" fillId="7" borderId="11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6" xfId="0" applyFont="1" applyFill="1" applyBorder="1" applyAlignment="1" applyProtection="1">
      <alignment horizontal="center" vertical="center"/>
      <protection locked="0"/>
    </xf>
    <xf numFmtId="0" fontId="4" fillId="7" borderId="8" xfId="0" applyFont="1" applyFill="1" applyBorder="1" applyProtection="1">
      <protection locked="0"/>
    </xf>
    <xf numFmtId="0" fontId="4" fillId="7" borderId="19" xfId="0" applyFont="1" applyFill="1" applyBorder="1" applyAlignment="1" applyProtection="1">
      <alignment horizontal="center" vertical="center"/>
      <protection locked="0"/>
    </xf>
    <xf numFmtId="0" fontId="4" fillId="7" borderId="7" xfId="0" applyFont="1" applyFill="1" applyBorder="1" applyProtection="1">
      <protection locked="0"/>
    </xf>
    <xf numFmtId="0" fontId="4" fillId="7" borderId="20" xfId="0" applyFont="1" applyFill="1" applyBorder="1" applyAlignment="1" applyProtection="1">
      <alignment horizontal="center" vertical="center"/>
      <protection locked="0"/>
    </xf>
    <xf numFmtId="0" fontId="4" fillId="7" borderId="11" xfId="0" applyFont="1" applyFill="1" applyBorder="1" applyProtection="1">
      <protection locked="0"/>
    </xf>
    <xf numFmtId="0" fontId="17" fillId="3" borderId="7" xfId="0" applyFont="1" applyFill="1" applyBorder="1" applyProtection="1">
      <protection locked="0"/>
    </xf>
    <xf numFmtId="0" fontId="11" fillId="0" borderId="10" xfId="0" applyFont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8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8" xfId="0" applyFont="1" applyFill="1" applyBorder="1"/>
    <xf numFmtId="0" fontId="6" fillId="10" borderId="8" xfId="0" applyFont="1" applyFill="1" applyBorder="1" applyAlignment="1">
      <alignment horizontal="center" vertical="center"/>
    </xf>
    <xf numFmtId="0" fontId="6" fillId="10" borderId="14" xfId="0" applyFont="1" applyFill="1" applyBorder="1"/>
    <xf numFmtId="0" fontId="6" fillId="10" borderId="14" xfId="0" applyFont="1" applyFill="1" applyBorder="1" applyAlignment="1">
      <alignment horizontal="center" vertical="center"/>
    </xf>
    <xf numFmtId="0" fontId="15" fillId="4" borderId="14" xfId="0" applyFont="1" applyFill="1" applyBorder="1"/>
    <xf numFmtId="0" fontId="4" fillId="10" borderId="12" xfId="0" applyFont="1" applyFill="1" applyBorder="1"/>
    <xf numFmtId="0" fontId="6" fillId="10" borderId="11" xfId="0" applyFont="1" applyFill="1" applyBorder="1" applyAlignment="1">
      <alignment horizontal="center" vertical="center"/>
    </xf>
    <xf numFmtId="0" fontId="15" fillId="4" borderId="11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7" fillId="3" borderId="8" xfId="0" applyFont="1" applyFill="1" applyBorder="1"/>
    <xf numFmtId="0" fontId="17" fillId="3" borderId="11" xfId="0" applyFont="1" applyFill="1" applyBorder="1"/>
    <xf numFmtId="0" fontId="17" fillId="3" borderId="1" xfId="0" applyFont="1" applyFill="1" applyBorder="1"/>
    <xf numFmtId="0" fontId="6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9" xfId="0" applyFont="1" applyBorder="1"/>
    <xf numFmtId="0" fontId="15" fillId="4" borderId="22" xfId="0" applyFont="1" applyFill="1" applyBorder="1"/>
    <xf numFmtId="0" fontId="15" fillId="4" borderId="21" xfId="0" applyFont="1" applyFill="1" applyBorder="1"/>
    <xf numFmtId="0" fontId="6" fillId="0" borderId="20" xfId="0" applyFont="1" applyBorder="1"/>
    <xf numFmtId="0" fontId="15" fillId="4" borderId="23" xfId="0" applyFont="1" applyFill="1" applyBorder="1"/>
    <xf numFmtId="0" fontId="15" fillId="4" borderId="10" xfId="0" applyFont="1" applyFill="1" applyBorder="1"/>
    <xf numFmtId="0" fontId="15" fillId="4" borderId="0" xfId="0" applyFont="1" applyFill="1"/>
    <xf numFmtId="0" fontId="15" fillId="4" borderId="12" xfId="0" applyFont="1" applyFill="1" applyBorder="1"/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center"/>
    </xf>
    <xf numFmtId="0" fontId="15" fillId="0" borderId="8" xfId="0" applyFont="1" applyBorder="1"/>
    <xf numFmtId="0" fontId="4" fillId="9" borderId="0" xfId="0" applyFont="1" applyFill="1"/>
    <xf numFmtId="0" fontId="8" fillId="7" borderId="9" xfId="0" applyFont="1" applyFill="1" applyBorder="1"/>
    <xf numFmtId="0" fontId="0" fillId="7" borderId="9" xfId="0" applyFill="1" applyBorder="1"/>
    <xf numFmtId="0" fontId="0" fillId="7" borderId="30" xfId="0" applyFill="1" applyBorder="1" applyAlignment="1">
      <alignment horizontal="center" vertical="center"/>
    </xf>
    <xf numFmtId="0" fontId="4" fillId="7" borderId="8" xfId="0" applyFont="1" applyFill="1" applyBorder="1" applyAlignment="1" applyProtection="1">
      <alignment horizontal="center" vertic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 wrapText="1"/>
    </xf>
    <xf numFmtId="0" fontId="29" fillId="13" borderId="0" xfId="3" applyFont="1" applyAlignment="1">
      <alignment horizontal="center" vertical="center"/>
    </xf>
    <xf numFmtId="0" fontId="30" fillId="13" borderId="0" xfId="3" applyFont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9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9" dT="2025-02-17T12:57:58.02" personId="{87A7D584-14CA-4832-ADEC-EEAF9BC37BF6}" id="{6EDB2B26-384D-4295-92BE-DD63BD93D213}">
    <text>Depends on local producer (between 5 to 15ct CHF /kWh</text>
  </threadedComment>
  <threadedComment ref="P59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9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9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9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9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9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9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9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9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4"/>
  <sheetViews>
    <sheetView topLeftCell="B1" zoomScaleNormal="100" workbookViewId="0">
      <selection activeCell="F3" sqref="F3"/>
    </sheetView>
  </sheetViews>
  <sheetFormatPr defaultRowHeight="14.4" x14ac:dyDescent="0.3"/>
  <cols>
    <col min="1" max="1" width="46.6640625" style="2" bestFit="1" customWidth="1"/>
    <col min="2" max="2" width="44.44140625" style="3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12" width="17.88671875" style="3" bestFit="1" customWidth="1"/>
    <col min="13" max="16384" width="8.88671875" style="2"/>
  </cols>
  <sheetData>
    <row r="1" spans="1:12" ht="29.4" thickBot="1" x14ac:dyDescent="0.35">
      <c r="A1" s="165" t="s">
        <v>0</v>
      </c>
      <c r="B1" s="1" t="s">
        <v>1</v>
      </c>
      <c r="C1" s="1" t="s">
        <v>2</v>
      </c>
      <c r="D1" s="1" t="s">
        <v>152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</row>
    <row r="2" spans="1:12" ht="18.600000000000001" thickBot="1" x14ac:dyDescent="0.35">
      <c r="B2" s="301" t="s">
        <v>698</v>
      </c>
      <c r="C2" s="1"/>
      <c r="D2" s="1"/>
      <c r="E2" s="302" t="s">
        <v>699</v>
      </c>
      <c r="F2" s="302"/>
      <c r="G2" s="302"/>
      <c r="H2" s="302"/>
      <c r="I2" s="302"/>
      <c r="J2" s="302"/>
      <c r="K2" s="302"/>
      <c r="L2" s="302"/>
    </row>
    <row r="3" spans="1:12" ht="18.600000000000001" thickBot="1" x14ac:dyDescent="0.35">
      <c r="A3" s="69" t="s">
        <v>153</v>
      </c>
      <c r="F3" s="2"/>
      <c r="G3" s="2"/>
      <c r="H3" s="2"/>
      <c r="I3" s="2"/>
      <c r="J3" s="2"/>
      <c r="K3" s="2"/>
      <c r="L3" s="2"/>
    </row>
    <row r="4" spans="1:12" x14ac:dyDescent="0.3">
      <c r="B4" s="4" t="s">
        <v>22</v>
      </c>
      <c r="C4" s="52" t="s">
        <v>5</v>
      </c>
      <c r="D4" s="131" t="s">
        <v>101</v>
      </c>
      <c r="E4" s="167" t="s">
        <v>151</v>
      </c>
      <c r="F4" s="167"/>
      <c r="G4" s="167"/>
      <c r="H4" s="167"/>
      <c r="I4" s="167"/>
      <c r="J4" s="167"/>
      <c r="K4" s="167"/>
      <c r="L4" s="167"/>
    </row>
    <row r="5" spans="1:12" x14ac:dyDescent="0.3">
      <c r="B5" s="5" t="s">
        <v>6</v>
      </c>
      <c r="C5" s="53" t="s">
        <v>435</v>
      </c>
      <c r="D5" s="132" t="s">
        <v>104</v>
      </c>
      <c r="E5" s="139">
        <v>45658</v>
      </c>
      <c r="F5" s="139"/>
      <c r="G5" s="139"/>
      <c r="H5" s="139"/>
      <c r="I5" s="139"/>
      <c r="J5" s="139"/>
      <c r="K5" s="139"/>
      <c r="L5" s="139"/>
    </row>
    <row r="6" spans="1:12" ht="15" thickBot="1" x14ac:dyDescent="0.35">
      <c r="B6" s="66" t="s">
        <v>8</v>
      </c>
      <c r="C6" s="154" t="s">
        <v>435</v>
      </c>
      <c r="D6" s="133" t="s">
        <v>105</v>
      </c>
      <c r="E6" s="168">
        <v>54789</v>
      </c>
      <c r="F6" s="168"/>
      <c r="G6" s="168"/>
      <c r="H6" s="168"/>
      <c r="I6" s="168"/>
      <c r="J6" s="168"/>
      <c r="K6" s="168"/>
      <c r="L6" s="168"/>
    </row>
    <row r="7" spans="1:12" x14ac:dyDescent="0.3">
      <c r="B7" s="4" t="s">
        <v>233</v>
      </c>
      <c r="C7" s="52" t="s">
        <v>20</v>
      </c>
      <c r="D7" s="131" t="s">
        <v>102</v>
      </c>
      <c r="E7" s="138">
        <v>0.05</v>
      </c>
      <c r="F7" s="138"/>
      <c r="G7" s="138"/>
      <c r="H7" s="138"/>
      <c r="I7" s="138"/>
      <c r="J7" s="138"/>
      <c r="K7" s="138"/>
      <c r="L7" s="138"/>
    </row>
    <row r="8" spans="1:12" x14ac:dyDescent="0.3">
      <c r="B8" s="5" t="s">
        <v>313</v>
      </c>
      <c r="C8" s="53" t="s">
        <v>435</v>
      </c>
      <c r="D8" s="132" t="s">
        <v>103</v>
      </c>
      <c r="E8" s="139">
        <v>45658</v>
      </c>
      <c r="F8" s="139"/>
      <c r="G8" s="139"/>
      <c r="H8" s="139"/>
      <c r="I8" s="139"/>
      <c r="J8" s="139"/>
      <c r="K8" s="139"/>
      <c r="L8" s="139"/>
    </row>
    <row r="9" spans="1:12" x14ac:dyDescent="0.3">
      <c r="B9" s="5" t="s">
        <v>234</v>
      </c>
      <c r="C9" s="53" t="s">
        <v>15</v>
      </c>
      <c r="D9" s="132" t="s">
        <v>231</v>
      </c>
      <c r="E9" s="140" t="b">
        <v>1</v>
      </c>
      <c r="F9" s="140" t="b">
        <v>0</v>
      </c>
      <c r="G9" s="140" t="b">
        <v>0</v>
      </c>
      <c r="H9" s="140" t="b">
        <v>0</v>
      </c>
      <c r="I9" s="140" t="b">
        <v>0</v>
      </c>
      <c r="J9" s="140" t="b">
        <v>0</v>
      </c>
      <c r="K9" s="140" t="b">
        <v>0</v>
      </c>
      <c r="L9" s="140" t="b">
        <v>0</v>
      </c>
    </row>
    <row r="10" spans="1:12" ht="15" thickBot="1" x14ac:dyDescent="0.35">
      <c r="B10" s="6" t="s">
        <v>235</v>
      </c>
      <c r="C10" s="54" t="s">
        <v>15</v>
      </c>
      <c r="D10" s="166" t="s">
        <v>232</v>
      </c>
      <c r="E10" s="141" t="b">
        <v>0</v>
      </c>
      <c r="F10" s="141" t="b">
        <v>0</v>
      </c>
      <c r="G10" s="141" t="b">
        <v>0</v>
      </c>
      <c r="H10" s="141" t="b">
        <v>0</v>
      </c>
      <c r="I10" s="141" t="b">
        <v>0</v>
      </c>
      <c r="J10" s="141" t="b">
        <v>0</v>
      </c>
      <c r="K10" s="141" t="b">
        <v>0</v>
      </c>
      <c r="L10" s="141" t="b">
        <v>0</v>
      </c>
    </row>
    <row r="11" spans="1:12" ht="15" thickBot="1" x14ac:dyDescent="0.35">
      <c r="F11" s="2"/>
      <c r="G11" s="2"/>
      <c r="H11" s="2"/>
      <c r="I11" s="2"/>
      <c r="J11" s="2"/>
      <c r="K11" s="2"/>
      <c r="L11" s="2"/>
    </row>
    <row r="12" spans="1:12" ht="18.600000000000001" thickBot="1" x14ac:dyDescent="0.35">
      <c r="A12" s="69" t="s">
        <v>9</v>
      </c>
      <c r="F12" s="2"/>
      <c r="G12" s="2"/>
      <c r="H12" s="2"/>
      <c r="I12" s="2"/>
      <c r="J12" s="2"/>
      <c r="K12" s="2"/>
      <c r="L12" s="2"/>
    </row>
    <row r="13" spans="1:12" x14ac:dyDescent="0.3">
      <c r="B13" s="4" t="s">
        <v>154</v>
      </c>
      <c r="C13" s="52" t="s">
        <v>15</v>
      </c>
      <c r="D13" s="134" t="s">
        <v>155</v>
      </c>
      <c r="E13" s="142" t="b">
        <v>1</v>
      </c>
      <c r="F13" s="142" t="b">
        <v>0</v>
      </c>
      <c r="G13" s="142" t="b">
        <v>0</v>
      </c>
      <c r="H13" s="142" t="b">
        <v>0</v>
      </c>
      <c r="I13" s="142" t="b">
        <v>0</v>
      </c>
      <c r="J13" s="142" t="b">
        <v>0</v>
      </c>
      <c r="K13" s="142" t="b">
        <v>0</v>
      </c>
      <c r="L13" s="142" t="b">
        <v>0</v>
      </c>
    </row>
    <row r="14" spans="1:12" x14ac:dyDescent="0.3">
      <c r="B14" s="5" t="s">
        <v>22</v>
      </c>
      <c r="C14" s="53" t="s">
        <v>5</v>
      </c>
      <c r="D14" s="135" t="s">
        <v>101</v>
      </c>
      <c r="E14" s="143" t="s">
        <v>433</v>
      </c>
      <c r="F14" s="143"/>
      <c r="G14" s="143"/>
      <c r="H14" s="143"/>
      <c r="I14" s="143"/>
      <c r="J14" s="143"/>
      <c r="K14" s="143"/>
      <c r="L14" s="143"/>
    </row>
    <row r="15" spans="1:12" ht="15" thickBot="1" x14ac:dyDescent="0.35">
      <c r="B15" s="66" t="s">
        <v>10</v>
      </c>
      <c r="C15" s="154" t="s">
        <v>11</v>
      </c>
      <c r="D15" s="155" t="s">
        <v>106</v>
      </c>
      <c r="E15" s="156" t="s">
        <v>554</v>
      </c>
      <c r="F15" s="156"/>
      <c r="G15" s="156"/>
      <c r="H15" s="156"/>
      <c r="I15" s="156"/>
      <c r="J15" s="156"/>
      <c r="K15" s="156"/>
      <c r="L15" s="156"/>
    </row>
    <row r="16" spans="1:12" x14ac:dyDescent="0.3">
      <c r="B16" s="4" t="s">
        <v>431</v>
      </c>
      <c r="C16" s="160" t="s">
        <v>15</v>
      </c>
      <c r="D16" s="134" t="s">
        <v>430</v>
      </c>
      <c r="E16" s="145" t="b">
        <v>0</v>
      </c>
      <c r="F16" s="145" t="b">
        <v>0</v>
      </c>
      <c r="G16" s="145" t="b">
        <v>0</v>
      </c>
      <c r="H16" s="145" t="b">
        <v>0</v>
      </c>
      <c r="I16" s="145" t="b">
        <v>0</v>
      </c>
      <c r="J16" s="145" t="b">
        <v>0</v>
      </c>
      <c r="K16" s="145" t="b">
        <v>0</v>
      </c>
      <c r="L16" s="145" t="b">
        <v>0</v>
      </c>
    </row>
    <row r="17" spans="1:12" x14ac:dyDescent="0.3">
      <c r="B17" s="5" t="s">
        <v>22</v>
      </c>
      <c r="C17" s="161" t="s">
        <v>5</v>
      </c>
      <c r="D17" s="157" t="s">
        <v>101</v>
      </c>
      <c r="E17" s="163" t="s">
        <v>433</v>
      </c>
      <c r="F17" s="163"/>
      <c r="G17" s="163"/>
      <c r="H17" s="163"/>
      <c r="I17" s="163"/>
      <c r="J17" s="163"/>
      <c r="K17" s="163"/>
      <c r="L17" s="163"/>
    </row>
    <row r="18" spans="1:12" x14ac:dyDescent="0.3">
      <c r="B18" s="66" t="s">
        <v>10</v>
      </c>
      <c r="C18" s="158" t="s">
        <v>11</v>
      </c>
      <c r="D18" s="135" t="s">
        <v>106</v>
      </c>
      <c r="E18" s="159" t="s">
        <v>554</v>
      </c>
      <c r="F18" s="159"/>
      <c r="G18" s="159"/>
      <c r="H18" s="159"/>
      <c r="I18" s="159"/>
      <c r="J18" s="159"/>
      <c r="K18" s="159"/>
      <c r="L18" s="159"/>
    </row>
    <row r="19" spans="1:12" ht="15" thickBot="1" x14ac:dyDescent="0.35">
      <c r="B19" s="5" t="s">
        <v>432</v>
      </c>
      <c r="C19" s="162" t="s">
        <v>428</v>
      </c>
      <c r="D19" s="164" t="s">
        <v>429</v>
      </c>
      <c r="E19" s="146" t="s">
        <v>442</v>
      </c>
      <c r="F19" s="146"/>
      <c r="G19" s="146"/>
      <c r="H19" s="146"/>
      <c r="I19" s="146"/>
      <c r="J19" s="146"/>
      <c r="K19" s="146"/>
      <c r="L19" s="146"/>
    </row>
    <row r="20" spans="1:12" ht="15" thickBot="1" x14ac:dyDescent="0.35">
      <c r="B20" s="51" t="s">
        <v>23</v>
      </c>
      <c r="C20" s="55" t="s">
        <v>15</v>
      </c>
      <c r="D20" s="70" t="s">
        <v>156</v>
      </c>
      <c r="E20" s="144" t="b">
        <v>0</v>
      </c>
      <c r="F20" s="144" t="b">
        <v>0</v>
      </c>
      <c r="G20" s="144" t="b">
        <v>0</v>
      </c>
      <c r="H20" s="144" t="b">
        <v>0</v>
      </c>
      <c r="I20" s="144" t="b">
        <v>0</v>
      </c>
      <c r="J20" s="144" t="b">
        <v>0</v>
      </c>
      <c r="K20" s="144" t="b">
        <v>0</v>
      </c>
      <c r="L20" s="144" t="b">
        <v>0</v>
      </c>
    </row>
    <row r="21" spans="1:12" ht="15" thickBot="1" x14ac:dyDescent="0.35">
      <c r="F21" s="2"/>
      <c r="G21" s="2"/>
      <c r="H21" s="2"/>
      <c r="I21" s="2"/>
      <c r="J21" s="2"/>
      <c r="K21" s="2"/>
      <c r="L21" s="2"/>
    </row>
    <row r="22" spans="1:12" ht="18.600000000000001" thickBot="1" x14ac:dyDescent="0.35">
      <c r="A22" s="69" t="s">
        <v>434</v>
      </c>
      <c r="F22" s="2"/>
      <c r="G22" s="2"/>
      <c r="H22" s="2"/>
      <c r="I22" s="2"/>
      <c r="J22" s="2"/>
      <c r="K22" s="2"/>
      <c r="L22" s="2"/>
    </row>
    <row r="23" spans="1:12" x14ac:dyDescent="0.3">
      <c r="B23" s="4" t="s">
        <v>305</v>
      </c>
      <c r="C23" s="68" t="s">
        <v>15</v>
      </c>
      <c r="D23" s="137" t="s">
        <v>229</v>
      </c>
      <c r="E23" s="145" t="b">
        <v>1</v>
      </c>
      <c r="F23" s="145" t="b">
        <v>0</v>
      </c>
      <c r="G23" s="145" t="b">
        <v>0</v>
      </c>
      <c r="H23" s="145" t="b">
        <v>0</v>
      </c>
      <c r="I23" s="145" t="b">
        <v>0</v>
      </c>
      <c r="J23" s="145" t="b">
        <v>0</v>
      </c>
      <c r="K23" s="145" t="b">
        <v>0</v>
      </c>
      <c r="L23" s="145" t="b">
        <v>0</v>
      </c>
    </row>
    <row r="24" spans="1:12" x14ac:dyDescent="0.3">
      <c r="B24" s="5" t="s">
        <v>22</v>
      </c>
      <c r="C24" s="53" t="s">
        <v>5</v>
      </c>
      <c r="D24" s="135" t="s">
        <v>101</v>
      </c>
      <c r="E24" s="146" t="s">
        <v>237</v>
      </c>
      <c r="F24" s="146"/>
      <c r="G24" s="146"/>
      <c r="H24" s="146"/>
      <c r="I24" s="146"/>
      <c r="J24" s="146"/>
      <c r="K24" s="146"/>
      <c r="L24" s="146"/>
    </row>
    <row r="25" spans="1:12" ht="15" thickBot="1" x14ac:dyDescent="0.35">
      <c r="B25" s="57" t="s">
        <v>16</v>
      </c>
      <c r="C25" s="54" t="s">
        <v>435</v>
      </c>
      <c r="D25" s="136" t="s">
        <v>107</v>
      </c>
      <c r="E25" s="147">
        <v>45658</v>
      </c>
      <c r="F25" s="147"/>
      <c r="G25" s="147"/>
      <c r="H25" s="147"/>
      <c r="I25" s="147"/>
      <c r="J25" s="147"/>
      <c r="K25" s="147"/>
      <c r="L25" s="147"/>
    </row>
    <row r="26" spans="1:12" x14ac:dyDescent="0.3">
      <c r="B26" s="4" t="s">
        <v>17</v>
      </c>
      <c r="C26" s="68" t="s">
        <v>15</v>
      </c>
      <c r="D26" s="137" t="s">
        <v>230</v>
      </c>
      <c r="E26" s="145" t="b">
        <v>0</v>
      </c>
      <c r="F26" s="145" t="b">
        <v>0</v>
      </c>
      <c r="G26" s="145" t="b">
        <v>0</v>
      </c>
      <c r="H26" s="145" t="b">
        <v>0</v>
      </c>
      <c r="I26" s="145" t="b">
        <v>0</v>
      </c>
      <c r="J26" s="145" t="b">
        <v>0</v>
      </c>
      <c r="K26" s="145" t="b">
        <v>0</v>
      </c>
      <c r="L26" s="145" t="b">
        <v>0</v>
      </c>
    </row>
    <row r="27" spans="1:12" x14ac:dyDescent="0.3">
      <c r="B27" s="5" t="s">
        <v>22</v>
      </c>
      <c r="C27" s="53" t="s">
        <v>5</v>
      </c>
      <c r="D27" s="135" t="s">
        <v>101</v>
      </c>
      <c r="E27" s="146"/>
      <c r="F27" s="146"/>
      <c r="G27" s="146"/>
      <c r="H27" s="146"/>
      <c r="I27" s="146"/>
      <c r="J27" s="146"/>
      <c r="K27" s="146"/>
      <c r="L27" s="146"/>
    </row>
    <row r="28" spans="1:12" x14ac:dyDescent="0.3">
      <c r="B28" s="67" t="s">
        <v>18</v>
      </c>
      <c r="C28" s="53" t="s">
        <v>435</v>
      </c>
      <c r="D28" s="135" t="s">
        <v>107</v>
      </c>
      <c r="E28" s="148"/>
      <c r="F28" s="148"/>
      <c r="G28" s="148"/>
      <c r="H28" s="148"/>
      <c r="I28" s="148"/>
      <c r="J28" s="148"/>
      <c r="K28" s="148"/>
      <c r="L28" s="148"/>
    </row>
    <row r="29" spans="1:12" ht="15" thickBot="1" x14ac:dyDescent="0.35">
      <c r="B29" s="6" t="s">
        <v>236</v>
      </c>
      <c r="C29" s="54" t="s">
        <v>11</v>
      </c>
      <c r="D29" s="136" t="s">
        <v>106</v>
      </c>
      <c r="E29" s="149"/>
      <c r="F29" s="149"/>
      <c r="G29" s="149"/>
      <c r="H29" s="149"/>
      <c r="I29" s="149"/>
      <c r="J29" s="149"/>
      <c r="K29" s="149"/>
      <c r="L29" s="149"/>
    </row>
    <row r="30" spans="1:12" ht="15" thickBot="1" x14ac:dyDescent="0.35">
      <c r="B30" s="6" t="s">
        <v>696</v>
      </c>
      <c r="C30" s="54" t="s">
        <v>15</v>
      </c>
      <c r="D30" s="136" t="s">
        <v>697</v>
      </c>
      <c r="E30" s="145" t="b">
        <v>1</v>
      </c>
      <c r="F30" s="145" t="b">
        <v>0</v>
      </c>
      <c r="G30" s="145" t="b">
        <v>0</v>
      </c>
      <c r="H30" s="145" t="b">
        <v>0</v>
      </c>
      <c r="I30" s="145" t="b">
        <v>0</v>
      </c>
      <c r="J30" s="145" t="b">
        <v>0</v>
      </c>
      <c r="K30" s="145" t="b">
        <v>0</v>
      </c>
      <c r="L30" s="145" t="b">
        <v>0</v>
      </c>
    </row>
    <row r="31" spans="1:12" ht="15" thickBot="1" x14ac:dyDescent="0.35">
      <c r="F31" s="2"/>
      <c r="G31" s="2"/>
      <c r="H31" s="2"/>
      <c r="I31" s="2"/>
      <c r="J31" s="2"/>
      <c r="K31" s="2"/>
      <c r="L31" s="2"/>
    </row>
    <row r="32" spans="1:12" ht="18.600000000000001" thickBot="1" x14ac:dyDescent="0.35">
      <c r="A32" s="69" t="s">
        <v>301</v>
      </c>
      <c r="F32" s="2"/>
      <c r="G32" s="2"/>
      <c r="H32" s="2"/>
      <c r="I32" s="2"/>
      <c r="J32" s="2"/>
      <c r="K32" s="2"/>
      <c r="L32" s="2"/>
    </row>
    <row r="33" spans="1:12" x14ac:dyDescent="0.3">
      <c r="B33" s="4" t="s">
        <v>555</v>
      </c>
      <c r="C33" s="52" t="s">
        <v>15</v>
      </c>
      <c r="D33" s="305" t="s">
        <v>303</v>
      </c>
      <c r="E33" s="150" t="b">
        <v>1</v>
      </c>
      <c r="F33" s="150" t="b">
        <v>0</v>
      </c>
      <c r="G33" s="150" t="b">
        <v>0</v>
      </c>
      <c r="H33" s="150" t="b">
        <v>0</v>
      </c>
      <c r="I33" s="150" t="b">
        <v>0</v>
      </c>
      <c r="J33" s="150" t="b">
        <v>0</v>
      </c>
      <c r="K33" s="150" t="b">
        <v>0</v>
      </c>
      <c r="L33" s="150" t="b">
        <v>0</v>
      </c>
    </row>
    <row r="34" spans="1:12" ht="15" thickBot="1" x14ac:dyDescent="0.35">
      <c r="B34" s="6" t="s">
        <v>406</v>
      </c>
      <c r="C34" s="54" t="s">
        <v>405</v>
      </c>
      <c r="D34" s="306" t="s">
        <v>304</v>
      </c>
      <c r="E34" s="303" t="s">
        <v>679</v>
      </c>
      <c r="F34" s="303"/>
      <c r="G34" s="303"/>
      <c r="H34" s="303"/>
      <c r="I34" s="303"/>
      <c r="J34" s="303"/>
      <c r="K34" s="303"/>
      <c r="L34" s="303"/>
    </row>
    <row r="35" spans="1:12" ht="15" thickBot="1" x14ac:dyDescent="0.35">
      <c r="F35" s="2"/>
      <c r="G35" s="2"/>
      <c r="H35" s="2"/>
      <c r="I35" s="2"/>
      <c r="J35" s="2"/>
      <c r="K35" s="2"/>
      <c r="L35" s="2"/>
    </row>
    <row r="36" spans="1:12" ht="18.600000000000001" thickBot="1" x14ac:dyDescent="0.35">
      <c r="A36" s="69" t="s">
        <v>688</v>
      </c>
      <c r="F36" s="2"/>
      <c r="G36" s="2"/>
      <c r="H36" s="2"/>
      <c r="I36" s="2"/>
      <c r="J36" s="2"/>
      <c r="K36" s="2"/>
      <c r="L36" s="2"/>
    </row>
    <row r="37" spans="1:12" x14ac:dyDescent="0.3">
      <c r="B37" s="300" t="s">
        <v>695</v>
      </c>
      <c r="C37" s="52" t="s">
        <v>692</v>
      </c>
      <c r="D37" s="305" t="s">
        <v>691</v>
      </c>
      <c r="E37" s="298">
        <v>15</v>
      </c>
      <c r="F37" s="298"/>
      <c r="G37" s="298"/>
      <c r="H37" s="298"/>
      <c r="I37" s="298"/>
      <c r="J37" s="298"/>
      <c r="K37" s="298"/>
      <c r="L37" s="298"/>
    </row>
    <row r="38" spans="1:12" ht="43.8" thickBot="1" x14ac:dyDescent="0.35">
      <c r="B38" s="304" t="s">
        <v>694</v>
      </c>
      <c r="C38" s="54" t="s">
        <v>693</v>
      </c>
      <c r="D38" s="306" t="s">
        <v>690</v>
      </c>
      <c r="E38" s="303">
        <v>0.04</v>
      </c>
      <c r="F38" s="303"/>
      <c r="G38" s="303"/>
      <c r="H38" s="303"/>
      <c r="I38" s="303"/>
      <c r="J38" s="303"/>
      <c r="K38" s="303"/>
      <c r="L38" s="303"/>
    </row>
    <row r="40" spans="1:12" x14ac:dyDescent="0.3">
      <c r="E40" s="169"/>
    </row>
    <row r="41" spans="1:12" x14ac:dyDescent="0.3">
      <c r="E41" s="169"/>
    </row>
    <row r="42" spans="1:12" x14ac:dyDescent="0.3">
      <c r="E42" s="169"/>
    </row>
    <row r="43" spans="1:12" x14ac:dyDescent="0.3">
      <c r="E43" s="169"/>
    </row>
    <row r="44" spans="1:12" x14ac:dyDescent="0.3">
      <c r="E44" s="169"/>
    </row>
    <row r="45" spans="1:12" x14ac:dyDescent="0.3">
      <c r="E45" s="169"/>
    </row>
    <row r="46" spans="1:12" x14ac:dyDescent="0.3">
      <c r="E46" s="169"/>
    </row>
    <row r="47" spans="1:12" x14ac:dyDescent="0.3">
      <c r="E47" s="169"/>
    </row>
    <row r="48" spans="1:12" x14ac:dyDescent="0.3">
      <c r="E48" s="169"/>
    </row>
    <row r="49" spans="5:5" x14ac:dyDescent="0.3">
      <c r="E49" s="169"/>
    </row>
    <row r="50" spans="5:5" x14ac:dyDescent="0.3">
      <c r="E50" s="169"/>
    </row>
    <row r="51" spans="5:5" x14ac:dyDescent="0.3">
      <c r="E51" s="169"/>
    </row>
    <row r="52" spans="5:5" x14ac:dyDescent="0.3">
      <c r="E52" s="169"/>
    </row>
    <row r="53" spans="5:5" x14ac:dyDescent="0.3">
      <c r="E53" s="169"/>
    </row>
    <row r="54" spans="5:5" x14ac:dyDescent="0.3">
      <c r="E54" s="169"/>
    </row>
    <row r="55" spans="5:5" x14ac:dyDescent="0.3">
      <c r="E55" s="169"/>
    </row>
    <row r="56" spans="5:5" x14ac:dyDescent="0.3">
      <c r="E56" s="169"/>
    </row>
    <row r="57" spans="5:5" x14ac:dyDescent="0.3">
      <c r="E57" s="169"/>
    </row>
    <row r="58" spans="5:5" x14ac:dyDescent="0.3">
      <c r="E58" s="169"/>
    </row>
    <row r="59" spans="5:5" x14ac:dyDescent="0.3">
      <c r="E59" s="169"/>
    </row>
    <row r="60" spans="5:5" x14ac:dyDescent="0.3">
      <c r="E60" s="169"/>
    </row>
    <row r="61" spans="5:5" x14ac:dyDescent="0.3">
      <c r="E61" s="169"/>
    </row>
    <row r="62" spans="5:5" x14ac:dyDescent="0.3">
      <c r="E62" s="169"/>
    </row>
    <row r="63" spans="5:5" x14ac:dyDescent="0.3">
      <c r="E63" s="169"/>
    </row>
    <row r="64" spans="5:5" x14ac:dyDescent="0.3">
      <c r="E64" s="169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tabSelected="1" zoomScale="85" zoomScaleNormal="85" workbookViewId="0">
      <selection activeCell="I16" sqref="I16"/>
    </sheetView>
  </sheetViews>
  <sheetFormatPr defaultRowHeight="18" x14ac:dyDescent="0.35"/>
  <cols>
    <col min="1" max="1" width="49.77734375" style="11" customWidth="1"/>
    <col min="2" max="2" width="11.33203125" style="11" bestFit="1" customWidth="1"/>
    <col min="3" max="3" width="27.21875" style="42" customWidth="1"/>
    <col min="4" max="4" width="38.33203125" style="11" bestFit="1" customWidth="1"/>
    <col min="5" max="5" width="27.88671875" style="11" bestFit="1" customWidth="1"/>
    <col min="6" max="10" width="25.77734375" style="11" customWidth="1"/>
    <col min="11" max="16384" width="8.88671875" style="12"/>
  </cols>
  <sheetData>
    <row r="1" spans="1:10" s="15" customFormat="1" ht="34.200000000000003" thickBot="1" x14ac:dyDescent="0.4">
      <c r="A1" s="188" t="s">
        <v>66</v>
      </c>
      <c r="B1" s="35"/>
      <c r="C1" s="41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</row>
    <row r="2" spans="1:10" x14ac:dyDescent="0.35">
      <c r="A2" s="71" t="s">
        <v>4</v>
      </c>
      <c r="B2" s="29"/>
      <c r="C2" s="171" t="s">
        <v>152</v>
      </c>
      <c r="D2" s="91" t="s">
        <v>26</v>
      </c>
      <c r="E2" s="91" t="s">
        <v>27</v>
      </c>
      <c r="F2" s="91" t="s">
        <v>569</v>
      </c>
      <c r="G2" s="91" t="s">
        <v>570</v>
      </c>
      <c r="H2" s="91" t="s">
        <v>542</v>
      </c>
      <c r="I2" s="91" t="s">
        <v>543</v>
      </c>
      <c r="J2" s="91" t="s">
        <v>544</v>
      </c>
    </row>
    <row r="3" spans="1:10" ht="18.600000000000001" thickBot="1" x14ac:dyDescent="0.4">
      <c r="A3" s="71" t="s">
        <v>422</v>
      </c>
      <c r="B3" s="29" t="s">
        <v>15</v>
      </c>
      <c r="C3" s="171" t="s">
        <v>423</v>
      </c>
      <c r="D3" s="153" t="b">
        <v>0</v>
      </c>
      <c r="E3" s="153" t="b">
        <v>0</v>
      </c>
      <c r="F3" s="153" t="b">
        <v>1</v>
      </c>
      <c r="G3" s="153" t="b">
        <v>0</v>
      </c>
      <c r="H3" s="153" t="b">
        <v>0</v>
      </c>
      <c r="I3" s="153" t="b">
        <v>0</v>
      </c>
      <c r="J3" s="153" t="b">
        <v>0</v>
      </c>
    </row>
    <row r="4" spans="1:10" s="8" customFormat="1" ht="18.600000000000001" thickBot="1" x14ac:dyDescent="0.4">
      <c r="A4" s="90" t="s">
        <v>562</v>
      </c>
      <c r="B4" s="27" t="s">
        <v>15</v>
      </c>
      <c r="C4" s="172" t="s">
        <v>409</v>
      </c>
      <c r="D4" s="94" t="b">
        <v>0</v>
      </c>
      <c r="E4" s="94" t="b">
        <v>1</v>
      </c>
      <c r="F4" s="94" t="b">
        <v>0</v>
      </c>
      <c r="G4" s="94" t="b">
        <v>1</v>
      </c>
      <c r="H4" s="94" t="b">
        <v>1</v>
      </c>
      <c r="I4" s="94" t="b">
        <v>1</v>
      </c>
      <c r="J4" s="94" t="b">
        <v>0</v>
      </c>
    </row>
    <row r="5" spans="1:10" s="85" customFormat="1" x14ac:dyDescent="0.35">
      <c r="A5" s="84"/>
      <c r="B5" s="82"/>
      <c r="C5" s="83"/>
      <c r="D5" s="82"/>
      <c r="E5" s="82"/>
      <c r="F5" s="82"/>
      <c r="G5" s="82"/>
      <c r="H5" s="82"/>
      <c r="I5" s="82"/>
      <c r="J5" s="82"/>
    </row>
    <row r="6" spans="1:10" s="85" customFormat="1" ht="18.600000000000001" thickBot="1" x14ac:dyDescent="0.4">
      <c r="A6" s="84"/>
      <c r="B6" s="82"/>
      <c r="C6" s="83"/>
      <c r="D6" s="82"/>
      <c r="E6" s="82"/>
      <c r="F6" s="82"/>
      <c r="G6" s="82"/>
      <c r="H6" s="82"/>
      <c r="I6" s="82"/>
      <c r="J6" s="82"/>
    </row>
    <row r="7" spans="1:10" s="79" customFormat="1" ht="26.4" thickBot="1" x14ac:dyDescent="0.4">
      <c r="A7" s="74" t="s">
        <v>376</v>
      </c>
      <c r="B7" s="80">
        <v>1</v>
      </c>
      <c r="C7" s="81"/>
      <c r="D7" s="77"/>
      <c r="E7" s="77"/>
      <c r="F7" s="77"/>
      <c r="G7" s="77"/>
      <c r="H7" s="77"/>
      <c r="I7" s="77"/>
      <c r="J7" s="77"/>
    </row>
    <row r="8" spans="1:10" x14ac:dyDescent="0.35">
      <c r="A8" s="72" t="s">
        <v>565</v>
      </c>
      <c r="B8" s="42" t="s">
        <v>5</v>
      </c>
      <c r="C8" s="171" t="s">
        <v>101</v>
      </c>
      <c r="D8" s="91" t="s">
        <v>668</v>
      </c>
      <c r="E8" s="91"/>
      <c r="F8" s="91" t="s">
        <v>644</v>
      </c>
      <c r="G8" s="91"/>
      <c r="H8" s="91"/>
      <c r="I8" s="91"/>
      <c r="J8" s="91" t="s">
        <v>663</v>
      </c>
    </row>
    <row r="9" spans="1:10" x14ac:dyDescent="0.35">
      <c r="A9" s="72" t="s">
        <v>564</v>
      </c>
      <c r="B9" s="42" t="s">
        <v>20</v>
      </c>
      <c r="C9" s="171" t="s">
        <v>379</v>
      </c>
      <c r="D9" s="91">
        <v>1</v>
      </c>
      <c r="E9" s="91"/>
      <c r="F9" s="91">
        <v>0</v>
      </c>
      <c r="G9" s="91"/>
      <c r="H9" s="91"/>
      <c r="I9" s="91"/>
      <c r="J9" s="91">
        <v>0</v>
      </c>
    </row>
    <row r="10" spans="1:10" ht="18.600000000000001" thickBot="1" x14ac:dyDescent="0.4">
      <c r="A10" s="72" t="s">
        <v>563</v>
      </c>
      <c r="B10" s="42" t="s">
        <v>20</v>
      </c>
      <c r="C10" s="171" t="s">
        <v>380</v>
      </c>
      <c r="D10" s="91"/>
      <c r="E10" s="91"/>
      <c r="F10" s="91">
        <v>1</v>
      </c>
      <c r="G10" s="91"/>
      <c r="H10" s="91"/>
      <c r="I10" s="91"/>
      <c r="J10" s="91">
        <v>1</v>
      </c>
    </row>
    <row r="11" spans="1:10" s="79" customFormat="1" ht="21.6" thickBot="1" x14ac:dyDescent="0.45">
      <c r="A11" s="32" t="s">
        <v>299</v>
      </c>
      <c r="B11" s="86"/>
      <c r="C11" s="81"/>
      <c r="D11" s="76"/>
      <c r="E11" s="77"/>
      <c r="F11" s="77"/>
      <c r="G11" s="77"/>
      <c r="H11" s="77"/>
      <c r="I11" s="77"/>
      <c r="J11" s="77"/>
    </row>
    <row r="12" spans="1:10" s="75" customFormat="1" x14ac:dyDescent="0.3">
      <c r="A12" s="72" t="s">
        <v>89</v>
      </c>
      <c r="B12" s="42" t="s">
        <v>5</v>
      </c>
      <c r="C12" s="171" t="s">
        <v>315</v>
      </c>
      <c r="D12" s="92" t="s">
        <v>159</v>
      </c>
      <c r="E12" s="92"/>
      <c r="F12" s="92" t="s">
        <v>159</v>
      </c>
      <c r="G12" s="92"/>
      <c r="H12" s="92"/>
      <c r="I12" s="92"/>
      <c r="J12" s="92" t="s">
        <v>159</v>
      </c>
    </row>
    <row r="13" spans="1:10" s="75" customFormat="1" ht="18.600000000000001" thickBot="1" x14ac:dyDescent="0.35">
      <c r="A13" s="72" t="s">
        <v>90</v>
      </c>
      <c r="B13" s="42" t="s">
        <v>5</v>
      </c>
      <c r="C13" s="171" t="s">
        <v>316</v>
      </c>
      <c r="D13" s="91"/>
      <c r="E13" s="91"/>
      <c r="F13" s="91"/>
      <c r="G13" s="91"/>
      <c r="H13" s="91"/>
      <c r="I13" s="91"/>
      <c r="J13" s="91"/>
    </row>
    <row r="14" spans="1:10" s="78" customFormat="1" ht="21.6" thickBot="1" x14ac:dyDescent="0.45">
      <c r="A14" s="73" t="s">
        <v>300</v>
      </c>
      <c r="B14" s="86"/>
      <c r="C14" s="81"/>
      <c r="D14" s="76"/>
      <c r="E14" s="77"/>
      <c r="F14" s="77"/>
      <c r="G14" s="77"/>
      <c r="H14" s="77"/>
      <c r="I14" s="77"/>
      <c r="J14" s="77"/>
    </row>
    <row r="15" spans="1:10" s="75" customFormat="1" x14ac:dyDescent="0.3">
      <c r="A15" s="72" t="s">
        <v>89</v>
      </c>
      <c r="B15" s="42" t="s">
        <v>5</v>
      </c>
      <c r="C15" s="171" t="s">
        <v>377</v>
      </c>
      <c r="D15" s="91" t="s">
        <v>159</v>
      </c>
      <c r="E15" s="91"/>
      <c r="F15" s="91" t="s">
        <v>159</v>
      </c>
      <c r="G15" s="91"/>
      <c r="H15" s="91"/>
      <c r="I15" s="91"/>
      <c r="J15" s="91" t="s">
        <v>159</v>
      </c>
    </row>
    <row r="16" spans="1:10" s="75" customFormat="1" x14ac:dyDescent="0.3">
      <c r="A16" s="72" t="s">
        <v>90</v>
      </c>
      <c r="B16" s="42" t="s">
        <v>5</v>
      </c>
      <c r="C16" s="171" t="s">
        <v>378</v>
      </c>
      <c r="D16" s="91" t="s">
        <v>312</v>
      </c>
      <c r="E16" s="91"/>
      <c r="F16" s="91" t="s">
        <v>312</v>
      </c>
      <c r="G16" s="91"/>
      <c r="H16" s="91"/>
      <c r="I16" s="91"/>
      <c r="J16" s="91" t="s">
        <v>312</v>
      </c>
    </row>
    <row r="17" spans="1:10" x14ac:dyDescent="0.35">
      <c r="A17" s="200" t="s">
        <v>646</v>
      </c>
      <c r="C17" s="171"/>
      <c r="D17" s="91"/>
      <c r="E17" s="91"/>
      <c r="F17" s="91"/>
      <c r="G17" s="91"/>
      <c r="H17" s="91"/>
      <c r="I17" s="91"/>
      <c r="J17" s="91"/>
    </row>
    <row r="18" spans="1:10" s="85" customFormat="1" ht="18.600000000000001" thickBot="1" x14ac:dyDescent="0.4">
      <c r="A18" s="84"/>
      <c r="B18" s="82"/>
      <c r="C18" s="83"/>
      <c r="D18" s="82"/>
      <c r="E18" s="82"/>
      <c r="F18" s="82"/>
      <c r="G18" s="82"/>
      <c r="H18" s="82"/>
      <c r="I18" s="82"/>
      <c r="J18" s="82"/>
    </row>
    <row r="19" spans="1:10" s="79" customFormat="1" ht="26.4" thickBot="1" x14ac:dyDescent="0.4">
      <c r="A19" s="74" t="s">
        <v>376</v>
      </c>
      <c r="B19" s="80">
        <v>2</v>
      </c>
      <c r="C19" s="81"/>
      <c r="D19" s="77"/>
      <c r="E19" s="77"/>
      <c r="F19" s="77"/>
      <c r="G19" s="77"/>
      <c r="H19" s="77"/>
      <c r="I19" s="77"/>
      <c r="J19" s="77"/>
    </row>
    <row r="20" spans="1:10" x14ac:dyDescent="0.35">
      <c r="A20" s="72" t="s">
        <v>565</v>
      </c>
      <c r="B20" s="42" t="s">
        <v>5</v>
      </c>
      <c r="C20" s="171" t="s">
        <v>101</v>
      </c>
      <c r="D20" s="91"/>
      <c r="E20" s="91"/>
      <c r="F20" s="91"/>
      <c r="G20" s="91"/>
      <c r="H20" s="91"/>
      <c r="I20" s="91"/>
      <c r="J20" s="91"/>
    </row>
    <row r="21" spans="1:10" x14ac:dyDescent="0.35">
      <c r="A21" s="72" t="s">
        <v>564</v>
      </c>
      <c r="B21" s="42" t="s">
        <v>20</v>
      </c>
      <c r="C21" s="171" t="s">
        <v>379</v>
      </c>
      <c r="D21" s="91"/>
      <c r="E21" s="91"/>
      <c r="F21" s="91"/>
      <c r="G21" s="91"/>
      <c r="H21" s="91"/>
      <c r="I21" s="91"/>
      <c r="J21" s="91"/>
    </row>
    <row r="22" spans="1:10" ht="18.600000000000001" thickBot="1" x14ac:dyDescent="0.4">
      <c r="A22" s="72" t="s">
        <v>563</v>
      </c>
      <c r="B22" s="42" t="s">
        <v>20</v>
      </c>
      <c r="C22" s="171" t="s">
        <v>380</v>
      </c>
      <c r="D22" s="91"/>
      <c r="E22" s="91"/>
      <c r="F22" s="91"/>
      <c r="G22" s="91"/>
      <c r="H22" s="91"/>
      <c r="I22" s="91"/>
      <c r="J22" s="91"/>
    </row>
    <row r="23" spans="1:10" s="79" customFormat="1" ht="21.6" thickBot="1" x14ac:dyDescent="0.45">
      <c r="A23" s="32" t="s">
        <v>299</v>
      </c>
      <c r="B23" s="86"/>
      <c r="C23" s="81"/>
      <c r="D23" s="76"/>
      <c r="E23" s="77"/>
      <c r="F23" s="77"/>
      <c r="G23" s="77"/>
      <c r="H23" s="77"/>
      <c r="I23" s="77"/>
      <c r="J23" s="77"/>
    </row>
    <row r="24" spans="1:10" s="75" customFormat="1" x14ac:dyDescent="0.3">
      <c r="A24" s="72" t="s">
        <v>89</v>
      </c>
      <c r="B24" s="42" t="s">
        <v>5</v>
      </c>
      <c r="C24" s="171" t="s">
        <v>315</v>
      </c>
      <c r="D24" s="92"/>
      <c r="E24" s="92"/>
      <c r="F24" s="92"/>
      <c r="G24" s="92"/>
      <c r="H24" s="92"/>
      <c r="I24" s="92"/>
      <c r="J24" s="92"/>
    </row>
    <row r="25" spans="1:10" s="75" customFormat="1" ht="18.600000000000001" thickBot="1" x14ac:dyDescent="0.35">
      <c r="A25" s="72" t="s">
        <v>90</v>
      </c>
      <c r="B25" s="42" t="s">
        <v>5</v>
      </c>
      <c r="C25" s="171" t="s">
        <v>316</v>
      </c>
      <c r="D25" s="91"/>
      <c r="E25" s="91"/>
      <c r="F25" s="91"/>
      <c r="G25" s="91"/>
      <c r="H25" s="91"/>
      <c r="I25" s="91"/>
      <c r="J25" s="91"/>
    </row>
    <row r="26" spans="1:10" s="78" customFormat="1" ht="21.6" thickBot="1" x14ac:dyDescent="0.45">
      <c r="A26" s="73" t="s">
        <v>300</v>
      </c>
      <c r="B26" s="86"/>
      <c r="C26" s="81"/>
      <c r="D26" s="76"/>
      <c r="E26" s="77"/>
      <c r="F26" s="77"/>
      <c r="G26" s="77"/>
      <c r="H26" s="77"/>
      <c r="I26" s="77"/>
      <c r="J26" s="77"/>
    </row>
    <row r="27" spans="1:10" s="75" customFormat="1" x14ac:dyDescent="0.3">
      <c r="A27" s="72" t="s">
        <v>89</v>
      </c>
      <c r="B27" s="42" t="s">
        <v>5</v>
      </c>
      <c r="C27" s="171" t="s">
        <v>377</v>
      </c>
      <c r="D27" s="91"/>
      <c r="E27" s="91"/>
      <c r="F27" s="91"/>
      <c r="G27" s="91"/>
      <c r="H27" s="91"/>
      <c r="I27" s="91"/>
      <c r="J27" s="91"/>
    </row>
    <row r="28" spans="1:10" s="75" customFormat="1" x14ac:dyDescent="0.3">
      <c r="A28" s="72" t="s">
        <v>90</v>
      </c>
      <c r="B28" s="42" t="s">
        <v>5</v>
      </c>
      <c r="C28" s="171" t="s">
        <v>378</v>
      </c>
      <c r="D28" s="91"/>
      <c r="E28" s="91"/>
      <c r="F28" s="91"/>
      <c r="G28" s="91"/>
      <c r="H28" s="91"/>
      <c r="I28" s="91"/>
      <c r="J28" s="91"/>
    </row>
    <row r="29" spans="1:10" x14ac:dyDescent="0.35">
      <c r="A29" s="200" t="s">
        <v>646</v>
      </c>
      <c r="C29" s="171"/>
      <c r="D29" s="91"/>
      <c r="E29" s="91"/>
      <c r="F29" s="91"/>
      <c r="G29" s="91"/>
      <c r="H29" s="91"/>
      <c r="I29" s="91"/>
      <c r="J29" s="91"/>
    </row>
    <row r="30" spans="1:10" s="85" customFormat="1" ht="18.600000000000001" thickBot="1" x14ac:dyDescent="0.4">
      <c r="A30" s="84"/>
      <c r="B30" s="82"/>
      <c r="C30" s="83"/>
      <c r="D30" s="82"/>
      <c r="E30" s="82"/>
      <c r="F30" s="82"/>
      <c r="G30" s="82"/>
      <c r="H30" s="82"/>
      <c r="I30" s="82"/>
      <c r="J30" s="82"/>
    </row>
    <row r="31" spans="1:10" s="79" customFormat="1" ht="26.4" thickBot="1" x14ac:dyDescent="0.4">
      <c r="A31" s="74" t="s">
        <v>376</v>
      </c>
      <c r="B31" s="80">
        <v>3</v>
      </c>
      <c r="C31" s="81"/>
      <c r="D31" s="77"/>
      <c r="E31" s="77"/>
      <c r="F31" s="77"/>
      <c r="G31" s="77"/>
      <c r="H31" s="77"/>
      <c r="I31" s="77"/>
      <c r="J31" s="77"/>
    </row>
    <row r="32" spans="1:10" x14ac:dyDescent="0.35">
      <c r="A32" s="72" t="s">
        <v>565</v>
      </c>
      <c r="B32" s="42" t="s">
        <v>5</v>
      </c>
      <c r="C32" s="171" t="s">
        <v>101</v>
      </c>
      <c r="D32" s="91"/>
      <c r="E32" s="91"/>
      <c r="F32" s="91"/>
      <c r="G32" s="91"/>
      <c r="H32" s="91"/>
      <c r="I32" s="91"/>
      <c r="J32" s="91"/>
    </row>
    <row r="33" spans="1:10" x14ac:dyDescent="0.35">
      <c r="A33" s="72" t="s">
        <v>564</v>
      </c>
      <c r="B33" s="42" t="s">
        <v>20</v>
      </c>
      <c r="C33" s="171" t="s">
        <v>379</v>
      </c>
      <c r="D33" s="91"/>
      <c r="E33" s="91"/>
      <c r="F33" s="91"/>
      <c r="G33" s="91"/>
      <c r="H33" s="91"/>
      <c r="I33" s="91"/>
      <c r="J33" s="91"/>
    </row>
    <row r="34" spans="1:10" ht="18.600000000000001" thickBot="1" x14ac:dyDescent="0.4">
      <c r="A34" s="72" t="s">
        <v>563</v>
      </c>
      <c r="B34" s="42" t="s">
        <v>20</v>
      </c>
      <c r="C34" s="171" t="s">
        <v>380</v>
      </c>
      <c r="D34" s="91"/>
      <c r="E34" s="91"/>
      <c r="F34" s="91"/>
      <c r="G34" s="91"/>
      <c r="H34" s="91"/>
      <c r="I34" s="91"/>
      <c r="J34" s="91"/>
    </row>
    <row r="35" spans="1:10" s="79" customFormat="1" ht="21.6" thickBot="1" x14ac:dyDescent="0.45">
      <c r="A35" s="32" t="s">
        <v>299</v>
      </c>
      <c r="B35" s="86"/>
      <c r="C35" s="81"/>
      <c r="D35" s="76"/>
      <c r="E35" s="77"/>
      <c r="F35" s="77"/>
      <c r="G35" s="77"/>
      <c r="H35" s="77"/>
      <c r="I35" s="77"/>
      <c r="J35" s="77"/>
    </row>
    <row r="36" spans="1:10" s="75" customFormat="1" x14ac:dyDescent="0.3">
      <c r="A36" s="72" t="s">
        <v>89</v>
      </c>
      <c r="B36" s="42" t="s">
        <v>5</v>
      </c>
      <c r="C36" s="171" t="s">
        <v>315</v>
      </c>
      <c r="D36" s="92"/>
      <c r="E36" s="92"/>
      <c r="F36" s="92"/>
      <c r="G36" s="92"/>
      <c r="H36" s="92"/>
      <c r="I36" s="92"/>
      <c r="J36" s="92"/>
    </row>
    <row r="37" spans="1:10" s="75" customFormat="1" ht="18.600000000000001" thickBot="1" x14ac:dyDescent="0.35">
      <c r="A37" s="72" t="s">
        <v>90</v>
      </c>
      <c r="B37" s="42" t="s">
        <v>5</v>
      </c>
      <c r="C37" s="171" t="s">
        <v>316</v>
      </c>
      <c r="D37" s="91"/>
      <c r="E37" s="91"/>
      <c r="F37" s="91"/>
      <c r="G37" s="91"/>
      <c r="H37" s="91"/>
      <c r="I37" s="91"/>
      <c r="J37" s="91"/>
    </row>
    <row r="38" spans="1:10" s="78" customFormat="1" ht="21.6" thickBot="1" x14ac:dyDescent="0.45">
      <c r="A38" s="73" t="s">
        <v>300</v>
      </c>
      <c r="B38" s="86"/>
      <c r="C38" s="81"/>
      <c r="D38" s="76"/>
      <c r="E38" s="77"/>
      <c r="F38" s="77"/>
      <c r="G38" s="77"/>
      <c r="H38" s="77"/>
      <c r="I38" s="77"/>
      <c r="J38" s="77"/>
    </row>
    <row r="39" spans="1:10" s="75" customFormat="1" x14ac:dyDescent="0.3">
      <c r="A39" s="72" t="s">
        <v>89</v>
      </c>
      <c r="B39" s="42" t="s">
        <v>5</v>
      </c>
      <c r="C39" s="171" t="s">
        <v>377</v>
      </c>
      <c r="D39" s="91"/>
      <c r="E39" s="91"/>
      <c r="F39" s="91"/>
      <c r="G39" s="91"/>
      <c r="H39" s="91"/>
      <c r="I39" s="91"/>
      <c r="J39" s="91"/>
    </row>
    <row r="40" spans="1:10" s="75" customFormat="1" x14ac:dyDescent="0.3">
      <c r="A40" s="72" t="s">
        <v>90</v>
      </c>
      <c r="B40" s="42" t="s">
        <v>5</v>
      </c>
      <c r="C40" s="171" t="s">
        <v>378</v>
      </c>
      <c r="D40" s="91"/>
      <c r="E40" s="91"/>
      <c r="F40" s="91"/>
      <c r="G40" s="91"/>
      <c r="H40" s="91"/>
      <c r="I40" s="91"/>
      <c r="J40" s="91"/>
    </row>
    <row r="41" spans="1:10" x14ac:dyDescent="0.35">
      <c r="A41" s="200" t="s">
        <v>646</v>
      </c>
      <c r="C41" s="171"/>
      <c r="D41" s="91"/>
      <c r="E41" s="91"/>
      <c r="F41" s="91"/>
      <c r="G41" s="91"/>
      <c r="H41" s="91"/>
      <c r="I41" s="91"/>
      <c r="J41" s="91"/>
    </row>
    <row r="42" spans="1:10" s="85" customFormat="1" ht="18.600000000000001" thickBot="1" x14ac:dyDescent="0.4">
      <c r="A42" s="84"/>
      <c r="B42" s="82"/>
      <c r="C42" s="83"/>
      <c r="D42" s="82"/>
      <c r="E42" s="82"/>
      <c r="F42" s="82"/>
      <c r="G42" s="82"/>
      <c r="H42" s="82"/>
      <c r="I42" s="82"/>
      <c r="J42" s="82"/>
    </row>
    <row r="43" spans="1:10" s="79" customFormat="1" ht="26.4" thickBot="1" x14ac:dyDescent="0.4">
      <c r="A43" s="74" t="s">
        <v>376</v>
      </c>
      <c r="B43" s="80">
        <v>4</v>
      </c>
      <c r="C43" s="81"/>
      <c r="D43" s="77"/>
      <c r="E43" s="77"/>
      <c r="F43" s="77"/>
      <c r="G43" s="77"/>
      <c r="H43" s="77"/>
      <c r="I43" s="77"/>
      <c r="J43" s="77"/>
    </row>
    <row r="44" spans="1:10" x14ac:dyDescent="0.35">
      <c r="A44" s="72" t="s">
        <v>565</v>
      </c>
      <c r="B44" s="42" t="s">
        <v>5</v>
      </c>
      <c r="C44" s="171" t="s">
        <v>101</v>
      </c>
      <c r="D44" s="91"/>
      <c r="E44" s="91"/>
      <c r="F44" s="91"/>
      <c r="G44" s="91"/>
      <c r="H44" s="91"/>
      <c r="I44" s="91"/>
      <c r="J44" s="91"/>
    </row>
    <row r="45" spans="1:10" x14ac:dyDescent="0.35">
      <c r="A45" s="72" t="s">
        <v>564</v>
      </c>
      <c r="B45" s="42" t="s">
        <v>20</v>
      </c>
      <c r="C45" s="171" t="s">
        <v>379</v>
      </c>
      <c r="D45" s="91"/>
      <c r="E45" s="91"/>
      <c r="F45" s="91"/>
      <c r="G45" s="91"/>
      <c r="H45" s="91"/>
      <c r="I45" s="91"/>
      <c r="J45" s="91"/>
    </row>
    <row r="46" spans="1:10" ht="18.600000000000001" thickBot="1" x14ac:dyDescent="0.4">
      <c r="A46" s="72" t="s">
        <v>563</v>
      </c>
      <c r="B46" s="42" t="s">
        <v>20</v>
      </c>
      <c r="C46" s="171" t="s">
        <v>380</v>
      </c>
      <c r="D46" s="91"/>
      <c r="E46" s="91"/>
      <c r="F46" s="91"/>
      <c r="G46" s="91"/>
      <c r="H46" s="91"/>
      <c r="I46" s="91"/>
      <c r="J46" s="91"/>
    </row>
    <row r="47" spans="1:10" s="79" customFormat="1" ht="21.6" thickBot="1" x14ac:dyDescent="0.45">
      <c r="A47" s="32" t="s">
        <v>299</v>
      </c>
      <c r="B47" s="86"/>
      <c r="C47" s="81"/>
      <c r="D47" s="76"/>
      <c r="E47" s="77"/>
      <c r="F47" s="77"/>
      <c r="G47" s="77"/>
      <c r="H47" s="77"/>
      <c r="I47" s="77"/>
      <c r="J47" s="77"/>
    </row>
    <row r="48" spans="1:10" s="75" customFormat="1" x14ac:dyDescent="0.3">
      <c r="A48" s="72" t="s">
        <v>89</v>
      </c>
      <c r="B48" s="42" t="s">
        <v>5</v>
      </c>
      <c r="C48" s="171" t="s">
        <v>315</v>
      </c>
      <c r="D48" s="92"/>
      <c r="E48" s="92"/>
      <c r="F48" s="92"/>
      <c r="G48" s="92"/>
      <c r="H48" s="92"/>
      <c r="I48" s="92"/>
      <c r="J48" s="92"/>
    </row>
    <row r="49" spans="1:10" s="75" customFormat="1" ht="18.600000000000001" thickBot="1" x14ac:dyDescent="0.35">
      <c r="A49" s="72" t="s">
        <v>90</v>
      </c>
      <c r="B49" s="42" t="s">
        <v>5</v>
      </c>
      <c r="C49" s="171" t="s">
        <v>316</v>
      </c>
      <c r="D49" s="91"/>
      <c r="E49" s="91"/>
      <c r="F49" s="91"/>
      <c r="G49" s="91"/>
      <c r="H49" s="91"/>
      <c r="I49" s="91"/>
      <c r="J49" s="91"/>
    </row>
    <row r="50" spans="1:10" s="78" customFormat="1" ht="21.6" thickBot="1" x14ac:dyDescent="0.45">
      <c r="A50" s="73" t="s">
        <v>300</v>
      </c>
      <c r="B50" s="86"/>
      <c r="C50" s="81"/>
      <c r="D50" s="76"/>
      <c r="E50" s="77"/>
      <c r="F50" s="77"/>
      <c r="G50" s="77"/>
      <c r="H50" s="77"/>
      <c r="I50" s="77"/>
      <c r="J50" s="77"/>
    </row>
    <row r="51" spans="1:10" s="75" customFormat="1" x14ac:dyDescent="0.3">
      <c r="A51" s="72" t="s">
        <v>89</v>
      </c>
      <c r="B51" s="42" t="s">
        <v>5</v>
      </c>
      <c r="C51" s="171" t="s">
        <v>377</v>
      </c>
      <c r="D51" s="91"/>
      <c r="E51" s="91"/>
      <c r="F51" s="91"/>
      <c r="G51" s="91"/>
      <c r="H51" s="91"/>
      <c r="I51" s="91"/>
      <c r="J51" s="91"/>
    </row>
    <row r="52" spans="1:10" s="75" customFormat="1" x14ac:dyDescent="0.3">
      <c r="A52" s="72" t="s">
        <v>90</v>
      </c>
      <c r="B52" s="42" t="s">
        <v>5</v>
      </c>
      <c r="C52" s="171" t="s">
        <v>378</v>
      </c>
      <c r="D52" s="91"/>
      <c r="E52" s="91"/>
      <c r="F52" s="91"/>
      <c r="G52" s="91"/>
      <c r="H52" s="91"/>
      <c r="I52" s="91"/>
      <c r="J52" s="91"/>
    </row>
    <row r="53" spans="1:10" x14ac:dyDescent="0.35">
      <c r="A53" s="200" t="s">
        <v>646</v>
      </c>
      <c r="C53" s="171"/>
      <c r="D53" s="91"/>
      <c r="E53" s="91"/>
      <c r="F53" s="91"/>
      <c r="G53" s="91"/>
      <c r="H53" s="91"/>
      <c r="I53" s="91"/>
      <c r="J53" s="91"/>
    </row>
    <row r="54" spans="1:10" s="85" customFormat="1" ht="18.600000000000001" thickBot="1" x14ac:dyDescent="0.4">
      <c r="A54" s="84"/>
      <c r="B54" s="82"/>
      <c r="C54" s="83"/>
      <c r="D54" s="82"/>
      <c r="E54" s="82"/>
      <c r="F54" s="82"/>
      <c r="G54" s="82"/>
      <c r="H54" s="82"/>
      <c r="I54" s="82"/>
      <c r="J54" s="82"/>
    </row>
    <row r="55" spans="1:10" s="79" customFormat="1" ht="26.4" thickBot="1" x14ac:dyDescent="0.4">
      <c r="A55" s="74" t="s">
        <v>376</v>
      </c>
      <c r="B55" s="80">
        <v>5</v>
      </c>
      <c r="C55" s="81"/>
      <c r="D55" s="77"/>
      <c r="E55" s="77"/>
      <c r="F55" s="77"/>
      <c r="G55" s="77"/>
      <c r="H55" s="77"/>
      <c r="I55" s="77"/>
      <c r="J55" s="77"/>
    </row>
    <row r="56" spans="1:10" x14ac:dyDescent="0.35">
      <c r="A56" s="72" t="s">
        <v>565</v>
      </c>
      <c r="B56" s="42" t="s">
        <v>5</v>
      </c>
      <c r="C56" s="171" t="s">
        <v>101</v>
      </c>
      <c r="D56" s="91"/>
      <c r="E56" s="91"/>
      <c r="F56" s="91"/>
      <c r="G56" s="91"/>
      <c r="H56" s="91"/>
      <c r="I56" s="91"/>
      <c r="J56" s="91"/>
    </row>
    <row r="57" spans="1:10" x14ac:dyDescent="0.35">
      <c r="A57" s="72" t="s">
        <v>564</v>
      </c>
      <c r="B57" s="42" t="s">
        <v>20</v>
      </c>
      <c r="C57" s="171" t="s">
        <v>379</v>
      </c>
      <c r="D57" s="91"/>
      <c r="E57" s="91"/>
      <c r="F57" s="91"/>
      <c r="G57" s="91"/>
      <c r="H57" s="91"/>
      <c r="I57" s="91"/>
      <c r="J57" s="91"/>
    </row>
    <row r="58" spans="1:10" ht="18.600000000000001" thickBot="1" x14ac:dyDescent="0.4">
      <c r="A58" s="72" t="s">
        <v>563</v>
      </c>
      <c r="B58" s="42" t="s">
        <v>20</v>
      </c>
      <c r="C58" s="171" t="s">
        <v>380</v>
      </c>
      <c r="D58" s="91"/>
      <c r="E58" s="91"/>
      <c r="F58" s="91"/>
      <c r="G58" s="91"/>
      <c r="H58" s="91"/>
      <c r="I58" s="91"/>
      <c r="J58" s="91"/>
    </row>
    <row r="59" spans="1:10" s="79" customFormat="1" ht="21.6" thickBot="1" x14ac:dyDescent="0.45">
      <c r="A59" s="32" t="s">
        <v>299</v>
      </c>
      <c r="B59" s="86"/>
      <c r="C59" s="81"/>
      <c r="D59" s="76"/>
      <c r="E59" s="77"/>
      <c r="F59" s="77"/>
      <c r="G59" s="77"/>
      <c r="H59" s="77"/>
      <c r="I59" s="77"/>
      <c r="J59" s="77"/>
    </row>
    <row r="60" spans="1:10" s="75" customFormat="1" x14ac:dyDescent="0.3">
      <c r="A60" s="72" t="s">
        <v>89</v>
      </c>
      <c r="B60" s="42" t="s">
        <v>5</v>
      </c>
      <c r="C60" s="171" t="s">
        <v>315</v>
      </c>
      <c r="D60" s="92"/>
      <c r="E60" s="92"/>
      <c r="F60" s="92"/>
      <c r="G60" s="92"/>
      <c r="H60" s="92"/>
      <c r="I60" s="92"/>
      <c r="J60" s="92"/>
    </row>
    <row r="61" spans="1:10" s="75" customFormat="1" ht="18.600000000000001" thickBot="1" x14ac:dyDescent="0.35">
      <c r="A61" s="72" t="s">
        <v>90</v>
      </c>
      <c r="B61" s="42" t="s">
        <v>5</v>
      </c>
      <c r="C61" s="171" t="s">
        <v>316</v>
      </c>
      <c r="D61" s="91"/>
      <c r="E61" s="91"/>
      <c r="F61" s="91"/>
      <c r="G61" s="91"/>
      <c r="H61" s="91"/>
      <c r="I61" s="91"/>
      <c r="J61" s="91"/>
    </row>
    <row r="62" spans="1:10" s="78" customFormat="1" ht="21.6" thickBot="1" x14ac:dyDescent="0.45">
      <c r="A62" s="73" t="s">
        <v>300</v>
      </c>
      <c r="B62" s="86"/>
      <c r="C62" s="81"/>
      <c r="D62" s="76"/>
      <c r="E62" s="77"/>
      <c r="F62" s="77"/>
      <c r="G62" s="77"/>
      <c r="H62" s="77"/>
      <c r="I62" s="77"/>
      <c r="J62" s="77"/>
    </row>
    <row r="63" spans="1:10" s="75" customFormat="1" x14ac:dyDescent="0.3">
      <c r="A63" s="72" t="s">
        <v>89</v>
      </c>
      <c r="B63" s="42" t="s">
        <v>5</v>
      </c>
      <c r="C63" s="171" t="s">
        <v>377</v>
      </c>
      <c r="D63" s="91"/>
      <c r="E63" s="91"/>
      <c r="F63" s="91"/>
      <c r="G63" s="91"/>
      <c r="H63" s="91"/>
      <c r="I63" s="91"/>
      <c r="J63" s="91"/>
    </row>
    <row r="64" spans="1:10" s="75" customFormat="1" x14ac:dyDescent="0.3">
      <c r="A64" s="72" t="s">
        <v>90</v>
      </c>
      <c r="B64" s="42" t="s">
        <v>5</v>
      </c>
      <c r="C64" s="171" t="s">
        <v>378</v>
      </c>
      <c r="D64" s="91"/>
      <c r="E64" s="91"/>
      <c r="F64" s="91"/>
      <c r="G64" s="91"/>
      <c r="H64" s="91"/>
      <c r="I64" s="91"/>
      <c r="J64" s="91"/>
    </row>
    <row r="65" spans="1:10" x14ac:dyDescent="0.35">
      <c r="A65" s="200" t="s">
        <v>646</v>
      </c>
      <c r="C65" s="171"/>
      <c r="D65" s="91"/>
      <c r="E65" s="91"/>
      <c r="F65" s="91"/>
      <c r="G65" s="91"/>
      <c r="H65" s="91"/>
      <c r="I65" s="91"/>
      <c r="J65" s="91"/>
    </row>
    <row r="66" spans="1:10" s="85" customFormat="1" x14ac:dyDescent="0.35">
      <c r="A66" s="84"/>
      <c r="B66" s="82"/>
      <c r="C66" s="83"/>
      <c r="D66" s="82"/>
      <c r="E66" s="82"/>
      <c r="F66" s="82"/>
      <c r="G66" s="82"/>
      <c r="H66" s="82"/>
      <c r="I66" s="82"/>
      <c r="J66" s="82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9"/>
  <sheetViews>
    <sheetView zoomScale="70" zoomScaleNormal="70" workbookViewId="0">
      <pane ySplit="3" topLeftCell="A23" activePane="bottomLeft" state="frozen"/>
      <selection activeCell="A2" sqref="A2"/>
      <selection pane="bottomLeft" activeCell="E50" sqref="E50"/>
    </sheetView>
  </sheetViews>
  <sheetFormatPr defaultRowHeight="18" x14ac:dyDescent="0.35"/>
  <cols>
    <col min="1" max="1" width="56.44140625" style="9" customWidth="1"/>
    <col min="2" max="2" width="30.44140625" style="29" customWidth="1"/>
    <col min="3" max="3" width="60.77734375" style="294" customWidth="1"/>
    <col min="4" max="4" width="45.44140625" style="262" customWidth="1"/>
    <col min="5" max="6" width="48.33203125" style="262" bestFit="1" customWidth="1"/>
    <col min="7" max="7" width="28.33203125" style="262" bestFit="1" customWidth="1"/>
    <col min="8" max="8" width="41.109375" style="262" customWidth="1"/>
    <col min="9" max="9" width="29.5546875" style="262" customWidth="1"/>
    <col min="10" max="14" width="30.77734375" style="262" customWidth="1"/>
    <col min="15" max="15" width="30.77734375" style="263" customWidth="1"/>
    <col min="16" max="16" width="20.77734375" style="264" customWidth="1"/>
    <col min="17" max="18" width="20.77734375" style="262" customWidth="1"/>
    <col min="19" max="19" width="20.77734375" style="263" customWidth="1"/>
    <col min="20" max="20" width="20.77734375" style="264" customWidth="1"/>
    <col min="21" max="22" width="20.77734375" style="262" customWidth="1"/>
    <col min="23" max="23" width="20.77734375" style="263" customWidth="1"/>
    <col min="24" max="24" width="20.77734375" style="264" customWidth="1"/>
    <col min="25" max="27" width="20.77734375" style="262" customWidth="1"/>
    <col min="28" max="28" width="20.77734375" style="263" customWidth="1"/>
    <col min="29" max="29" width="20.77734375" style="264" customWidth="1"/>
    <col min="30" max="31" width="20.77734375" style="262" customWidth="1"/>
    <col min="32" max="32" width="20.77734375" style="263" customWidth="1"/>
    <col min="33" max="33" width="20.77734375" style="264" customWidth="1"/>
    <col min="34" max="35" width="20.77734375" style="262" customWidth="1"/>
    <col min="36" max="36" width="20.77734375" style="263" customWidth="1"/>
    <col min="37" max="37" width="20.77734375" style="264" customWidth="1"/>
    <col min="38" max="39" width="20.77734375" style="262" customWidth="1"/>
    <col min="40" max="40" width="20.77734375" style="263" customWidth="1"/>
    <col min="41" max="41" width="20.77734375" style="264" customWidth="1"/>
    <col min="42" max="43" width="20.77734375" style="262" customWidth="1"/>
    <col min="44" max="44" width="20.77734375" style="263" customWidth="1"/>
    <col min="45" max="45" width="20.77734375" style="264" customWidth="1"/>
    <col min="46" max="47" width="20.77734375" style="262" customWidth="1"/>
    <col min="48" max="48" width="20.77734375" style="263" customWidth="1"/>
    <col min="49" max="49" width="20.77734375" style="264" customWidth="1"/>
    <col min="50" max="51" width="20.77734375" style="262" customWidth="1"/>
    <col min="52" max="52" width="20.77734375" style="263" customWidth="1"/>
    <col min="53" max="53" width="20.77734375" style="264" customWidth="1"/>
    <col min="54" max="55" width="20.77734375" style="262" customWidth="1"/>
    <col min="56" max="56" width="20.77734375" style="263" customWidth="1"/>
    <col min="57" max="16384" width="8.88671875" style="233"/>
  </cols>
  <sheetData>
    <row r="1" spans="1:56" s="15" customFormat="1" ht="34.200000000000003" thickBot="1" x14ac:dyDescent="0.4">
      <c r="A1" s="265" t="s">
        <v>556</v>
      </c>
      <c r="B1" s="21"/>
      <c r="C1" s="266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229">
        <v>12</v>
      </c>
      <c r="P1" s="14">
        <v>13</v>
      </c>
      <c r="Q1" s="14">
        <v>14</v>
      </c>
      <c r="R1" s="14">
        <v>15</v>
      </c>
      <c r="S1" s="229">
        <v>16</v>
      </c>
      <c r="T1" s="14">
        <v>17</v>
      </c>
      <c r="U1" s="14">
        <v>18</v>
      </c>
      <c r="V1" s="14">
        <v>19</v>
      </c>
      <c r="W1" s="229">
        <v>20</v>
      </c>
      <c r="X1" s="14">
        <v>21</v>
      </c>
      <c r="Y1" s="14">
        <v>22</v>
      </c>
      <c r="Z1" s="229">
        <v>23</v>
      </c>
      <c r="AA1" s="14">
        <v>24</v>
      </c>
      <c r="AB1" s="14">
        <v>25</v>
      </c>
      <c r="AC1" s="229">
        <v>26</v>
      </c>
      <c r="AD1" s="14">
        <v>27</v>
      </c>
      <c r="AE1" s="14">
        <v>28</v>
      </c>
      <c r="AF1" s="229">
        <v>29</v>
      </c>
      <c r="AG1" s="14">
        <v>30</v>
      </c>
      <c r="AH1" s="14">
        <v>31</v>
      </c>
      <c r="AI1" s="229">
        <v>32</v>
      </c>
      <c r="AJ1" s="14">
        <v>33</v>
      </c>
      <c r="AK1" s="14">
        <v>34</v>
      </c>
      <c r="AL1" s="229">
        <v>35</v>
      </c>
      <c r="AM1" s="14">
        <v>36</v>
      </c>
      <c r="AN1" s="14">
        <v>37</v>
      </c>
      <c r="AO1" s="229">
        <v>38</v>
      </c>
      <c r="AP1" s="14">
        <v>39</v>
      </c>
      <c r="AQ1" s="14">
        <v>40</v>
      </c>
      <c r="AR1" s="229">
        <v>41</v>
      </c>
      <c r="AS1" s="14">
        <v>42</v>
      </c>
      <c r="AT1" s="14">
        <v>43</v>
      </c>
      <c r="AU1" s="229">
        <v>44</v>
      </c>
      <c r="AV1" s="14">
        <v>45</v>
      </c>
      <c r="AW1" s="14">
        <v>46</v>
      </c>
      <c r="AX1" s="229">
        <v>47</v>
      </c>
      <c r="AY1" s="14">
        <v>48</v>
      </c>
      <c r="AZ1" s="14">
        <v>49</v>
      </c>
      <c r="BA1" s="229">
        <v>50</v>
      </c>
      <c r="BB1" s="14">
        <v>51</v>
      </c>
      <c r="BC1" s="14">
        <v>52</v>
      </c>
      <c r="BD1" s="229">
        <v>53</v>
      </c>
    </row>
    <row r="2" spans="1:56" s="8" customFormat="1" ht="26.4" thickBot="1" x14ac:dyDescent="0.55000000000000004">
      <c r="A2" s="178" t="s">
        <v>153</v>
      </c>
      <c r="B2" s="176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</row>
    <row r="3" spans="1:56" ht="18.600000000000001" thickBot="1" x14ac:dyDescent="0.4">
      <c r="A3" s="9" t="s">
        <v>4</v>
      </c>
      <c r="B3" s="31" t="s">
        <v>5</v>
      </c>
      <c r="C3" s="267" t="s">
        <v>101</v>
      </c>
      <c r="D3" s="232" t="s">
        <v>580</v>
      </c>
      <c r="E3" s="232" t="s">
        <v>579</v>
      </c>
      <c r="F3" s="232" t="s">
        <v>578</v>
      </c>
      <c r="G3" s="232" t="s">
        <v>581</v>
      </c>
      <c r="H3" s="232" t="s">
        <v>420</v>
      </c>
      <c r="I3" s="232" t="s">
        <v>421</v>
      </c>
      <c r="J3" s="232" t="s">
        <v>582</v>
      </c>
      <c r="K3" s="232" t="s">
        <v>583</v>
      </c>
      <c r="L3" s="232" t="s">
        <v>584</v>
      </c>
      <c r="M3" s="232" t="s">
        <v>585</v>
      </c>
      <c r="N3" s="232" t="s">
        <v>600</v>
      </c>
      <c r="O3" s="232" t="s">
        <v>599</v>
      </c>
      <c r="P3" s="232" t="s">
        <v>586</v>
      </c>
      <c r="Q3" s="232" t="s">
        <v>587</v>
      </c>
      <c r="R3" s="232" t="s">
        <v>588</v>
      </c>
      <c r="S3" s="232" t="s">
        <v>589</v>
      </c>
      <c r="T3" s="232" t="s">
        <v>590</v>
      </c>
      <c r="U3" s="232" t="s">
        <v>591</v>
      </c>
      <c r="V3" s="232" t="s">
        <v>592</v>
      </c>
      <c r="W3" s="232" t="s">
        <v>593</v>
      </c>
      <c r="X3" s="232" t="s">
        <v>594</v>
      </c>
      <c r="Y3" s="232" t="s">
        <v>595</v>
      </c>
      <c r="Z3" s="232" t="s">
        <v>608</v>
      </c>
      <c r="AA3" s="232" t="s">
        <v>596</v>
      </c>
      <c r="AB3" s="232" t="s">
        <v>597</v>
      </c>
      <c r="AC3" s="232" t="s">
        <v>598</v>
      </c>
      <c r="AD3" s="232" t="s">
        <v>631</v>
      </c>
      <c r="AE3" s="232" t="s">
        <v>632</v>
      </c>
      <c r="AF3" s="232" t="s">
        <v>633</v>
      </c>
      <c r="AG3" s="232" t="s">
        <v>634</v>
      </c>
      <c r="AH3" s="232" t="s">
        <v>635</v>
      </c>
      <c r="AI3" s="232" t="s">
        <v>636</v>
      </c>
      <c r="AJ3" s="232" t="s">
        <v>637</v>
      </c>
      <c r="AK3" s="232" t="s">
        <v>639</v>
      </c>
      <c r="AL3" s="232" t="s">
        <v>638</v>
      </c>
      <c r="AM3" s="232" t="s">
        <v>640</v>
      </c>
      <c r="AN3" s="232"/>
      <c r="AO3" s="232"/>
      <c r="AP3" s="232"/>
      <c r="AQ3" s="232"/>
      <c r="AR3" s="232"/>
      <c r="AS3" s="232"/>
      <c r="AT3" s="232"/>
      <c r="AU3" s="232"/>
      <c r="AV3" s="232"/>
      <c r="AW3" s="232"/>
      <c r="AX3" s="232"/>
      <c r="AY3" s="232"/>
      <c r="AZ3" s="232"/>
      <c r="BA3" s="232"/>
      <c r="BB3" s="232"/>
      <c r="BC3" s="232"/>
      <c r="BD3" s="232"/>
    </row>
    <row r="4" spans="1:56" s="235" customFormat="1" x14ac:dyDescent="0.35">
      <c r="A4" s="24" t="s">
        <v>29</v>
      </c>
      <c r="B4" s="31" t="s">
        <v>83</v>
      </c>
      <c r="C4" s="88" t="s">
        <v>112</v>
      </c>
      <c r="D4" s="234"/>
      <c r="E4" s="234"/>
      <c r="F4" s="234"/>
      <c r="G4" s="234"/>
      <c r="H4" s="234" t="s">
        <v>26</v>
      </c>
      <c r="I4" s="234"/>
      <c r="J4" s="234" t="s">
        <v>26</v>
      </c>
      <c r="K4" s="234" t="s">
        <v>26</v>
      </c>
      <c r="L4" s="234" t="s">
        <v>26</v>
      </c>
      <c r="M4" s="234" t="s">
        <v>26</v>
      </c>
      <c r="N4" s="234" t="s">
        <v>26</v>
      </c>
      <c r="O4" s="234" t="s">
        <v>26</v>
      </c>
      <c r="P4" s="234" t="s">
        <v>542</v>
      </c>
      <c r="Q4" s="234" t="s">
        <v>542</v>
      </c>
      <c r="R4" s="234" t="s">
        <v>543</v>
      </c>
      <c r="S4" s="234" t="s">
        <v>543</v>
      </c>
      <c r="T4" s="234" t="s">
        <v>27</v>
      </c>
      <c r="U4" s="234" t="s">
        <v>27</v>
      </c>
      <c r="V4" s="234" t="s">
        <v>570</v>
      </c>
      <c r="W4" s="234" t="s">
        <v>570</v>
      </c>
      <c r="X4" s="234" t="s">
        <v>26</v>
      </c>
      <c r="Y4" s="234" t="s">
        <v>26</v>
      </c>
      <c r="Z4" s="234" t="s">
        <v>542</v>
      </c>
      <c r="AA4" s="234" t="s">
        <v>542</v>
      </c>
      <c r="AB4" s="234" t="s">
        <v>544</v>
      </c>
      <c r="AC4" s="234" t="s">
        <v>544</v>
      </c>
      <c r="AD4" s="234" t="s">
        <v>26</v>
      </c>
      <c r="AE4" s="234" t="s">
        <v>26</v>
      </c>
      <c r="AF4" s="234" t="s">
        <v>26</v>
      </c>
      <c r="AG4" s="234" t="s">
        <v>26</v>
      </c>
      <c r="AH4" s="234" t="s">
        <v>26</v>
      </c>
      <c r="AI4" s="234" t="s">
        <v>26</v>
      </c>
      <c r="AJ4" s="234" t="s">
        <v>544</v>
      </c>
      <c r="AK4" s="234" t="s">
        <v>544</v>
      </c>
      <c r="AL4" s="234" t="s">
        <v>544</v>
      </c>
      <c r="AM4" s="234" t="s">
        <v>544</v>
      </c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4"/>
      <c r="BD4" s="234"/>
    </row>
    <row r="5" spans="1:56" x14ac:dyDescent="0.35">
      <c r="A5" s="9" t="s">
        <v>30</v>
      </c>
      <c r="B5" s="29" t="s">
        <v>83</v>
      </c>
      <c r="C5" s="267" t="s">
        <v>113</v>
      </c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6"/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</row>
    <row r="6" spans="1:56" s="238" customFormat="1" ht="18.600000000000001" thickBot="1" x14ac:dyDescent="0.4">
      <c r="A6" s="23" t="s">
        <v>33</v>
      </c>
      <c r="B6" s="30" t="s">
        <v>83</v>
      </c>
      <c r="C6" s="89" t="s">
        <v>114</v>
      </c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</row>
    <row r="7" spans="1:56" s="240" customFormat="1" x14ac:dyDescent="0.35">
      <c r="A7" s="22" t="s">
        <v>31</v>
      </c>
      <c r="B7" s="28" t="s">
        <v>83</v>
      </c>
      <c r="C7" s="88" t="s">
        <v>115</v>
      </c>
      <c r="D7" s="239" t="s">
        <v>26</v>
      </c>
      <c r="E7" s="239" t="s">
        <v>26</v>
      </c>
      <c r="F7" s="239" t="s">
        <v>26</v>
      </c>
      <c r="G7" s="239" t="s">
        <v>26</v>
      </c>
      <c r="H7" s="239"/>
      <c r="I7" s="239" t="s">
        <v>26</v>
      </c>
      <c r="J7" s="239" t="s">
        <v>569</v>
      </c>
      <c r="K7" s="239" t="s">
        <v>569</v>
      </c>
      <c r="L7" s="239" t="s">
        <v>569</v>
      </c>
      <c r="M7" s="239" t="s">
        <v>569</v>
      </c>
      <c r="N7" s="239" t="s">
        <v>569</v>
      </c>
      <c r="O7" s="239" t="s">
        <v>569</v>
      </c>
      <c r="P7" s="239" t="s">
        <v>569</v>
      </c>
      <c r="Q7" s="239" t="s">
        <v>569</v>
      </c>
      <c r="R7" s="239" t="s">
        <v>569</v>
      </c>
      <c r="S7" s="239" t="s">
        <v>569</v>
      </c>
      <c r="T7" s="239" t="s">
        <v>569</v>
      </c>
      <c r="U7" s="239" t="s">
        <v>569</v>
      </c>
      <c r="V7" s="239" t="s">
        <v>569</v>
      </c>
      <c r="W7" s="239" t="s">
        <v>569</v>
      </c>
      <c r="X7" s="239" t="s">
        <v>569</v>
      </c>
      <c r="Y7" s="239" t="s">
        <v>569</v>
      </c>
      <c r="Z7" s="239" t="s">
        <v>569</v>
      </c>
      <c r="AA7" s="239" t="s">
        <v>26</v>
      </c>
      <c r="AB7" s="239" t="s">
        <v>569</v>
      </c>
      <c r="AC7" s="239" t="s">
        <v>569</v>
      </c>
      <c r="AD7" s="239" t="s">
        <v>544</v>
      </c>
      <c r="AE7" s="239" t="s">
        <v>544</v>
      </c>
      <c r="AF7" s="239" t="s">
        <v>544</v>
      </c>
      <c r="AG7" s="239" t="s">
        <v>544</v>
      </c>
      <c r="AH7" s="239" t="s">
        <v>544</v>
      </c>
      <c r="AI7" s="239" t="s">
        <v>544</v>
      </c>
      <c r="AJ7" s="239" t="s">
        <v>26</v>
      </c>
      <c r="AK7" s="239" t="s">
        <v>26</v>
      </c>
      <c r="AL7" s="239" t="s">
        <v>26</v>
      </c>
      <c r="AM7" s="239" t="s">
        <v>26</v>
      </c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</row>
    <row r="8" spans="1:56" x14ac:dyDescent="0.35">
      <c r="A8" s="9" t="s">
        <v>32</v>
      </c>
      <c r="B8" s="29" t="s">
        <v>83</v>
      </c>
      <c r="C8" s="267" t="s">
        <v>116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 t="s">
        <v>569</v>
      </c>
      <c r="AB8" s="236"/>
      <c r="AC8" s="236"/>
      <c r="AD8" s="236" t="s">
        <v>569</v>
      </c>
      <c r="AE8" s="236" t="s">
        <v>569</v>
      </c>
      <c r="AF8" s="236" t="s">
        <v>569</v>
      </c>
      <c r="AG8" s="236" t="s">
        <v>569</v>
      </c>
      <c r="AH8" s="236"/>
      <c r="AI8" s="236"/>
      <c r="AJ8" s="236" t="s">
        <v>569</v>
      </c>
      <c r="AK8" s="236" t="s">
        <v>569</v>
      </c>
      <c r="AL8" s="236" t="s">
        <v>569</v>
      </c>
      <c r="AM8" s="236" t="s">
        <v>569</v>
      </c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236"/>
      <c r="BD8" s="236"/>
    </row>
    <row r="9" spans="1:56" s="238" customFormat="1" x14ac:dyDescent="0.35">
      <c r="A9" s="23" t="s">
        <v>34</v>
      </c>
      <c r="B9" s="30" t="s">
        <v>83</v>
      </c>
      <c r="C9" s="89" t="s">
        <v>117</v>
      </c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</row>
    <row r="10" spans="1:56" x14ac:dyDescent="0.35">
      <c r="A10" s="175" t="s">
        <v>88</v>
      </c>
      <c r="B10" s="268" t="s">
        <v>83</v>
      </c>
      <c r="C10" s="267" t="s">
        <v>111</v>
      </c>
      <c r="D10" s="236" t="s">
        <v>90</v>
      </c>
      <c r="E10" s="236" t="s">
        <v>90</v>
      </c>
      <c r="F10" s="236" t="s">
        <v>89</v>
      </c>
      <c r="G10" s="236" t="s">
        <v>89</v>
      </c>
      <c r="H10" s="236" t="s">
        <v>89</v>
      </c>
      <c r="I10" s="236" t="s">
        <v>89</v>
      </c>
      <c r="J10" s="236" t="s">
        <v>89</v>
      </c>
      <c r="K10" s="236" t="s">
        <v>89</v>
      </c>
      <c r="L10" s="236" t="s">
        <v>90</v>
      </c>
      <c r="M10" s="236" t="s">
        <v>90</v>
      </c>
      <c r="N10" s="236" t="s">
        <v>90</v>
      </c>
      <c r="O10" s="236" t="s">
        <v>90</v>
      </c>
      <c r="P10" s="236" t="s">
        <v>90</v>
      </c>
      <c r="Q10" s="236" t="s">
        <v>90</v>
      </c>
      <c r="R10" s="236" t="s">
        <v>90</v>
      </c>
      <c r="S10" s="236" t="s">
        <v>90</v>
      </c>
      <c r="T10" s="236" t="s">
        <v>90</v>
      </c>
      <c r="U10" s="236" t="s">
        <v>90</v>
      </c>
      <c r="V10" s="236" t="s">
        <v>90</v>
      </c>
      <c r="W10" s="236" t="s">
        <v>90</v>
      </c>
      <c r="X10" s="236" t="s">
        <v>90</v>
      </c>
      <c r="Y10" s="236" t="s">
        <v>90</v>
      </c>
      <c r="Z10" s="236" t="s">
        <v>89</v>
      </c>
      <c r="AA10" s="236" t="s">
        <v>89</v>
      </c>
      <c r="AB10" s="236" t="s">
        <v>90</v>
      </c>
      <c r="AC10" s="236" t="s">
        <v>90</v>
      </c>
      <c r="AD10" s="236" t="s">
        <v>90</v>
      </c>
      <c r="AE10" s="236" t="s">
        <v>89</v>
      </c>
      <c r="AF10" s="236" t="s">
        <v>90</v>
      </c>
      <c r="AG10" s="236" t="s">
        <v>89</v>
      </c>
      <c r="AH10" s="236" t="s">
        <v>90</v>
      </c>
      <c r="AI10" s="236" t="s">
        <v>89</v>
      </c>
      <c r="AJ10" s="236" t="s">
        <v>90</v>
      </c>
      <c r="AK10" s="236" t="s">
        <v>89</v>
      </c>
      <c r="AL10" s="236" t="s">
        <v>90</v>
      </c>
      <c r="AM10" s="236" t="s">
        <v>89</v>
      </c>
      <c r="AN10" s="236"/>
      <c r="AO10" s="236"/>
      <c r="AP10" s="236"/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</row>
    <row r="11" spans="1:56" ht="18.600000000000001" thickBot="1" x14ac:dyDescent="0.4">
      <c r="A11" s="175" t="s">
        <v>302</v>
      </c>
      <c r="B11" s="268" t="s">
        <v>601</v>
      </c>
      <c r="C11" s="267" t="s">
        <v>110</v>
      </c>
      <c r="D11" s="236">
        <v>0</v>
      </c>
      <c r="E11" s="236">
        <v>0</v>
      </c>
      <c r="F11" s="236">
        <v>0</v>
      </c>
      <c r="G11" s="236">
        <v>0</v>
      </c>
      <c r="H11" s="236" t="s">
        <v>642</v>
      </c>
      <c r="I11" s="236" t="s">
        <v>643</v>
      </c>
      <c r="J11" s="236">
        <v>0</v>
      </c>
      <c r="K11" s="236">
        <v>0</v>
      </c>
      <c r="L11" s="236">
        <v>0</v>
      </c>
      <c r="M11" s="236">
        <v>0</v>
      </c>
      <c r="N11" s="236">
        <v>0</v>
      </c>
      <c r="O11" s="236">
        <v>0</v>
      </c>
      <c r="P11" s="236">
        <v>0.36699999999999999</v>
      </c>
      <c r="Q11" s="236">
        <v>0.36699999999999999</v>
      </c>
      <c r="R11" s="236">
        <v>0.36699999999999999</v>
      </c>
      <c r="S11" s="236">
        <v>0.36699999999999999</v>
      </c>
      <c r="T11" s="236">
        <v>0.2</v>
      </c>
      <c r="U11" s="236">
        <v>0.2</v>
      </c>
      <c r="V11" s="236">
        <v>0.26600000000000001</v>
      </c>
      <c r="W11" s="236">
        <v>0.26600000000000001</v>
      </c>
      <c r="X11" s="236">
        <v>0</v>
      </c>
      <c r="Y11" s="236">
        <v>0</v>
      </c>
      <c r="Z11" s="236">
        <v>0.03</v>
      </c>
      <c r="AA11" s="236">
        <v>0.03</v>
      </c>
      <c r="AB11" s="236">
        <v>0</v>
      </c>
      <c r="AC11" s="236">
        <v>0</v>
      </c>
      <c r="AD11" s="236">
        <v>0</v>
      </c>
      <c r="AE11" s="236">
        <v>0</v>
      </c>
      <c r="AF11" s="236">
        <v>0</v>
      </c>
      <c r="AG11" s="236">
        <v>0</v>
      </c>
      <c r="AH11" s="236">
        <v>0</v>
      </c>
      <c r="AI11" s="236">
        <v>0</v>
      </c>
      <c r="AJ11" s="236">
        <v>0</v>
      </c>
      <c r="AK11" s="236">
        <v>0</v>
      </c>
      <c r="AL11" s="236">
        <v>0</v>
      </c>
      <c r="AM11" s="236">
        <v>0</v>
      </c>
      <c r="AN11" s="236"/>
      <c r="AO11" s="236"/>
      <c r="AP11" s="236"/>
      <c r="AQ11" s="236"/>
      <c r="AR11" s="236"/>
      <c r="AS11" s="236"/>
      <c r="AT11" s="236"/>
      <c r="AU11" s="236"/>
      <c r="AV11" s="236"/>
      <c r="AW11" s="236"/>
      <c r="AX11" s="236"/>
      <c r="AY11" s="236"/>
      <c r="AZ11" s="236"/>
      <c r="BA11" s="236"/>
      <c r="BB11" s="236"/>
      <c r="BC11" s="236"/>
      <c r="BD11" s="236"/>
    </row>
    <row r="12" spans="1:56" s="231" customFormat="1" ht="26.4" thickBot="1" x14ac:dyDescent="0.55000000000000004">
      <c r="A12" s="178" t="s">
        <v>65</v>
      </c>
      <c r="B12" s="176"/>
      <c r="C12" s="124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</row>
    <row r="13" spans="1:56" x14ac:dyDescent="0.35">
      <c r="A13" s="175" t="s">
        <v>558</v>
      </c>
      <c r="B13" s="268" t="s">
        <v>602</v>
      </c>
      <c r="C13" s="267" t="s">
        <v>552</v>
      </c>
      <c r="D13" s="236">
        <v>29</v>
      </c>
      <c r="E13" s="236">
        <v>29</v>
      </c>
      <c r="F13" s="236">
        <v>19</v>
      </c>
      <c r="G13" s="236">
        <v>110</v>
      </c>
      <c r="H13" s="236"/>
      <c r="I13" s="236"/>
      <c r="J13" s="236">
        <v>70</v>
      </c>
      <c r="K13" s="236">
        <v>50</v>
      </c>
      <c r="L13" s="236">
        <v>72</v>
      </c>
      <c r="M13" s="236">
        <v>42</v>
      </c>
      <c r="N13" s="236">
        <v>54</v>
      </c>
      <c r="O13" s="236">
        <v>25</v>
      </c>
      <c r="P13" s="236">
        <v>31</v>
      </c>
      <c r="Q13" s="236">
        <v>19</v>
      </c>
      <c r="R13" s="236">
        <v>40</v>
      </c>
      <c r="S13" s="236">
        <v>26</v>
      </c>
      <c r="T13" s="236">
        <v>22</v>
      </c>
      <c r="U13" s="236">
        <v>10</v>
      </c>
      <c r="V13" s="236">
        <v>29</v>
      </c>
      <c r="W13" s="236">
        <v>15</v>
      </c>
      <c r="X13" s="236">
        <v>0.7</v>
      </c>
      <c r="Y13" s="236">
        <v>0.6</v>
      </c>
      <c r="Z13" s="236">
        <v>30</v>
      </c>
      <c r="AA13" s="236">
        <v>163</v>
      </c>
      <c r="AB13" s="236">
        <v>40.799999999999997</v>
      </c>
      <c r="AC13" s="236">
        <v>176</v>
      </c>
      <c r="AD13" s="236">
        <v>35</v>
      </c>
      <c r="AE13" s="236">
        <v>22</v>
      </c>
      <c r="AF13" s="236">
        <v>19</v>
      </c>
      <c r="AG13" s="236">
        <v>13</v>
      </c>
      <c r="AH13" s="236">
        <v>207</v>
      </c>
      <c r="AI13" s="236">
        <v>93</v>
      </c>
      <c r="AJ13" s="236">
        <v>58.5</v>
      </c>
      <c r="AK13" s="236">
        <v>38</v>
      </c>
      <c r="AL13" s="236">
        <v>106.3</v>
      </c>
      <c r="AM13" s="236">
        <v>69.099999999999994</v>
      </c>
      <c r="AN13" s="236"/>
      <c r="AO13" s="236"/>
      <c r="AP13" s="236"/>
      <c r="AQ13" s="236"/>
      <c r="AR13" s="236"/>
      <c r="AS13" s="236"/>
      <c r="AT13" s="236"/>
      <c r="AU13" s="236"/>
      <c r="AV13" s="236"/>
      <c r="AW13" s="236"/>
      <c r="AX13" s="236"/>
      <c r="AY13" s="236"/>
      <c r="AZ13" s="236"/>
      <c r="BA13" s="236"/>
      <c r="BB13" s="236"/>
      <c r="BC13" s="236"/>
      <c r="BD13" s="236"/>
    </row>
    <row r="14" spans="1:56" s="242" customFormat="1" x14ac:dyDescent="0.35">
      <c r="A14" s="175" t="s">
        <v>557</v>
      </c>
      <c r="B14" s="268" t="s">
        <v>603</v>
      </c>
      <c r="C14" s="267" t="s">
        <v>35</v>
      </c>
      <c r="D14" s="241">
        <f>IF(D13/8760&lt;&gt;0,D13/8760,"")</f>
        <v>3.3105022831050228E-3</v>
      </c>
      <c r="E14" s="241">
        <f t="shared" ref="E14:W14" si="0">IF(E13/8760&lt;&gt;0,E13/8760,"")</f>
        <v>3.3105022831050228E-3</v>
      </c>
      <c r="F14" s="241">
        <f t="shared" si="0"/>
        <v>2.1689497716894978E-3</v>
      </c>
      <c r="G14" s="241">
        <f t="shared" si="0"/>
        <v>1.2557077625570776E-2</v>
      </c>
      <c r="H14" s="241" t="str">
        <f t="shared" si="0"/>
        <v/>
      </c>
      <c r="I14" s="241" t="str">
        <f t="shared" si="0"/>
        <v/>
      </c>
      <c r="J14" s="241">
        <f t="shared" si="0"/>
        <v>7.9908675799086754E-3</v>
      </c>
      <c r="K14" s="241">
        <f t="shared" si="0"/>
        <v>5.7077625570776253E-3</v>
      </c>
      <c r="L14" s="241">
        <f t="shared" si="0"/>
        <v>8.21917808219178E-3</v>
      </c>
      <c r="M14" s="241">
        <f t="shared" si="0"/>
        <v>4.7945205479452057E-3</v>
      </c>
      <c r="N14" s="241">
        <f t="shared" si="0"/>
        <v>6.1643835616438354E-3</v>
      </c>
      <c r="O14" s="241">
        <f t="shared" si="0"/>
        <v>2.8538812785388126E-3</v>
      </c>
      <c r="P14" s="241">
        <f t="shared" si="0"/>
        <v>3.5388127853881279E-3</v>
      </c>
      <c r="Q14" s="241">
        <f t="shared" si="0"/>
        <v>2.1689497716894978E-3</v>
      </c>
      <c r="R14" s="241">
        <f t="shared" si="0"/>
        <v>4.5662100456621002E-3</v>
      </c>
      <c r="S14" s="241">
        <f t="shared" si="0"/>
        <v>2.9680365296803654E-3</v>
      </c>
      <c r="T14" s="241">
        <f t="shared" si="0"/>
        <v>2.5114155251141552E-3</v>
      </c>
      <c r="U14" s="241">
        <f t="shared" si="0"/>
        <v>1.1415525114155251E-3</v>
      </c>
      <c r="V14" s="241">
        <f t="shared" si="0"/>
        <v>3.3105022831050228E-3</v>
      </c>
      <c r="W14" s="241">
        <f t="shared" si="0"/>
        <v>1.7123287671232876E-3</v>
      </c>
      <c r="X14" s="241">
        <f>IF(X13/8760&lt;&gt;0,X13/8760,"")</f>
        <v>7.9908675799086757E-5</v>
      </c>
      <c r="Y14" s="241">
        <f t="shared" ref="Y14:BD14" si="1">IF(Y13/8760&lt;&gt;0,Y13/8760,"")</f>
        <v>6.8493150684931502E-5</v>
      </c>
      <c r="Z14" s="241">
        <f t="shared" si="1"/>
        <v>3.4246575342465752E-3</v>
      </c>
      <c r="AA14" s="241">
        <f t="shared" si="1"/>
        <v>1.860730593607306E-2</v>
      </c>
      <c r="AB14" s="241">
        <f t="shared" si="1"/>
        <v>4.6575342465753422E-3</v>
      </c>
      <c r="AC14" s="241">
        <f t="shared" si="1"/>
        <v>2.0091324200913242E-2</v>
      </c>
      <c r="AD14" s="241">
        <f t="shared" si="1"/>
        <v>3.9954337899543377E-3</v>
      </c>
      <c r="AE14" s="241">
        <f t="shared" si="1"/>
        <v>2.5114155251141552E-3</v>
      </c>
      <c r="AF14" s="241">
        <f t="shared" si="1"/>
        <v>2.1689497716894978E-3</v>
      </c>
      <c r="AG14" s="241">
        <f t="shared" si="1"/>
        <v>1.4840182648401827E-3</v>
      </c>
      <c r="AH14" s="241">
        <f t="shared" si="1"/>
        <v>2.363013698630137E-2</v>
      </c>
      <c r="AI14" s="241">
        <f t="shared" si="1"/>
        <v>1.0616438356164383E-2</v>
      </c>
      <c r="AJ14" s="241">
        <f t="shared" si="1"/>
        <v>6.6780821917808222E-3</v>
      </c>
      <c r="AK14" s="241">
        <f t="shared" si="1"/>
        <v>4.3378995433789955E-3</v>
      </c>
      <c r="AL14" s="241">
        <f t="shared" si="1"/>
        <v>1.2134703196347031E-2</v>
      </c>
      <c r="AM14" s="241">
        <f t="shared" si="1"/>
        <v>7.8881278538812782E-3</v>
      </c>
      <c r="AN14" s="241" t="str">
        <f t="shared" si="1"/>
        <v/>
      </c>
      <c r="AO14" s="241" t="str">
        <f t="shared" si="1"/>
        <v/>
      </c>
      <c r="AP14" s="241" t="str">
        <f t="shared" si="1"/>
        <v/>
      </c>
      <c r="AQ14" s="241" t="str">
        <f t="shared" si="1"/>
        <v/>
      </c>
      <c r="AR14" s="241" t="str">
        <f t="shared" si="1"/>
        <v/>
      </c>
      <c r="AS14" s="241" t="str">
        <f t="shared" si="1"/>
        <v/>
      </c>
      <c r="AT14" s="241" t="str">
        <f t="shared" si="1"/>
        <v/>
      </c>
      <c r="AU14" s="241" t="str">
        <f t="shared" si="1"/>
        <v/>
      </c>
      <c r="AV14" s="241" t="str">
        <f t="shared" si="1"/>
        <v/>
      </c>
      <c r="AW14" s="241" t="str">
        <f t="shared" si="1"/>
        <v/>
      </c>
      <c r="AX14" s="241" t="str">
        <f t="shared" si="1"/>
        <v/>
      </c>
      <c r="AY14" s="241" t="str">
        <f t="shared" si="1"/>
        <v/>
      </c>
      <c r="AZ14" s="241" t="str">
        <f t="shared" si="1"/>
        <v/>
      </c>
      <c r="BA14" s="241" t="str">
        <f t="shared" si="1"/>
        <v/>
      </c>
      <c r="BB14" s="241" t="str">
        <f t="shared" si="1"/>
        <v/>
      </c>
      <c r="BC14" s="241" t="str">
        <f t="shared" si="1"/>
        <v/>
      </c>
      <c r="BD14" s="241" t="str">
        <f t="shared" si="1"/>
        <v/>
      </c>
    </row>
    <row r="15" spans="1:56" x14ac:dyDescent="0.35">
      <c r="A15" s="175" t="s">
        <v>606</v>
      </c>
      <c r="B15" s="268" t="s">
        <v>607</v>
      </c>
      <c r="C15" s="267" t="s">
        <v>553</v>
      </c>
      <c r="D15" s="236">
        <v>2800</v>
      </c>
      <c r="E15" s="236">
        <v>2500</v>
      </c>
      <c r="F15" s="236">
        <v>900</v>
      </c>
      <c r="G15" s="236">
        <v>2300</v>
      </c>
      <c r="H15" s="236"/>
      <c r="I15" s="236"/>
      <c r="J15" s="236">
        <v>700</v>
      </c>
      <c r="K15" s="236">
        <v>500</v>
      </c>
      <c r="L15" s="236">
        <v>7200</v>
      </c>
      <c r="M15" s="236">
        <v>4200</v>
      </c>
      <c r="N15" s="236">
        <v>5400</v>
      </c>
      <c r="O15" s="236">
        <v>2500</v>
      </c>
      <c r="P15" s="236">
        <v>3100</v>
      </c>
      <c r="Q15" s="236">
        <v>1900</v>
      </c>
      <c r="R15" s="236">
        <v>4000</v>
      </c>
      <c r="S15" s="236">
        <v>2600</v>
      </c>
      <c r="T15" s="236">
        <v>2200</v>
      </c>
      <c r="U15" s="236">
        <v>1000</v>
      </c>
      <c r="V15" s="236">
        <v>2900</v>
      </c>
      <c r="W15" s="236">
        <v>1500</v>
      </c>
      <c r="X15" s="236">
        <v>640</v>
      </c>
      <c r="Y15" s="236">
        <v>190</v>
      </c>
      <c r="Z15" s="236">
        <v>1000</v>
      </c>
      <c r="AA15" s="236">
        <v>4300</v>
      </c>
      <c r="AB15" s="236">
        <v>1770</v>
      </c>
      <c r="AC15" s="236">
        <v>740</v>
      </c>
      <c r="AD15" s="236">
        <v>875</v>
      </c>
      <c r="AE15" s="236">
        <v>550</v>
      </c>
      <c r="AF15" s="236">
        <v>950</v>
      </c>
      <c r="AG15" s="236">
        <v>650</v>
      </c>
      <c r="AH15" s="236">
        <v>1725</v>
      </c>
      <c r="AI15" s="236">
        <v>775</v>
      </c>
      <c r="AJ15" s="236">
        <v>1169</v>
      </c>
      <c r="AK15" s="236">
        <v>760</v>
      </c>
      <c r="AL15" s="236">
        <v>2126</v>
      </c>
      <c r="AM15" s="236">
        <v>1382</v>
      </c>
      <c r="AN15" s="236"/>
      <c r="AO15" s="236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</row>
    <row r="16" spans="1:56" s="242" customFormat="1" x14ac:dyDescent="0.35">
      <c r="A16" s="175" t="s">
        <v>67</v>
      </c>
      <c r="B16" s="268" t="s">
        <v>574</v>
      </c>
      <c r="C16" s="267" t="s">
        <v>71</v>
      </c>
      <c r="D16" s="241">
        <f>IF(SUM(D36:D41)*D15&lt;&gt;0,SUM(D36:D41)*D15,"")</f>
        <v>28</v>
      </c>
      <c r="E16" s="241">
        <f t="shared" ref="E16:W16" si="2">IF(SUM(E36:E41)*E15&lt;&gt;0,SUM(E36:E41)*E15,"")</f>
        <v>75</v>
      </c>
      <c r="F16" s="241">
        <f t="shared" si="2"/>
        <v>900</v>
      </c>
      <c r="G16" s="241">
        <f t="shared" si="2"/>
        <v>7590</v>
      </c>
      <c r="H16" s="241" t="str">
        <f t="shared" si="2"/>
        <v/>
      </c>
      <c r="I16" s="241" t="str">
        <f t="shared" si="2"/>
        <v/>
      </c>
      <c r="J16" s="241">
        <f t="shared" si="2"/>
        <v>700</v>
      </c>
      <c r="K16" s="241">
        <f t="shared" si="2"/>
        <v>500</v>
      </c>
      <c r="L16" s="241">
        <f t="shared" si="2"/>
        <v>122.4</v>
      </c>
      <c r="M16" s="241">
        <f t="shared" si="2"/>
        <v>71.400000000000006</v>
      </c>
      <c r="N16" s="241">
        <f t="shared" si="2"/>
        <v>432</v>
      </c>
      <c r="O16" s="241">
        <f t="shared" si="2"/>
        <v>200</v>
      </c>
      <c r="P16" s="241">
        <f t="shared" si="2"/>
        <v>52.7</v>
      </c>
      <c r="Q16" s="241">
        <f t="shared" si="2"/>
        <v>152</v>
      </c>
      <c r="R16" s="241">
        <f t="shared" si="2"/>
        <v>68</v>
      </c>
      <c r="S16" s="241">
        <f t="shared" si="2"/>
        <v>208</v>
      </c>
      <c r="T16" s="241">
        <f t="shared" si="2"/>
        <v>37.400000000000006</v>
      </c>
      <c r="U16" s="241">
        <f t="shared" si="2"/>
        <v>80</v>
      </c>
      <c r="V16" s="241">
        <f t="shared" si="2"/>
        <v>49.300000000000004</v>
      </c>
      <c r="W16" s="241">
        <f t="shared" si="2"/>
        <v>120</v>
      </c>
      <c r="X16" s="241">
        <f t="shared" ref="X16" si="3">IF(SUM(X36:X41)*X15&lt;&gt;0,SUM(X36:X41)*X15,"")</f>
        <v>10.88</v>
      </c>
      <c r="Y16" s="241">
        <f t="shared" ref="Y16" si="4">IF(SUM(Y36:Y41)*Y15&lt;&gt;0,SUM(Y36:Y41)*Y15,"")</f>
        <v>15.200000000000001</v>
      </c>
      <c r="Z16" s="241">
        <f t="shared" ref="Z16" si="5">IF(SUM(Z36:Z41)*Z15&lt;&gt;0,SUM(Z36:Z41)*Z15,"")</f>
        <v>100000</v>
      </c>
      <c r="AA16" s="241">
        <f t="shared" ref="AA16" si="6">IF(SUM(AA36:AA41)*AA15&lt;&gt;0,SUM(AA36:AA41)*AA15,"")</f>
        <v>2150000</v>
      </c>
      <c r="AB16" s="241">
        <f t="shared" ref="AB16" si="7">IF(SUM(AB36:AB41)*AB15&lt;&gt;0,SUM(AB36:AB41)*AB15,"")</f>
        <v>30.090000000000003</v>
      </c>
      <c r="AC16" s="241">
        <f t="shared" ref="AC16:BD16" si="8">IF(SUM(AC36:AC41)*AC15&lt;&gt;0,SUM(AC36:AC41)*AC15,"")</f>
        <v>59.2</v>
      </c>
      <c r="AD16" s="241">
        <f t="shared" si="8"/>
        <v>1750</v>
      </c>
      <c r="AE16" s="241">
        <f t="shared" si="8"/>
        <v>55000</v>
      </c>
      <c r="AF16" s="241">
        <f t="shared" si="8"/>
        <v>1140</v>
      </c>
      <c r="AG16" s="241">
        <f t="shared" si="8"/>
        <v>65000</v>
      </c>
      <c r="AH16" s="241">
        <f t="shared" si="8"/>
        <v>1725</v>
      </c>
      <c r="AI16" s="241">
        <f t="shared" si="8"/>
        <v>77500</v>
      </c>
      <c r="AJ16" s="241">
        <f t="shared" si="8"/>
        <v>1169</v>
      </c>
      <c r="AK16" s="241">
        <f t="shared" si="8"/>
        <v>76000</v>
      </c>
      <c r="AL16" s="241">
        <f t="shared" si="8"/>
        <v>2126</v>
      </c>
      <c r="AM16" s="241">
        <f t="shared" si="8"/>
        <v>138200</v>
      </c>
      <c r="AN16" s="241" t="str">
        <f t="shared" si="8"/>
        <v/>
      </c>
      <c r="AO16" s="241" t="str">
        <f t="shared" si="8"/>
        <v/>
      </c>
      <c r="AP16" s="241" t="str">
        <f t="shared" si="8"/>
        <v/>
      </c>
      <c r="AQ16" s="241" t="str">
        <f t="shared" si="8"/>
        <v/>
      </c>
      <c r="AR16" s="241" t="str">
        <f t="shared" si="8"/>
        <v/>
      </c>
      <c r="AS16" s="241" t="str">
        <f t="shared" si="8"/>
        <v/>
      </c>
      <c r="AT16" s="241" t="str">
        <f t="shared" si="8"/>
        <v/>
      </c>
      <c r="AU16" s="241" t="str">
        <f t="shared" si="8"/>
        <v/>
      </c>
      <c r="AV16" s="241" t="str">
        <f t="shared" si="8"/>
        <v/>
      </c>
      <c r="AW16" s="241" t="str">
        <f t="shared" si="8"/>
        <v/>
      </c>
      <c r="AX16" s="241" t="str">
        <f t="shared" si="8"/>
        <v/>
      </c>
      <c r="AY16" s="241" t="str">
        <f t="shared" si="8"/>
        <v/>
      </c>
      <c r="AZ16" s="241" t="str">
        <f t="shared" si="8"/>
        <v/>
      </c>
      <c r="BA16" s="241" t="str">
        <f t="shared" si="8"/>
        <v/>
      </c>
      <c r="BB16" s="241" t="str">
        <f t="shared" si="8"/>
        <v/>
      </c>
      <c r="BC16" s="241" t="str">
        <f t="shared" si="8"/>
        <v/>
      </c>
      <c r="BD16" s="241" t="str">
        <f t="shared" si="8"/>
        <v/>
      </c>
    </row>
    <row r="17" spans="1:56" x14ac:dyDescent="0.35">
      <c r="A17" s="175" t="s">
        <v>68</v>
      </c>
      <c r="B17" s="268" t="s">
        <v>11</v>
      </c>
      <c r="C17" s="267" t="s">
        <v>70</v>
      </c>
      <c r="D17" s="236" t="s">
        <v>118</v>
      </c>
      <c r="E17" s="236" t="s">
        <v>118</v>
      </c>
      <c r="F17" s="236" t="s">
        <v>118</v>
      </c>
      <c r="G17" s="236" t="s">
        <v>118</v>
      </c>
      <c r="H17" s="236"/>
      <c r="I17" s="236"/>
      <c r="J17" s="236" t="s">
        <v>403</v>
      </c>
      <c r="K17" s="236" t="s">
        <v>403</v>
      </c>
      <c r="L17" s="236" t="s">
        <v>403</v>
      </c>
      <c r="M17" s="236" t="s">
        <v>403</v>
      </c>
      <c r="N17" s="236" t="s">
        <v>403</v>
      </c>
      <c r="O17" s="236" t="s">
        <v>403</v>
      </c>
      <c r="P17" s="236" t="s">
        <v>403</v>
      </c>
      <c r="Q17" s="236" t="s">
        <v>403</v>
      </c>
      <c r="R17" s="236" t="s">
        <v>403</v>
      </c>
      <c r="S17" s="236" t="s">
        <v>403</v>
      </c>
      <c r="T17" s="236" t="s">
        <v>403</v>
      </c>
      <c r="U17" s="236" t="s">
        <v>403</v>
      </c>
      <c r="V17" s="236" t="s">
        <v>403</v>
      </c>
      <c r="W17" s="236" t="s">
        <v>403</v>
      </c>
      <c r="X17" s="236" t="s">
        <v>403</v>
      </c>
      <c r="Y17" s="236" t="s">
        <v>403</v>
      </c>
      <c r="Z17" s="236" t="s">
        <v>403</v>
      </c>
      <c r="AA17" s="236" t="s">
        <v>403</v>
      </c>
      <c r="AB17" s="236" t="s">
        <v>403</v>
      </c>
      <c r="AC17" s="236" t="s">
        <v>403</v>
      </c>
      <c r="AD17" s="236" t="s">
        <v>623</v>
      </c>
      <c r="AE17" s="236" t="s">
        <v>623</v>
      </c>
      <c r="AF17" s="236" t="s">
        <v>623</v>
      </c>
      <c r="AG17" s="236" t="s">
        <v>623</v>
      </c>
      <c r="AH17" s="236" t="s">
        <v>623</v>
      </c>
      <c r="AI17" s="236" t="s">
        <v>623</v>
      </c>
      <c r="AJ17" s="236" t="s">
        <v>641</v>
      </c>
      <c r="AK17" s="236" t="s">
        <v>641</v>
      </c>
      <c r="AL17" s="236" t="s">
        <v>118</v>
      </c>
      <c r="AM17" s="236" t="s">
        <v>118</v>
      </c>
      <c r="AN17" s="236"/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</row>
    <row r="18" spans="1:56" x14ac:dyDescent="0.35">
      <c r="A18" s="175" t="s">
        <v>69</v>
      </c>
      <c r="B18" s="268" t="s">
        <v>11</v>
      </c>
      <c r="C18" s="267" t="s">
        <v>109</v>
      </c>
      <c r="D18" s="236" t="s">
        <v>118</v>
      </c>
      <c r="E18" s="236" t="s">
        <v>118</v>
      </c>
      <c r="F18" s="236" t="s">
        <v>118</v>
      </c>
      <c r="G18" s="236" t="s">
        <v>118</v>
      </c>
      <c r="H18" s="236"/>
      <c r="I18" s="236"/>
      <c r="J18" s="236" t="s">
        <v>403</v>
      </c>
      <c r="K18" s="236" t="s">
        <v>403</v>
      </c>
      <c r="L18" s="236" t="s">
        <v>403</v>
      </c>
      <c r="M18" s="236" t="s">
        <v>403</v>
      </c>
      <c r="N18" s="236" t="s">
        <v>403</v>
      </c>
      <c r="O18" s="236" t="s">
        <v>403</v>
      </c>
      <c r="P18" s="236" t="s">
        <v>403</v>
      </c>
      <c r="Q18" s="236" t="s">
        <v>403</v>
      </c>
      <c r="R18" s="236" t="s">
        <v>403</v>
      </c>
      <c r="S18" s="236" t="s">
        <v>403</v>
      </c>
      <c r="T18" s="236" t="s">
        <v>403</v>
      </c>
      <c r="U18" s="236" t="s">
        <v>403</v>
      </c>
      <c r="V18" s="236" t="s">
        <v>403</v>
      </c>
      <c r="W18" s="236" t="s">
        <v>403</v>
      </c>
      <c r="X18" s="236" t="s">
        <v>403</v>
      </c>
      <c r="Y18" s="236" t="s">
        <v>403</v>
      </c>
      <c r="Z18" s="236" t="s">
        <v>403</v>
      </c>
      <c r="AA18" s="236" t="s">
        <v>403</v>
      </c>
      <c r="AB18" s="236" t="s">
        <v>403</v>
      </c>
      <c r="AC18" s="236" t="s">
        <v>403</v>
      </c>
      <c r="AD18" s="236" t="s">
        <v>623</v>
      </c>
      <c r="AE18" s="236" t="s">
        <v>623</v>
      </c>
      <c r="AF18" s="236" t="s">
        <v>623</v>
      </c>
      <c r="AG18" s="236" t="s">
        <v>623</v>
      </c>
      <c r="AH18" s="236" t="s">
        <v>623</v>
      </c>
      <c r="AI18" s="236" t="s">
        <v>623</v>
      </c>
      <c r="AJ18" s="236" t="s">
        <v>641</v>
      </c>
      <c r="AK18" s="236" t="s">
        <v>641</v>
      </c>
      <c r="AL18" s="236" t="s">
        <v>118</v>
      </c>
      <c r="AM18" s="236" t="s">
        <v>118</v>
      </c>
      <c r="AN18" s="236"/>
      <c r="AO18" s="236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36"/>
      <c r="BA18" s="236"/>
      <c r="BB18" s="236"/>
      <c r="BC18" s="236"/>
      <c r="BD18" s="236"/>
    </row>
    <row r="19" spans="1:56" x14ac:dyDescent="0.35">
      <c r="A19" s="175" t="s">
        <v>73</v>
      </c>
      <c r="B19" s="268" t="s">
        <v>83</v>
      </c>
      <c r="C19" s="267" t="s">
        <v>127</v>
      </c>
      <c r="D19" s="236" t="s">
        <v>128</v>
      </c>
      <c r="E19" s="236" t="s">
        <v>128</v>
      </c>
      <c r="F19" s="236" t="s">
        <v>128</v>
      </c>
      <c r="G19" s="236" t="s">
        <v>75</v>
      </c>
      <c r="H19" s="236"/>
      <c r="I19" s="236"/>
      <c r="J19" s="236" t="s">
        <v>128</v>
      </c>
      <c r="K19" s="236" t="s">
        <v>128</v>
      </c>
      <c r="L19" s="236" t="s">
        <v>128</v>
      </c>
      <c r="M19" s="236" t="s">
        <v>128</v>
      </c>
      <c r="N19" s="236" t="s">
        <v>128</v>
      </c>
      <c r="O19" s="236" t="s">
        <v>128</v>
      </c>
      <c r="P19" s="236" t="s">
        <v>128</v>
      </c>
      <c r="Q19" s="236" t="s">
        <v>128</v>
      </c>
      <c r="R19" s="236" t="s">
        <v>128</v>
      </c>
      <c r="S19" s="236" t="s">
        <v>128</v>
      </c>
      <c r="T19" s="236" t="s">
        <v>128</v>
      </c>
      <c r="U19" s="236" t="s">
        <v>128</v>
      </c>
      <c r="V19" s="236" t="s">
        <v>128</v>
      </c>
      <c r="W19" s="236" t="s">
        <v>128</v>
      </c>
      <c r="X19" s="236" t="s">
        <v>128</v>
      </c>
      <c r="Y19" s="236" t="s">
        <v>128</v>
      </c>
      <c r="Z19" s="236" t="s">
        <v>128</v>
      </c>
      <c r="AA19" s="236" t="s">
        <v>128</v>
      </c>
      <c r="AB19" s="236" t="s">
        <v>128</v>
      </c>
      <c r="AC19" s="236" t="s">
        <v>128</v>
      </c>
      <c r="AD19" s="236" t="s">
        <v>128</v>
      </c>
      <c r="AE19" s="236" t="s">
        <v>128</v>
      </c>
      <c r="AF19" s="236" t="s">
        <v>128</v>
      </c>
      <c r="AG19" s="236" t="s">
        <v>128</v>
      </c>
      <c r="AH19" s="236" t="s">
        <v>128</v>
      </c>
      <c r="AI19" s="236" t="s">
        <v>128</v>
      </c>
      <c r="AJ19" s="236" t="s">
        <v>128</v>
      </c>
      <c r="AK19" s="236" t="s">
        <v>128</v>
      </c>
      <c r="AL19" s="236" t="s">
        <v>128</v>
      </c>
      <c r="AM19" s="236" t="s">
        <v>128</v>
      </c>
      <c r="AN19" s="236"/>
      <c r="AO19" s="236"/>
      <c r="AP19" s="236"/>
      <c r="AQ19" s="236"/>
      <c r="AR19" s="236"/>
      <c r="AS19" s="236"/>
      <c r="AT19" s="236"/>
      <c r="AU19" s="236"/>
      <c r="AV19" s="236"/>
      <c r="AW19" s="236"/>
      <c r="AX19" s="236"/>
      <c r="AY19" s="236"/>
      <c r="AZ19" s="236"/>
      <c r="BA19" s="236"/>
      <c r="BB19" s="236"/>
      <c r="BC19" s="236"/>
      <c r="BD19" s="236"/>
    </row>
    <row r="20" spans="1:56" s="295" customFormat="1" x14ac:dyDescent="0.35">
      <c r="A20" s="175" t="s">
        <v>559</v>
      </c>
      <c r="B20" s="268" t="s">
        <v>83</v>
      </c>
      <c r="C20" s="267" t="s">
        <v>74</v>
      </c>
      <c r="D20" s="227" t="str">
        <f t="shared" ref="D20:BD20" si="9">IF(D19="Integer", "unit_investment_variable_type_integer", IF(D19="Continuous", "unit_investment_variable_type_continuous", ""))</f>
        <v>unit_investment_variable_type_continuous</v>
      </c>
      <c r="E20" s="227" t="str">
        <f t="shared" si="9"/>
        <v>unit_investment_variable_type_continuous</v>
      </c>
      <c r="F20" s="227" t="str">
        <f t="shared" si="9"/>
        <v>unit_investment_variable_type_continuous</v>
      </c>
      <c r="G20" s="227" t="str">
        <f t="shared" si="9"/>
        <v>unit_investment_variable_type_integer</v>
      </c>
      <c r="H20" s="227" t="str">
        <f t="shared" si="9"/>
        <v/>
      </c>
      <c r="I20" s="227" t="str">
        <f t="shared" si="9"/>
        <v/>
      </c>
      <c r="J20" s="227" t="str">
        <f t="shared" si="9"/>
        <v>unit_investment_variable_type_continuous</v>
      </c>
      <c r="K20" s="227" t="str">
        <f t="shared" si="9"/>
        <v>unit_investment_variable_type_continuous</v>
      </c>
      <c r="L20" s="227" t="str">
        <f t="shared" si="9"/>
        <v>unit_investment_variable_type_continuous</v>
      </c>
      <c r="M20" s="227" t="str">
        <f t="shared" si="9"/>
        <v>unit_investment_variable_type_continuous</v>
      </c>
      <c r="N20" s="227" t="str">
        <f t="shared" si="9"/>
        <v>unit_investment_variable_type_continuous</v>
      </c>
      <c r="O20" s="227" t="str">
        <f t="shared" si="9"/>
        <v>unit_investment_variable_type_continuous</v>
      </c>
      <c r="P20" s="227" t="str">
        <f t="shared" si="9"/>
        <v>unit_investment_variable_type_continuous</v>
      </c>
      <c r="Q20" s="227" t="str">
        <f t="shared" si="9"/>
        <v>unit_investment_variable_type_continuous</v>
      </c>
      <c r="R20" s="227" t="str">
        <f t="shared" si="9"/>
        <v>unit_investment_variable_type_continuous</v>
      </c>
      <c r="S20" s="227" t="str">
        <f t="shared" si="9"/>
        <v>unit_investment_variable_type_continuous</v>
      </c>
      <c r="T20" s="227" t="str">
        <f t="shared" si="9"/>
        <v>unit_investment_variable_type_continuous</v>
      </c>
      <c r="U20" s="227" t="str">
        <f t="shared" si="9"/>
        <v>unit_investment_variable_type_continuous</v>
      </c>
      <c r="V20" s="227" t="str">
        <f t="shared" si="9"/>
        <v>unit_investment_variable_type_continuous</v>
      </c>
      <c r="W20" s="227" t="str">
        <f t="shared" si="9"/>
        <v>unit_investment_variable_type_continuous</v>
      </c>
      <c r="X20" s="227" t="str">
        <f t="shared" si="9"/>
        <v>unit_investment_variable_type_continuous</v>
      </c>
      <c r="Y20" s="227" t="str">
        <f t="shared" si="9"/>
        <v>unit_investment_variable_type_continuous</v>
      </c>
      <c r="Z20" s="227" t="str">
        <f t="shared" si="9"/>
        <v>unit_investment_variable_type_continuous</v>
      </c>
      <c r="AA20" s="227" t="str">
        <f t="shared" si="9"/>
        <v>unit_investment_variable_type_continuous</v>
      </c>
      <c r="AB20" s="227" t="str">
        <f t="shared" si="9"/>
        <v>unit_investment_variable_type_continuous</v>
      </c>
      <c r="AC20" s="227" t="str">
        <f t="shared" si="9"/>
        <v>unit_investment_variable_type_continuous</v>
      </c>
      <c r="AD20" s="227" t="str">
        <f t="shared" si="9"/>
        <v>unit_investment_variable_type_continuous</v>
      </c>
      <c r="AE20" s="227" t="str">
        <f t="shared" si="9"/>
        <v>unit_investment_variable_type_continuous</v>
      </c>
      <c r="AF20" s="227" t="str">
        <f t="shared" si="9"/>
        <v>unit_investment_variable_type_continuous</v>
      </c>
      <c r="AG20" s="227" t="str">
        <f t="shared" si="9"/>
        <v>unit_investment_variable_type_continuous</v>
      </c>
      <c r="AH20" s="227" t="str">
        <f t="shared" si="9"/>
        <v>unit_investment_variable_type_continuous</v>
      </c>
      <c r="AI20" s="227" t="str">
        <f t="shared" si="9"/>
        <v>unit_investment_variable_type_continuous</v>
      </c>
      <c r="AJ20" s="227" t="str">
        <f t="shared" si="9"/>
        <v>unit_investment_variable_type_continuous</v>
      </c>
      <c r="AK20" s="227" t="str">
        <f t="shared" si="9"/>
        <v>unit_investment_variable_type_continuous</v>
      </c>
      <c r="AL20" s="227" t="str">
        <f t="shared" si="9"/>
        <v>unit_investment_variable_type_continuous</v>
      </c>
      <c r="AM20" s="227" t="str">
        <f t="shared" si="9"/>
        <v>unit_investment_variable_type_continuous</v>
      </c>
      <c r="AN20" s="227" t="str">
        <f t="shared" si="9"/>
        <v/>
      </c>
      <c r="AO20" s="227" t="str">
        <f t="shared" si="9"/>
        <v/>
      </c>
      <c r="AP20" s="227" t="str">
        <f t="shared" si="9"/>
        <v/>
      </c>
      <c r="AQ20" s="227" t="str">
        <f t="shared" si="9"/>
        <v/>
      </c>
      <c r="AR20" s="227" t="str">
        <f t="shared" si="9"/>
        <v/>
      </c>
      <c r="AS20" s="227" t="str">
        <f t="shared" si="9"/>
        <v/>
      </c>
      <c r="AT20" s="227" t="str">
        <f t="shared" si="9"/>
        <v/>
      </c>
      <c r="AU20" s="227" t="str">
        <f t="shared" si="9"/>
        <v/>
      </c>
      <c r="AV20" s="227" t="str">
        <f t="shared" si="9"/>
        <v/>
      </c>
      <c r="AW20" s="227" t="str">
        <f t="shared" si="9"/>
        <v/>
      </c>
      <c r="AX20" s="227" t="str">
        <f t="shared" si="9"/>
        <v/>
      </c>
      <c r="AY20" s="227" t="str">
        <f t="shared" si="9"/>
        <v/>
      </c>
      <c r="AZ20" s="227" t="str">
        <f t="shared" si="9"/>
        <v/>
      </c>
      <c r="BA20" s="227" t="str">
        <f t="shared" si="9"/>
        <v/>
      </c>
      <c r="BB20" s="227" t="str">
        <f t="shared" si="9"/>
        <v/>
      </c>
      <c r="BC20" s="227" t="str">
        <f t="shared" si="9"/>
        <v/>
      </c>
      <c r="BD20" s="227" t="str">
        <f t="shared" si="9"/>
        <v/>
      </c>
    </row>
    <row r="21" spans="1:56" s="240" customFormat="1" x14ac:dyDescent="0.35">
      <c r="A21" s="269" t="s">
        <v>76</v>
      </c>
      <c r="B21" s="270" t="s">
        <v>126</v>
      </c>
      <c r="C21" s="271" t="s">
        <v>80</v>
      </c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39"/>
      <c r="AJ21" s="239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239"/>
      <c r="BD21" s="239"/>
    </row>
    <row r="22" spans="1:56" x14ac:dyDescent="0.35">
      <c r="A22" s="175" t="s">
        <v>77</v>
      </c>
      <c r="B22" s="268" t="s">
        <v>574</v>
      </c>
      <c r="C22" s="267" t="s">
        <v>82</v>
      </c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</row>
    <row r="23" spans="1:56" x14ac:dyDescent="0.35">
      <c r="A23" s="175" t="s">
        <v>78</v>
      </c>
      <c r="B23" s="268" t="s">
        <v>11</v>
      </c>
      <c r="C23" s="267" t="s">
        <v>81</v>
      </c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</row>
    <row r="24" spans="1:56" s="244" customFormat="1" ht="18.600000000000001" thickBot="1" x14ac:dyDescent="0.4">
      <c r="A24" s="272" t="s">
        <v>84</v>
      </c>
      <c r="B24" s="273" t="s">
        <v>11</v>
      </c>
      <c r="C24" s="274" t="s">
        <v>79</v>
      </c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3"/>
      <c r="AX24" s="243"/>
      <c r="AY24" s="243"/>
      <c r="AZ24" s="243"/>
      <c r="BA24" s="243"/>
      <c r="BB24" s="243"/>
      <c r="BC24" s="243"/>
      <c r="BD24" s="243"/>
    </row>
    <row r="25" spans="1:56" s="246" customFormat="1" ht="26.4" thickBot="1" x14ac:dyDescent="0.55000000000000004">
      <c r="A25" s="177" t="s">
        <v>141</v>
      </c>
      <c r="B25" s="275"/>
      <c r="C25" s="12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  <c r="BC25" s="245"/>
      <c r="BD25" s="245"/>
    </row>
    <row r="26" spans="1:56" s="235" customFormat="1" x14ac:dyDescent="0.35">
      <c r="A26" s="24" t="s">
        <v>59</v>
      </c>
      <c r="B26" s="44" t="s">
        <v>37</v>
      </c>
      <c r="C26" s="88" t="s">
        <v>142</v>
      </c>
      <c r="D26" s="247"/>
      <c r="E26" s="247"/>
      <c r="F26" s="247"/>
      <c r="G26" s="247"/>
      <c r="H26" s="247"/>
      <c r="I26" s="247"/>
      <c r="J26" s="247">
        <v>3.2</v>
      </c>
      <c r="K26" s="247">
        <v>3</v>
      </c>
      <c r="L26" s="247">
        <v>3.6</v>
      </c>
      <c r="M26" s="247">
        <v>2.8</v>
      </c>
      <c r="N26" s="247">
        <v>3.6</v>
      </c>
      <c r="O26" s="247">
        <v>2.8</v>
      </c>
      <c r="P26" s="247">
        <v>0.72</v>
      </c>
      <c r="Q26" s="247">
        <v>0.72</v>
      </c>
      <c r="R26" s="247">
        <v>0.9</v>
      </c>
      <c r="S26" s="247">
        <v>0.9</v>
      </c>
      <c r="T26" s="247">
        <v>0.93</v>
      </c>
      <c r="U26" s="247">
        <v>0.93</v>
      </c>
      <c r="V26" s="247">
        <v>0.9</v>
      </c>
      <c r="W26" s="247">
        <v>0.9</v>
      </c>
      <c r="X26" s="247">
        <v>0.95</v>
      </c>
      <c r="Y26" s="247">
        <v>0.95</v>
      </c>
      <c r="Z26" s="247">
        <v>0.59</v>
      </c>
      <c r="AA26" s="247">
        <v>0.26</v>
      </c>
      <c r="AB26" s="247">
        <v>0.95</v>
      </c>
      <c r="AC26" s="247">
        <v>0.95</v>
      </c>
      <c r="AD26" s="247">
        <v>0.62</v>
      </c>
      <c r="AE26" s="247">
        <v>0.62</v>
      </c>
      <c r="AF26" s="247">
        <v>0.57999999999999996</v>
      </c>
      <c r="AG26" s="247">
        <v>0.57999999999999996</v>
      </c>
      <c r="AH26" s="247">
        <v>0.69499999999999995</v>
      </c>
      <c r="AI26" s="247">
        <v>0.69499999999999995</v>
      </c>
      <c r="AJ26" s="247">
        <v>0.5</v>
      </c>
      <c r="AK26" s="247">
        <v>0.6</v>
      </c>
      <c r="AL26" s="247">
        <v>0.5</v>
      </c>
      <c r="AM26" s="247">
        <v>0.6</v>
      </c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</row>
    <row r="27" spans="1:56" x14ac:dyDescent="0.35">
      <c r="A27" s="9" t="s">
        <v>39</v>
      </c>
      <c r="B27" s="276" t="s">
        <v>37</v>
      </c>
      <c r="C27" s="267" t="s">
        <v>143</v>
      </c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>
        <v>0.59</v>
      </c>
      <c r="AB27" s="248"/>
      <c r="AC27" s="248"/>
      <c r="AD27" s="248">
        <v>0.22</v>
      </c>
      <c r="AE27" s="248">
        <v>0.22</v>
      </c>
      <c r="AF27" s="248">
        <v>0.26</v>
      </c>
      <c r="AG27" s="248">
        <v>0.26</v>
      </c>
      <c r="AH27" s="248"/>
      <c r="AI27" s="248"/>
      <c r="AJ27" s="248">
        <v>0.35</v>
      </c>
      <c r="AK27" s="248">
        <v>0.35</v>
      </c>
      <c r="AL27" s="248">
        <v>0.35</v>
      </c>
      <c r="AM27" s="248">
        <v>0.35</v>
      </c>
      <c r="AN27" s="248"/>
      <c r="AO27" s="248"/>
      <c r="AP27" s="248"/>
      <c r="AQ27" s="248"/>
      <c r="AR27" s="248"/>
      <c r="AS27" s="248"/>
      <c r="AT27" s="248"/>
      <c r="AU27" s="248"/>
      <c r="AV27" s="248"/>
      <c r="AW27" s="248"/>
      <c r="AX27" s="248"/>
      <c r="AY27" s="248"/>
      <c r="AZ27" s="248"/>
      <c r="BA27" s="248"/>
      <c r="BB27" s="248"/>
      <c r="BC27" s="248"/>
      <c r="BD27" s="248"/>
    </row>
    <row r="28" spans="1:56" x14ac:dyDescent="0.35">
      <c r="A28" s="9" t="s">
        <v>40</v>
      </c>
      <c r="B28" s="276" t="s">
        <v>37</v>
      </c>
      <c r="C28" s="267" t="s">
        <v>144</v>
      </c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248"/>
      <c r="AX28" s="248"/>
      <c r="AY28" s="248"/>
      <c r="AZ28" s="248"/>
      <c r="BA28" s="248"/>
      <c r="BB28" s="248"/>
      <c r="BC28" s="248"/>
      <c r="BD28" s="248"/>
    </row>
    <row r="29" spans="1:56" x14ac:dyDescent="0.35">
      <c r="A29" s="9" t="s">
        <v>41</v>
      </c>
      <c r="B29" s="276" t="s">
        <v>37</v>
      </c>
      <c r="C29" s="267" t="s">
        <v>145</v>
      </c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48"/>
      <c r="AT29" s="248"/>
      <c r="AU29" s="248"/>
      <c r="AV29" s="248"/>
      <c r="AW29" s="248"/>
      <c r="AX29" s="248"/>
      <c r="AY29" s="248"/>
      <c r="AZ29" s="248"/>
      <c r="BA29" s="248"/>
      <c r="BB29" s="248"/>
      <c r="BC29" s="248"/>
      <c r="BD29" s="248"/>
    </row>
    <row r="30" spans="1:56" x14ac:dyDescent="0.35">
      <c r="A30" s="9" t="s">
        <v>42</v>
      </c>
      <c r="B30" s="276" t="s">
        <v>37</v>
      </c>
      <c r="C30" s="267" t="s">
        <v>146</v>
      </c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48"/>
      <c r="AW30" s="248"/>
      <c r="AX30" s="248"/>
      <c r="AY30" s="248"/>
      <c r="AZ30" s="248"/>
      <c r="BA30" s="248"/>
      <c r="BB30" s="248"/>
      <c r="BC30" s="248"/>
      <c r="BD30" s="248"/>
    </row>
    <row r="31" spans="1:56" x14ac:dyDescent="0.35">
      <c r="A31" s="9" t="s">
        <v>43</v>
      </c>
      <c r="B31" s="276" t="s">
        <v>37</v>
      </c>
      <c r="C31" s="267" t="s">
        <v>147</v>
      </c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</row>
    <row r="32" spans="1:56" x14ac:dyDescent="0.35">
      <c r="A32" s="9" t="s">
        <v>44</v>
      </c>
      <c r="B32" s="276" t="s">
        <v>37</v>
      </c>
      <c r="C32" s="267" t="s">
        <v>148</v>
      </c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248"/>
      <c r="AX32" s="248"/>
      <c r="AY32" s="248"/>
      <c r="AZ32" s="248"/>
      <c r="BA32" s="248"/>
      <c r="BB32" s="248"/>
      <c r="BC32" s="248"/>
      <c r="BD32" s="248"/>
    </row>
    <row r="33" spans="1:56" x14ac:dyDescent="0.35">
      <c r="A33" s="9" t="s">
        <v>45</v>
      </c>
      <c r="B33" s="276" t="s">
        <v>37</v>
      </c>
      <c r="C33" s="267" t="s">
        <v>149</v>
      </c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48"/>
      <c r="AW33" s="248"/>
      <c r="AX33" s="248"/>
      <c r="AY33" s="248"/>
      <c r="AZ33" s="248"/>
      <c r="BA33" s="248"/>
      <c r="BB33" s="248"/>
      <c r="BC33" s="248"/>
      <c r="BD33" s="248"/>
    </row>
    <row r="34" spans="1:56" s="244" customFormat="1" ht="18.600000000000001" thickBot="1" x14ac:dyDescent="0.4">
      <c r="A34" s="26" t="s">
        <v>46</v>
      </c>
      <c r="B34" s="45" t="s">
        <v>37</v>
      </c>
      <c r="C34" s="274" t="s">
        <v>150</v>
      </c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49"/>
      <c r="AW34" s="249"/>
      <c r="AX34" s="249"/>
      <c r="AY34" s="249"/>
      <c r="AZ34" s="249"/>
      <c r="BA34" s="249"/>
      <c r="BB34" s="249"/>
      <c r="BC34" s="249"/>
      <c r="BD34" s="249"/>
    </row>
    <row r="35" spans="1:56" s="246" customFormat="1" ht="26.4" thickBot="1" x14ac:dyDescent="0.55000000000000004">
      <c r="A35" s="177" t="s">
        <v>38</v>
      </c>
      <c r="B35" s="275"/>
      <c r="C35" s="277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5"/>
      <c r="AX35" s="245"/>
      <c r="AY35" s="245"/>
      <c r="AZ35" s="245"/>
      <c r="BA35" s="245"/>
      <c r="BB35" s="245"/>
      <c r="BC35" s="245"/>
      <c r="BD35" s="245"/>
    </row>
    <row r="36" spans="1:56" s="235" customFormat="1" x14ac:dyDescent="0.35">
      <c r="A36" s="24" t="s">
        <v>47</v>
      </c>
      <c r="B36" s="44" t="s">
        <v>604</v>
      </c>
      <c r="C36" s="88" t="s">
        <v>138</v>
      </c>
      <c r="D36" s="234"/>
      <c r="E36" s="234"/>
      <c r="F36" s="234"/>
      <c r="G36" s="234"/>
      <c r="H36" s="234">
        <v>2000</v>
      </c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4"/>
      <c r="Z36" s="234">
        <v>100</v>
      </c>
      <c r="AA36" s="234">
        <v>500</v>
      </c>
      <c r="AB36" s="234">
        <v>1.7000000000000001E-2</v>
      </c>
      <c r="AC36" s="234">
        <v>0.08</v>
      </c>
      <c r="AD36" s="234">
        <v>2</v>
      </c>
      <c r="AE36" s="234">
        <v>100</v>
      </c>
      <c r="AF36" s="234">
        <v>1.2</v>
      </c>
      <c r="AG36" s="234">
        <v>100</v>
      </c>
      <c r="AH36" s="234">
        <v>1</v>
      </c>
      <c r="AI36" s="234">
        <v>100</v>
      </c>
      <c r="AJ36" s="234"/>
      <c r="AK36" s="234"/>
      <c r="AL36" s="234"/>
      <c r="AM36" s="234"/>
      <c r="AN36" s="234"/>
      <c r="AO36" s="234"/>
      <c r="AP36" s="234"/>
      <c r="AQ36" s="234"/>
      <c r="AR36" s="234"/>
      <c r="AS36" s="234"/>
      <c r="AT36" s="234"/>
      <c r="AU36" s="234"/>
      <c r="AV36" s="234"/>
      <c r="AW36" s="234"/>
      <c r="AX36" s="234"/>
      <c r="AY36" s="234"/>
      <c r="AZ36" s="234"/>
      <c r="BA36" s="234"/>
      <c r="BB36" s="234"/>
      <c r="BC36" s="234"/>
      <c r="BD36" s="234"/>
    </row>
    <row r="37" spans="1:56" x14ac:dyDescent="0.35">
      <c r="A37" s="9" t="s">
        <v>48</v>
      </c>
      <c r="B37" s="276" t="s">
        <v>604</v>
      </c>
      <c r="C37" s="267" t="s">
        <v>139</v>
      </c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  <c r="AA37" s="236"/>
      <c r="AB37" s="236"/>
      <c r="AC37" s="236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236"/>
      <c r="AT37" s="236"/>
      <c r="AU37" s="236"/>
      <c r="AV37" s="236"/>
      <c r="AW37" s="236"/>
      <c r="AX37" s="236"/>
      <c r="AY37" s="236"/>
      <c r="AZ37" s="236"/>
      <c r="BA37" s="236"/>
      <c r="BB37" s="236"/>
      <c r="BC37" s="236"/>
      <c r="BD37" s="236"/>
    </row>
    <row r="38" spans="1:56" x14ac:dyDescent="0.35">
      <c r="A38" s="9" t="s">
        <v>49</v>
      </c>
      <c r="B38" s="276" t="s">
        <v>604</v>
      </c>
      <c r="C38" s="267" t="s">
        <v>140</v>
      </c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236"/>
      <c r="AX38" s="236"/>
      <c r="AY38" s="236"/>
      <c r="AZ38" s="236"/>
      <c r="BA38" s="236"/>
      <c r="BB38" s="236"/>
      <c r="BC38" s="236"/>
      <c r="BD38" s="236"/>
    </row>
    <row r="39" spans="1:56" x14ac:dyDescent="0.35">
      <c r="A39" s="9" t="s">
        <v>50</v>
      </c>
      <c r="B39" s="276" t="s">
        <v>604</v>
      </c>
      <c r="C39" s="267" t="s">
        <v>135</v>
      </c>
      <c r="D39" s="236">
        <v>0.01</v>
      </c>
      <c r="E39" s="236">
        <v>0.03</v>
      </c>
      <c r="F39" s="236">
        <v>1</v>
      </c>
      <c r="G39" s="236">
        <v>3.3</v>
      </c>
      <c r="H39" s="236"/>
      <c r="I39" s="236">
        <v>2000</v>
      </c>
      <c r="J39" s="236">
        <v>1</v>
      </c>
      <c r="K39" s="236">
        <v>1</v>
      </c>
      <c r="L39" s="236">
        <v>1.7000000000000001E-2</v>
      </c>
      <c r="M39" s="236">
        <v>1.7000000000000001E-2</v>
      </c>
      <c r="N39" s="236">
        <v>0.08</v>
      </c>
      <c r="O39" s="236">
        <v>0.08</v>
      </c>
      <c r="P39" s="236">
        <v>1.7000000000000001E-2</v>
      </c>
      <c r="Q39" s="236">
        <v>0.08</v>
      </c>
      <c r="R39" s="236">
        <v>1.7000000000000001E-2</v>
      </c>
      <c r="S39" s="236">
        <v>0.08</v>
      </c>
      <c r="T39" s="236">
        <v>1.7000000000000001E-2</v>
      </c>
      <c r="U39" s="236">
        <v>0.08</v>
      </c>
      <c r="V39" s="236">
        <v>1.7000000000000001E-2</v>
      </c>
      <c r="W39" s="236">
        <v>0.08</v>
      </c>
      <c r="X39" s="236">
        <v>1.7000000000000001E-2</v>
      </c>
      <c r="Y39" s="236">
        <v>0.08</v>
      </c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>
        <v>1</v>
      </c>
      <c r="AK39" s="236">
        <v>100</v>
      </c>
      <c r="AL39" s="236">
        <v>1</v>
      </c>
      <c r="AM39" s="236">
        <v>100</v>
      </c>
      <c r="AN39" s="236"/>
      <c r="AO39" s="236"/>
      <c r="AP39" s="236"/>
      <c r="AQ39" s="236"/>
      <c r="AR39" s="236"/>
      <c r="AS39" s="236"/>
      <c r="AT39" s="236"/>
      <c r="AU39" s="236"/>
      <c r="AV39" s="236"/>
      <c r="AW39" s="236"/>
      <c r="AX39" s="236"/>
      <c r="AY39" s="236"/>
      <c r="AZ39" s="236"/>
      <c r="BA39" s="236"/>
      <c r="BB39" s="236"/>
      <c r="BC39" s="236"/>
      <c r="BD39" s="236"/>
    </row>
    <row r="40" spans="1:56" x14ac:dyDescent="0.35">
      <c r="A40" s="9" t="s">
        <v>51</v>
      </c>
      <c r="B40" s="276" t="s">
        <v>604</v>
      </c>
      <c r="C40" s="267" t="s">
        <v>136</v>
      </c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  <c r="AO40" s="236"/>
      <c r="AP40" s="236"/>
      <c r="AQ40" s="236"/>
      <c r="AR40" s="236"/>
      <c r="AS40" s="236"/>
      <c r="AT40" s="236"/>
      <c r="AU40" s="236"/>
      <c r="AV40" s="236"/>
      <c r="AW40" s="236"/>
      <c r="AX40" s="236"/>
      <c r="AY40" s="236"/>
      <c r="AZ40" s="236"/>
      <c r="BA40" s="236"/>
      <c r="BB40" s="236"/>
      <c r="BC40" s="236"/>
      <c r="BD40" s="236"/>
    </row>
    <row r="41" spans="1:56" ht="18.600000000000001" thickBot="1" x14ac:dyDescent="0.4">
      <c r="A41" s="9" t="s">
        <v>52</v>
      </c>
      <c r="B41" s="276" t="s">
        <v>604</v>
      </c>
      <c r="C41" s="274" t="s">
        <v>137</v>
      </c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  <c r="AA41" s="236"/>
      <c r="AB41" s="236"/>
      <c r="AC41" s="236"/>
      <c r="AD41" s="236"/>
      <c r="AE41" s="236"/>
      <c r="AF41" s="236"/>
      <c r="AG41" s="236"/>
      <c r="AH41" s="236"/>
      <c r="AI41" s="236"/>
      <c r="AJ41" s="236"/>
      <c r="AK41" s="236"/>
      <c r="AL41" s="236"/>
      <c r="AM41" s="236"/>
      <c r="AN41" s="236"/>
      <c r="AO41" s="236"/>
      <c r="AP41" s="236"/>
      <c r="AQ41" s="236"/>
      <c r="AR41" s="236"/>
      <c r="AS41" s="236"/>
      <c r="AT41" s="236"/>
      <c r="AU41" s="236"/>
      <c r="AV41" s="236"/>
      <c r="AW41" s="236"/>
      <c r="AX41" s="236"/>
      <c r="AY41" s="236"/>
      <c r="AZ41" s="236"/>
      <c r="BA41" s="236"/>
      <c r="BB41" s="236"/>
      <c r="BC41" s="236"/>
      <c r="BD41" s="236"/>
    </row>
    <row r="42" spans="1:56" s="246" customFormat="1" ht="26.4" thickBot="1" x14ac:dyDescent="0.55000000000000004">
      <c r="A42" s="177" t="s">
        <v>681</v>
      </c>
      <c r="B42" s="275"/>
      <c r="C42" s="278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</row>
    <row r="43" spans="1:56" x14ac:dyDescent="0.35">
      <c r="A43" s="9" t="s">
        <v>687</v>
      </c>
      <c r="B43" s="29" t="s">
        <v>689</v>
      </c>
      <c r="C43" s="267" t="s">
        <v>682</v>
      </c>
      <c r="D43" s="236"/>
      <c r="E43" s="236"/>
      <c r="F43" s="236">
        <v>2</v>
      </c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6"/>
      <c r="AN43" s="236"/>
      <c r="AO43" s="236"/>
      <c r="AP43" s="236"/>
      <c r="AQ43" s="236"/>
      <c r="AR43" s="236"/>
      <c r="AS43" s="236"/>
      <c r="AT43" s="236"/>
      <c r="AU43" s="236"/>
      <c r="AV43" s="236"/>
      <c r="AW43" s="236"/>
      <c r="AX43" s="236"/>
      <c r="AY43" s="236"/>
      <c r="AZ43" s="236"/>
      <c r="BA43" s="236"/>
      <c r="BB43" s="236"/>
      <c r="BC43" s="236"/>
      <c r="BD43" s="236"/>
    </row>
    <row r="44" spans="1:56" x14ac:dyDescent="0.35">
      <c r="A44" s="9" t="s">
        <v>685</v>
      </c>
      <c r="B44" s="29" t="s">
        <v>15</v>
      </c>
      <c r="C44" s="267" t="s">
        <v>683</v>
      </c>
      <c r="D44" s="236"/>
      <c r="E44" s="236"/>
      <c r="F44" s="299" t="b">
        <f>TRUE</f>
        <v>1</v>
      </c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</row>
    <row r="45" spans="1:56" ht="18.600000000000001" thickBot="1" x14ac:dyDescent="0.4">
      <c r="A45" s="9" t="s">
        <v>686</v>
      </c>
      <c r="B45" s="29" t="s">
        <v>689</v>
      </c>
      <c r="C45" s="267" t="s">
        <v>684</v>
      </c>
      <c r="D45" s="236"/>
      <c r="E45" s="236"/>
      <c r="F45" s="236">
        <v>0.1</v>
      </c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236"/>
      <c r="AX45" s="236"/>
      <c r="AY45" s="236"/>
      <c r="AZ45" s="236"/>
      <c r="BA45" s="236"/>
      <c r="BB45" s="236"/>
      <c r="BC45" s="236"/>
      <c r="BD45" s="236"/>
    </row>
    <row r="46" spans="1:56" s="246" customFormat="1" ht="26.4" thickBot="1" x14ac:dyDescent="0.55000000000000004">
      <c r="A46" s="177" t="s">
        <v>560</v>
      </c>
      <c r="B46" s="275"/>
      <c r="C46" s="278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  <c r="BD46" s="245"/>
    </row>
    <row r="47" spans="1:56" x14ac:dyDescent="0.35">
      <c r="A47" s="9" t="s">
        <v>53</v>
      </c>
      <c r="B47" s="29" t="s">
        <v>575</v>
      </c>
      <c r="C47" s="267" t="s">
        <v>56</v>
      </c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  <c r="AA47" s="236"/>
      <c r="AB47" s="236"/>
      <c r="AC47" s="236"/>
      <c r="AD47" s="236"/>
      <c r="AE47" s="236"/>
      <c r="AF47" s="236"/>
      <c r="AG47" s="236"/>
      <c r="AH47" s="236"/>
      <c r="AI47" s="236"/>
      <c r="AJ47" s="236"/>
      <c r="AK47" s="236"/>
      <c r="AL47" s="236"/>
      <c r="AM47" s="236"/>
      <c r="AN47" s="236"/>
      <c r="AO47" s="236"/>
      <c r="AP47" s="236"/>
      <c r="AQ47" s="236"/>
      <c r="AR47" s="236"/>
      <c r="AS47" s="236"/>
      <c r="AT47" s="236"/>
      <c r="AU47" s="236"/>
      <c r="AV47" s="236"/>
      <c r="AW47" s="236"/>
      <c r="AX47" s="236"/>
      <c r="AY47" s="236"/>
      <c r="AZ47" s="236"/>
      <c r="BA47" s="236"/>
      <c r="BB47" s="236"/>
      <c r="BC47" s="236"/>
      <c r="BD47" s="236"/>
    </row>
    <row r="48" spans="1:56" x14ac:dyDescent="0.35">
      <c r="A48" s="9" t="s">
        <v>54</v>
      </c>
      <c r="B48" s="29" t="s">
        <v>576</v>
      </c>
      <c r="C48" s="267" t="s">
        <v>55</v>
      </c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  <c r="AA48" s="236"/>
      <c r="AB48" s="236"/>
      <c r="AC48" s="236"/>
      <c r="AD48" s="236"/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  <c r="AO48" s="236"/>
      <c r="AP48" s="236"/>
      <c r="AQ48" s="236"/>
      <c r="AR48" s="236"/>
      <c r="AS48" s="236"/>
      <c r="AT48" s="236"/>
      <c r="AU48" s="236"/>
      <c r="AV48" s="236"/>
      <c r="AW48" s="236"/>
      <c r="AX48" s="236"/>
      <c r="AY48" s="236"/>
      <c r="AZ48" s="236"/>
      <c r="BA48" s="236"/>
      <c r="BB48" s="236"/>
      <c r="BC48" s="236"/>
      <c r="BD48" s="236"/>
    </row>
    <row r="49" spans="1:56" x14ac:dyDescent="0.35">
      <c r="A49" s="9" t="s">
        <v>62</v>
      </c>
      <c r="B49" s="29" t="s">
        <v>11</v>
      </c>
      <c r="C49" s="267" t="s">
        <v>57</v>
      </c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  <c r="AA49" s="236"/>
      <c r="AB49" s="236"/>
      <c r="AC49" s="236"/>
      <c r="AD49" s="236"/>
      <c r="AE49" s="236"/>
      <c r="AF49" s="236"/>
      <c r="AG49" s="236"/>
      <c r="AH49" s="236"/>
      <c r="AI49" s="236"/>
      <c r="AJ49" s="236"/>
      <c r="AK49" s="236"/>
      <c r="AL49" s="236"/>
      <c r="AM49" s="236"/>
      <c r="AN49" s="236"/>
      <c r="AO49" s="236"/>
      <c r="AP49" s="236"/>
      <c r="AQ49" s="236"/>
      <c r="AR49" s="236"/>
      <c r="AS49" s="236"/>
      <c r="AT49" s="236"/>
      <c r="AU49" s="236"/>
      <c r="AV49" s="236"/>
      <c r="AW49" s="236"/>
      <c r="AX49" s="236"/>
      <c r="AY49" s="236"/>
      <c r="AZ49" s="236"/>
      <c r="BA49" s="236"/>
      <c r="BB49" s="236"/>
      <c r="BC49" s="236"/>
      <c r="BD49" s="236"/>
    </row>
    <row r="50" spans="1:56" ht="18.600000000000001" thickBot="1" x14ac:dyDescent="0.4">
      <c r="A50" s="9" t="s">
        <v>61</v>
      </c>
      <c r="B50" s="29" t="s">
        <v>11</v>
      </c>
      <c r="C50" s="267" t="s">
        <v>58</v>
      </c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  <c r="AA50" s="236"/>
      <c r="AB50" s="236"/>
      <c r="AC50" s="236"/>
      <c r="AD50" s="236"/>
      <c r="AE50" s="236"/>
      <c r="AF50" s="236"/>
      <c r="AG50" s="236"/>
      <c r="AH50" s="236"/>
      <c r="AI50" s="236"/>
      <c r="AJ50" s="236"/>
      <c r="AK50" s="236"/>
      <c r="AL50" s="236"/>
      <c r="AM50" s="236"/>
      <c r="AN50" s="236"/>
      <c r="AO50" s="236"/>
      <c r="AP50" s="236"/>
      <c r="AQ50" s="236"/>
      <c r="AR50" s="236"/>
      <c r="AS50" s="236"/>
      <c r="AT50" s="236"/>
      <c r="AU50" s="236"/>
      <c r="AV50" s="236"/>
      <c r="AW50" s="236"/>
      <c r="AX50" s="236"/>
      <c r="AY50" s="236"/>
      <c r="AZ50" s="236"/>
      <c r="BA50" s="236"/>
      <c r="BB50" s="236"/>
      <c r="BC50" s="236"/>
      <c r="BD50" s="236"/>
    </row>
    <row r="51" spans="1:56" s="246" customFormat="1" ht="21.6" thickBot="1" x14ac:dyDescent="0.45">
      <c r="A51" s="32" t="s">
        <v>64</v>
      </c>
      <c r="B51" s="275"/>
      <c r="C51" s="279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  <c r="BD51" s="245"/>
    </row>
    <row r="52" spans="1:56" s="235" customFormat="1" x14ac:dyDescent="0.35">
      <c r="A52" s="24" t="s">
        <v>513</v>
      </c>
      <c r="B52" s="31" t="s">
        <v>63</v>
      </c>
      <c r="C52" s="88" t="s">
        <v>129</v>
      </c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  <c r="AA52" s="247"/>
      <c r="AB52" s="247"/>
      <c r="AC52" s="247"/>
      <c r="AD52" s="247"/>
      <c r="AE52" s="247"/>
      <c r="AF52" s="247"/>
      <c r="AG52" s="247"/>
      <c r="AH52" s="247"/>
      <c r="AI52" s="247"/>
      <c r="AJ52" s="247"/>
      <c r="AK52" s="247"/>
      <c r="AL52" s="247"/>
      <c r="AM52" s="247"/>
      <c r="AN52" s="247"/>
      <c r="AO52" s="247"/>
      <c r="AP52" s="247"/>
      <c r="AQ52" s="247"/>
      <c r="AR52" s="247"/>
      <c r="AS52" s="247"/>
      <c r="AT52" s="247"/>
      <c r="AU52" s="247"/>
      <c r="AV52" s="247"/>
      <c r="AW52" s="247"/>
      <c r="AX52" s="247"/>
      <c r="AY52" s="247"/>
      <c r="AZ52" s="247"/>
      <c r="BA52" s="247"/>
      <c r="BB52" s="247"/>
      <c r="BC52" s="247"/>
      <c r="BD52" s="247"/>
    </row>
    <row r="53" spans="1:56" x14ac:dyDescent="0.35">
      <c r="A53" s="9" t="s">
        <v>514</v>
      </c>
      <c r="B53" s="29" t="s">
        <v>63</v>
      </c>
      <c r="C53" s="267" t="s">
        <v>130</v>
      </c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  <c r="AA53" s="248"/>
      <c r="AB53" s="248"/>
      <c r="AC53" s="248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  <c r="AN53" s="248"/>
      <c r="AO53" s="248"/>
      <c r="AP53" s="248"/>
      <c r="AQ53" s="248"/>
      <c r="AR53" s="248"/>
      <c r="AS53" s="248"/>
      <c r="AT53" s="248"/>
      <c r="AU53" s="248"/>
      <c r="AV53" s="248"/>
      <c r="AW53" s="248"/>
      <c r="AX53" s="248"/>
      <c r="AY53" s="248"/>
      <c r="AZ53" s="248"/>
      <c r="BA53" s="248"/>
      <c r="BB53" s="248"/>
      <c r="BC53" s="248"/>
      <c r="BD53" s="248"/>
    </row>
    <row r="54" spans="1:56" x14ac:dyDescent="0.35">
      <c r="A54" s="9" t="s">
        <v>515</v>
      </c>
      <c r="B54" s="29" t="s">
        <v>63</v>
      </c>
      <c r="C54" s="267" t="s">
        <v>131</v>
      </c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8"/>
      <c r="AC54" s="248"/>
      <c r="AD54" s="248"/>
      <c r="AE54" s="248"/>
      <c r="AF54" s="248"/>
      <c r="AG54" s="248"/>
      <c r="AH54" s="248"/>
      <c r="AI54" s="248"/>
      <c r="AJ54" s="248"/>
      <c r="AK54" s="248"/>
      <c r="AL54" s="248"/>
      <c r="AM54" s="248"/>
      <c r="AN54" s="248"/>
      <c r="AO54" s="248"/>
      <c r="AP54" s="248"/>
      <c r="AQ54" s="248"/>
      <c r="AR54" s="248"/>
      <c r="AS54" s="248"/>
      <c r="AT54" s="248"/>
      <c r="AU54" s="248"/>
      <c r="AV54" s="248"/>
      <c r="AW54" s="248"/>
      <c r="AX54" s="248"/>
      <c r="AY54" s="248"/>
      <c r="AZ54" s="248"/>
      <c r="BA54" s="248"/>
      <c r="BB54" s="248"/>
      <c r="BC54" s="248"/>
      <c r="BD54" s="248"/>
    </row>
    <row r="55" spans="1:56" x14ac:dyDescent="0.35">
      <c r="A55" s="9" t="s">
        <v>516</v>
      </c>
      <c r="B55" s="29" t="s">
        <v>63</v>
      </c>
      <c r="C55" s="267" t="s">
        <v>132</v>
      </c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  <c r="AN55" s="248"/>
      <c r="AO55" s="248"/>
      <c r="AP55" s="248"/>
      <c r="AQ55" s="248"/>
      <c r="AR55" s="248"/>
      <c r="AS55" s="248"/>
      <c r="AT55" s="248"/>
      <c r="AU55" s="248"/>
      <c r="AV55" s="248"/>
      <c r="AW55" s="248"/>
      <c r="AX55" s="248"/>
      <c r="AY55" s="248"/>
      <c r="AZ55" s="248"/>
      <c r="BA55" s="248"/>
      <c r="BB55" s="248"/>
      <c r="BC55" s="248"/>
      <c r="BD55" s="248"/>
    </row>
    <row r="56" spans="1:56" x14ac:dyDescent="0.35">
      <c r="A56" s="9" t="s">
        <v>517</v>
      </c>
      <c r="B56" s="29" t="s">
        <v>63</v>
      </c>
      <c r="C56" s="267" t="s">
        <v>133</v>
      </c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248"/>
      <c r="AW56" s="248"/>
      <c r="AX56" s="248"/>
      <c r="AY56" s="248"/>
      <c r="AZ56" s="248"/>
      <c r="BA56" s="248"/>
      <c r="BB56" s="248"/>
      <c r="BC56" s="248"/>
      <c r="BD56" s="248"/>
    </row>
    <row r="57" spans="1:56" s="244" customFormat="1" ht="18.600000000000001" thickBot="1" x14ac:dyDescent="0.4">
      <c r="A57" s="26" t="s">
        <v>518</v>
      </c>
      <c r="B57" s="280" t="s">
        <v>63</v>
      </c>
      <c r="C57" s="274" t="s">
        <v>134</v>
      </c>
      <c r="D57" s="249"/>
      <c r="E57" s="249"/>
      <c r="F57" s="249"/>
      <c r="G57" s="249"/>
      <c r="H57" s="249"/>
      <c r="I57" s="249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49"/>
      <c r="AE57" s="249"/>
      <c r="AF57" s="249"/>
      <c r="AG57" s="249"/>
      <c r="AH57" s="249"/>
      <c r="AI57" s="249"/>
      <c r="AJ57" s="249"/>
      <c r="AK57" s="249"/>
      <c r="AL57" s="249"/>
      <c r="AM57" s="249"/>
      <c r="AN57" s="249"/>
      <c r="AO57" s="249"/>
      <c r="AP57" s="249"/>
      <c r="AQ57" s="249"/>
      <c r="AR57" s="249"/>
      <c r="AS57" s="249"/>
      <c r="AT57" s="249"/>
      <c r="AU57" s="249"/>
      <c r="AV57" s="249"/>
      <c r="AW57" s="249"/>
      <c r="AX57" s="249"/>
      <c r="AY57" s="249"/>
      <c r="AZ57" s="249"/>
      <c r="BA57" s="249"/>
      <c r="BB57" s="249"/>
      <c r="BC57" s="249"/>
      <c r="BD57" s="249"/>
    </row>
    <row r="58" spans="1:56" s="246" customFormat="1" ht="21.6" thickBot="1" x14ac:dyDescent="0.45">
      <c r="A58" s="32" t="s">
        <v>461</v>
      </c>
      <c r="B58" s="275" t="s">
        <v>545</v>
      </c>
      <c r="C58" s="279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  <c r="BC58" s="245"/>
      <c r="BD58" s="245"/>
    </row>
    <row r="59" spans="1:56" x14ac:dyDescent="0.35">
      <c r="A59" s="9" t="s">
        <v>462</v>
      </c>
      <c r="B59" s="29" t="s">
        <v>605</v>
      </c>
      <c r="C59" s="267" t="s">
        <v>546</v>
      </c>
      <c r="D59" s="236"/>
      <c r="E59" s="236"/>
      <c r="F59" s="236"/>
      <c r="G59" s="236"/>
      <c r="H59" s="236">
        <f>-0.2583/(1+0.081)*0.5</f>
        <v>-0.11947271045328399</v>
      </c>
      <c r="I59" s="236"/>
      <c r="J59" s="236"/>
      <c r="K59" s="236"/>
      <c r="L59" s="236"/>
      <c r="M59" s="236"/>
      <c r="N59" s="236"/>
      <c r="O59" s="251"/>
      <c r="P59" s="252">
        <f>299/680/4/1.081</f>
        <v>0.10168961201501878</v>
      </c>
      <c r="Q59" s="252">
        <f>299/680/4/1.081</f>
        <v>0.10168961201501878</v>
      </c>
      <c r="R59" s="236">
        <f>0.1001/(1+0.081)</f>
        <v>9.2599444958371871E-2</v>
      </c>
      <c r="S59" s="236">
        <f>0.1001/(1+0.081)</f>
        <v>9.2599444958371871E-2</v>
      </c>
      <c r="T59" s="252">
        <f>0.1325</f>
        <v>0.13250000000000001</v>
      </c>
      <c r="U59" s="236">
        <f>0.1275</f>
        <v>0.1275</v>
      </c>
      <c r="V59" s="236">
        <f>0.1032/(1+0.081)</f>
        <v>9.5467160037002785E-2</v>
      </c>
      <c r="W59" s="236">
        <f>0.1032/(1+0.081)</f>
        <v>9.5467160037002785E-2</v>
      </c>
      <c r="X59" s="252"/>
      <c r="Y59" s="236"/>
      <c r="Z59" s="252">
        <f>299/680/4/1.081</f>
        <v>0.10168961201501878</v>
      </c>
      <c r="AA59" s="252">
        <f>299/680/4/1.081</f>
        <v>0.10168961201501878</v>
      </c>
      <c r="AB59" s="251"/>
      <c r="AC59" s="252"/>
      <c r="AD59" s="236"/>
      <c r="AE59" s="236"/>
      <c r="AF59" s="251"/>
      <c r="AG59" s="252"/>
      <c r="AH59" s="236"/>
      <c r="AI59" s="236"/>
      <c r="AJ59" s="251"/>
      <c r="AK59" s="252"/>
      <c r="AL59" s="236"/>
      <c r="AM59" s="236"/>
      <c r="AN59" s="251"/>
      <c r="AO59" s="252"/>
      <c r="AP59" s="236"/>
      <c r="AQ59" s="236"/>
      <c r="AR59" s="251"/>
      <c r="AS59" s="252"/>
      <c r="AT59" s="236"/>
      <c r="AU59" s="236"/>
      <c r="AV59" s="251"/>
      <c r="AW59" s="252"/>
      <c r="AX59" s="236"/>
      <c r="AY59" s="236"/>
      <c r="AZ59" s="251"/>
      <c r="BA59" s="252"/>
      <c r="BB59" s="236"/>
      <c r="BC59" s="236"/>
      <c r="BD59" s="251"/>
    </row>
    <row r="60" spans="1:56" x14ac:dyDescent="0.35">
      <c r="A60" s="9" t="s">
        <v>463</v>
      </c>
      <c r="B60" s="29" t="s">
        <v>605</v>
      </c>
      <c r="C60" s="267" t="s">
        <v>547</v>
      </c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51"/>
      <c r="P60" s="252"/>
      <c r="Q60" s="236"/>
      <c r="R60" s="236"/>
      <c r="S60" s="251"/>
      <c r="T60" s="252"/>
      <c r="U60" s="236"/>
      <c r="V60" s="236"/>
      <c r="W60" s="251"/>
      <c r="X60" s="252"/>
      <c r="Y60" s="236"/>
      <c r="Z60" s="236"/>
      <c r="AA60" s="236"/>
      <c r="AB60" s="251"/>
      <c r="AC60" s="252"/>
      <c r="AD60" s="236"/>
      <c r="AE60" s="236"/>
      <c r="AF60" s="251"/>
      <c r="AG60" s="252"/>
      <c r="AH60" s="236"/>
      <c r="AI60" s="236"/>
      <c r="AJ60" s="251"/>
      <c r="AK60" s="252"/>
      <c r="AL60" s="236"/>
      <c r="AM60" s="236"/>
      <c r="AN60" s="251"/>
      <c r="AO60" s="252"/>
      <c r="AP60" s="236"/>
      <c r="AQ60" s="236"/>
      <c r="AR60" s="251"/>
      <c r="AS60" s="252"/>
      <c r="AT60" s="236"/>
      <c r="AU60" s="236"/>
      <c r="AV60" s="251"/>
      <c r="AW60" s="252"/>
      <c r="AX60" s="236"/>
      <c r="AY60" s="236"/>
      <c r="AZ60" s="251"/>
      <c r="BA60" s="252"/>
      <c r="BB60" s="236"/>
      <c r="BC60" s="236"/>
      <c r="BD60" s="251"/>
    </row>
    <row r="61" spans="1:56" x14ac:dyDescent="0.35">
      <c r="A61" s="9" t="s">
        <v>464</v>
      </c>
      <c r="B61" s="29" t="s">
        <v>605</v>
      </c>
      <c r="C61" s="267" t="s">
        <v>548</v>
      </c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51"/>
      <c r="P61" s="252"/>
      <c r="Q61" s="236"/>
      <c r="R61" s="236"/>
      <c r="S61" s="251"/>
      <c r="T61" s="252"/>
      <c r="U61" s="236"/>
      <c r="V61" s="236"/>
      <c r="W61" s="251"/>
      <c r="X61" s="252"/>
      <c r="Y61" s="236"/>
      <c r="Z61" s="236"/>
      <c r="AA61" s="236"/>
      <c r="AB61" s="251"/>
      <c r="AC61" s="252"/>
      <c r="AD61" s="236"/>
      <c r="AE61" s="236"/>
      <c r="AF61" s="251"/>
      <c r="AG61" s="252"/>
      <c r="AH61" s="236"/>
      <c r="AI61" s="236"/>
      <c r="AJ61" s="251"/>
      <c r="AK61" s="252"/>
      <c r="AL61" s="236"/>
      <c r="AM61" s="236"/>
      <c r="AN61" s="251"/>
      <c r="AO61" s="252"/>
      <c r="AP61" s="236"/>
      <c r="AQ61" s="236"/>
      <c r="AR61" s="251"/>
      <c r="AS61" s="252"/>
      <c r="AT61" s="236"/>
      <c r="AU61" s="236"/>
      <c r="AV61" s="251"/>
      <c r="AW61" s="252"/>
      <c r="AX61" s="236"/>
      <c r="AY61" s="236"/>
      <c r="AZ61" s="251"/>
      <c r="BA61" s="252"/>
      <c r="BB61" s="236"/>
      <c r="BC61" s="236"/>
      <c r="BD61" s="251"/>
    </row>
    <row r="62" spans="1:56" x14ac:dyDescent="0.35">
      <c r="A62" s="9" t="s">
        <v>465</v>
      </c>
      <c r="B62" s="29" t="s">
        <v>605</v>
      </c>
      <c r="C62" s="267" t="s">
        <v>550</v>
      </c>
      <c r="D62" s="236"/>
      <c r="E62" s="236"/>
      <c r="F62" s="236"/>
      <c r="G62" s="236"/>
      <c r="H62" s="236"/>
      <c r="I62" s="236">
        <f>0.2583/(1+0.081)</f>
        <v>0.23894542090656798</v>
      </c>
      <c r="J62" s="236"/>
      <c r="K62" s="236"/>
      <c r="L62" s="236"/>
      <c r="M62" s="236"/>
      <c r="N62" s="236"/>
      <c r="O62" s="251"/>
      <c r="P62" s="252"/>
      <c r="Q62" s="236"/>
      <c r="R62" s="236"/>
      <c r="S62" s="251"/>
      <c r="T62" s="252"/>
      <c r="U62" s="236"/>
      <c r="V62" s="236"/>
      <c r="W62" s="251"/>
      <c r="X62" s="252"/>
      <c r="Y62" s="236"/>
      <c r="Z62" s="236"/>
      <c r="AA62" s="236"/>
      <c r="AB62" s="251"/>
      <c r="AC62" s="252"/>
      <c r="AD62" s="236"/>
      <c r="AE62" s="236"/>
      <c r="AF62" s="251"/>
      <c r="AG62" s="252"/>
      <c r="AH62" s="236"/>
      <c r="AI62" s="236"/>
      <c r="AJ62" s="251"/>
      <c r="AK62" s="252"/>
      <c r="AL62" s="236"/>
      <c r="AM62" s="236"/>
      <c r="AN62" s="251"/>
      <c r="AO62" s="252"/>
      <c r="AP62" s="236"/>
      <c r="AQ62" s="236"/>
      <c r="AR62" s="251"/>
      <c r="AS62" s="252"/>
      <c r="AT62" s="236"/>
      <c r="AU62" s="236"/>
      <c r="AV62" s="251"/>
      <c r="AW62" s="252"/>
      <c r="AX62" s="236"/>
      <c r="AY62" s="236"/>
      <c r="AZ62" s="251"/>
      <c r="BA62" s="252"/>
      <c r="BB62" s="236"/>
      <c r="BC62" s="236"/>
      <c r="BD62" s="251"/>
    </row>
    <row r="63" spans="1:56" x14ac:dyDescent="0.35">
      <c r="A63" s="9" t="s">
        <v>466</v>
      </c>
      <c r="B63" s="29" t="s">
        <v>605</v>
      </c>
      <c r="C63" s="267" t="s">
        <v>549</v>
      </c>
      <c r="D63" s="236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51"/>
      <c r="P63" s="252"/>
      <c r="Q63" s="236"/>
      <c r="R63" s="236"/>
      <c r="S63" s="251"/>
      <c r="T63" s="252"/>
      <c r="U63" s="236"/>
      <c r="V63" s="236"/>
      <c r="W63" s="251"/>
      <c r="X63" s="252"/>
      <c r="Y63" s="236"/>
      <c r="Z63" s="236"/>
      <c r="AA63" s="236"/>
      <c r="AB63" s="251"/>
      <c r="AC63" s="252"/>
      <c r="AD63" s="236"/>
      <c r="AE63" s="236"/>
      <c r="AF63" s="251"/>
      <c r="AG63" s="252"/>
      <c r="AH63" s="236"/>
      <c r="AI63" s="236"/>
      <c r="AJ63" s="251"/>
      <c r="AK63" s="252"/>
      <c r="AL63" s="236"/>
      <c r="AM63" s="236"/>
      <c r="AN63" s="251"/>
      <c r="AO63" s="252"/>
      <c r="AP63" s="236"/>
      <c r="AQ63" s="236"/>
      <c r="AR63" s="251"/>
      <c r="AS63" s="252"/>
      <c r="AT63" s="236"/>
      <c r="AU63" s="236"/>
      <c r="AV63" s="251"/>
      <c r="AW63" s="252"/>
      <c r="AX63" s="236"/>
      <c r="AY63" s="236"/>
      <c r="AZ63" s="251"/>
      <c r="BA63" s="252"/>
      <c r="BB63" s="236"/>
      <c r="BC63" s="236"/>
      <c r="BD63" s="251"/>
    </row>
    <row r="64" spans="1:56" ht="18.600000000000001" thickBot="1" x14ac:dyDescent="0.4">
      <c r="A64" s="9" t="s">
        <v>467</v>
      </c>
      <c r="B64" s="29" t="s">
        <v>605</v>
      </c>
      <c r="C64" s="267" t="s">
        <v>551</v>
      </c>
      <c r="D64" s="236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51"/>
      <c r="P64" s="252"/>
      <c r="Q64" s="236"/>
      <c r="R64" s="236"/>
      <c r="S64" s="251"/>
      <c r="T64" s="252"/>
      <c r="U64" s="236"/>
      <c r="V64" s="236"/>
      <c r="W64" s="251"/>
      <c r="X64" s="252"/>
      <c r="Y64" s="236"/>
      <c r="Z64" s="236"/>
      <c r="AA64" s="236"/>
      <c r="AB64" s="251"/>
      <c r="AC64" s="252"/>
      <c r="AD64" s="236"/>
      <c r="AE64" s="236"/>
      <c r="AF64" s="251"/>
      <c r="AG64" s="252"/>
      <c r="AH64" s="236"/>
      <c r="AI64" s="236"/>
      <c r="AJ64" s="251"/>
      <c r="AK64" s="252"/>
      <c r="AL64" s="236"/>
      <c r="AM64" s="236"/>
      <c r="AN64" s="251"/>
      <c r="AO64" s="252"/>
      <c r="AP64" s="236"/>
      <c r="AQ64" s="236"/>
      <c r="AR64" s="251"/>
      <c r="AS64" s="252"/>
      <c r="AT64" s="236"/>
      <c r="AU64" s="236"/>
      <c r="AV64" s="251"/>
      <c r="AW64" s="252"/>
      <c r="AX64" s="236"/>
      <c r="AY64" s="236"/>
      <c r="AZ64" s="251"/>
      <c r="BA64" s="252"/>
      <c r="BB64" s="236"/>
      <c r="BC64" s="236"/>
      <c r="BD64" s="251"/>
    </row>
    <row r="65" spans="1:56" s="246" customFormat="1" ht="42.6" thickBot="1" x14ac:dyDescent="0.45">
      <c r="A65" s="275" t="s">
        <v>468</v>
      </c>
      <c r="B65" s="281" t="s">
        <v>469</v>
      </c>
      <c r="C65" s="279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  <c r="AA65" s="250"/>
      <c r="AB65" s="250"/>
      <c r="AC65" s="250"/>
      <c r="AD65" s="250"/>
      <c r="AE65" s="250"/>
      <c r="AF65" s="250"/>
      <c r="AG65" s="250"/>
      <c r="AH65" s="250"/>
      <c r="AI65" s="250"/>
      <c r="AJ65" s="250"/>
      <c r="AK65" s="250"/>
      <c r="AL65" s="250"/>
      <c r="AM65" s="250"/>
      <c r="AN65" s="250"/>
      <c r="AO65" s="250"/>
      <c r="AP65" s="250"/>
      <c r="AQ65" s="250"/>
      <c r="AR65" s="250"/>
      <c r="AS65" s="250"/>
      <c r="AT65" s="250"/>
      <c r="AU65" s="250"/>
      <c r="AV65" s="250"/>
      <c r="AW65" s="250"/>
      <c r="AX65" s="250"/>
      <c r="AY65" s="250"/>
      <c r="AZ65" s="250"/>
      <c r="BA65" s="250"/>
      <c r="BB65" s="250"/>
      <c r="BC65" s="250"/>
      <c r="BD65" s="250"/>
    </row>
    <row r="66" spans="1:56" s="235" customFormat="1" x14ac:dyDescent="0.35">
      <c r="A66" s="282" t="s">
        <v>444</v>
      </c>
      <c r="B66" s="31" t="s">
        <v>460</v>
      </c>
      <c r="C66" s="283" t="s">
        <v>443</v>
      </c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53"/>
      <c r="P66" s="254"/>
      <c r="Q66" s="234"/>
      <c r="R66" s="234"/>
      <c r="S66" s="253"/>
      <c r="T66" s="254"/>
      <c r="U66" s="234"/>
      <c r="V66" s="234"/>
      <c r="W66" s="253"/>
      <c r="X66" s="254"/>
      <c r="Y66" s="234"/>
      <c r="Z66" s="234"/>
      <c r="AA66" s="234"/>
      <c r="AB66" s="253"/>
      <c r="AC66" s="254"/>
      <c r="AD66" s="234"/>
      <c r="AE66" s="234"/>
      <c r="AF66" s="253"/>
      <c r="AG66" s="254"/>
      <c r="AH66" s="234"/>
      <c r="AI66" s="234"/>
      <c r="AJ66" s="253"/>
      <c r="AK66" s="254"/>
      <c r="AL66" s="234"/>
      <c r="AM66" s="234"/>
      <c r="AN66" s="253"/>
      <c r="AO66" s="254"/>
      <c r="AP66" s="234"/>
      <c r="AQ66" s="234"/>
      <c r="AR66" s="253"/>
      <c r="AS66" s="254"/>
      <c r="AT66" s="234"/>
      <c r="AU66" s="234"/>
      <c r="AV66" s="253"/>
      <c r="AW66" s="254"/>
      <c r="AX66" s="234"/>
      <c r="AY66" s="234"/>
      <c r="AZ66" s="253"/>
      <c r="BA66" s="254"/>
      <c r="BB66" s="234"/>
      <c r="BC66" s="234"/>
      <c r="BD66" s="253"/>
    </row>
    <row r="67" spans="1:56" x14ac:dyDescent="0.35">
      <c r="A67" s="170" t="s">
        <v>445</v>
      </c>
      <c r="B67" s="29" t="s">
        <v>460</v>
      </c>
      <c r="C67" s="284" t="s">
        <v>447</v>
      </c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51"/>
      <c r="P67" s="252"/>
      <c r="Q67" s="236"/>
      <c r="R67" s="236"/>
      <c r="S67" s="251"/>
      <c r="T67" s="252"/>
      <c r="U67" s="236"/>
      <c r="V67" s="236"/>
      <c r="W67" s="251"/>
      <c r="X67" s="252"/>
      <c r="Y67" s="236"/>
      <c r="Z67" s="236"/>
      <c r="AA67" s="236"/>
      <c r="AB67" s="251"/>
      <c r="AC67" s="252"/>
      <c r="AD67" s="236"/>
      <c r="AE67" s="236"/>
      <c r="AF67" s="251"/>
      <c r="AG67" s="252"/>
      <c r="AH67" s="236"/>
      <c r="AI67" s="236"/>
      <c r="AJ67" s="251"/>
      <c r="AK67" s="252"/>
      <c r="AL67" s="236"/>
      <c r="AM67" s="236"/>
      <c r="AN67" s="251"/>
      <c r="AO67" s="252"/>
      <c r="AP67" s="236"/>
      <c r="AQ67" s="236"/>
      <c r="AR67" s="251"/>
      <c r="AS67" s="252"/>
      <c r="AT67" s="236"/>
      <c r="AU67" s="236"/>
      <c r="AV67" s="251"/>
      <c r="AW67" s="252"/>
      <c r="AX67" s="236"/>
      <c r="AY67" s="236"/>
      <c r="AZ67" s="251"/>
      <c r="BA67" s="252"/>
      <c r="BB67" s="236"/>
      <c r="BC67" s="236"/>
      <c r="BD67" s="251"/>
    </row>
    <row r="68" spans="1:56" x14ac:dyDescent="0.35">
      <c r="A68" s="170" t="s">
        <v>446</v>
      </c>
      <c r="B68" s="29" t="s">
        <v>460</v>
      </c>
      <c r="C68" s="284" t="s">
        <v>448</v>
      </c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51"/>
      <c r="P68" s="252"/>
      <c r="Q68" s="236"/>
      <c r="R68" s="236"/>
      <c r="S68" s="251"/>
      <c r="T68" s="252"/>
      <c r="U68" s="236"/>
      <c r="V68" s="236"/>
      <c r="W68" s="251"/>
      <c r="X68" s="252"/>
      <c r="Y68" s="236"/>
      <c r="Z68" s="236"/>
      <c r="AA68" s="236"/>
      <c r="AB68" s="251"/>
      <c r="AC68" s="252"/>
      <c r="AD68" s="236"/>
      <c r="AE68" s="236"/>
      <c r="AF68" s="251"/>
      <c r="AG68" s="252"/>
      <c r="AH68" s="236"/>
      <c r="AI68" s="236"/>
      <c r="AJ68" s="251"/>
      <c r="AK68" s="252"/>
      <c r="AL68" s="236"/>
      <c r="AM68" s="236"/>
      <c r="AN68" s="251"/>
      <c r="AO68" s="252"/>
      <c r="AP68" s="236"/>
      <c r="AQ68" s="236"/>
      <c r="AR68" s="251"/>
      <c r="AS68" s="252"/>
      <c r="AT68" s="236"/>
      <c r="AU68" s="236"/>
      <c r="AV68" s="251"/>
      <c r="AW68" s="252"/>
      <c r="AX68" s="236"/>
      <c r="AY68" s="236"/>
      <c r="AZ68" s="251"/>
      <c r="BA68" s="252"/>
      <c r="BB68" s="236"/>
      <c r="BC68" s="236"/>
      <c r="BD68" s="251"/>
    </row>
    <row r="69" spans="1:56" x14ac:dyDescent="0.35">
      <c r="A69" s="170" t="s">
        <v>449</v>
      </c>
      <c r="B69" s="29" t="s">
        <v>460</v>
      </c>
      <c r="C69" s="284" t="s">
        <v>452</v>
      </c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51"/>
      <c r="P69" s="252"/>
      <c r="Q69" s="236"/>
      <c r="R69" s="236"/>
      <c r="S69" s="251"/>
      <c r="T69" s="252"/>
      <c r="U69" s="236"/>
      <c r="V69" s="236"/>
      <c r="W69" s="251"/>
      <c r="X69" s="252"/>
      <c r="Y69" s="236"/>
      <c r="Z69" s="236"/>
      <c r="AA69" s="236"/>
      <c r="AB69" s="251"/>
      <c r="AC69" s="252"/>
      <c r="AD69" s="236"/>
      <c r="AE69" s="236"/>
      <c r="AF69" s="251"/>
      <c r="AG69" s="252"/>
      <c r="AH69" s="236"/>
      <c r="AI69" s="236"/>
      <c r="AJ69" s="251"/>
      <c r="AK69" s="252"/>
      <c r="AL69" s="236"/>
      <c r="AM69" s="236"/>
      <c r="AN69" s="251"/>
      <c r="AO69" s="252"/>
      <c r="AP69" s="236"/>
      <c r="AQ69" s="236"/>
      <c r="AR69" s="251"/>
      <c r="AS69" s="252"/>
      <c r="AT69" s="236"/>
      <c r="AU69" s="236"/>
      <c r="AV69" s="251"/>
      <c r="AW69" s="252"/>
      <c r="AX69" s="236"/>
      <c r="AY69" s="236"/>
      <c r="AZ69" s="251"/>
      <c r="BA69" s="252"/>
      <c r="BB69" s="236"/>
      <c r="BC69" s="236"/>
      <c r="BD69" s="251"/>
    </row>
    <row r="70" spans="1:56" x14ac:dyDescent="0.35">
      <c r="A70" s="170" t="s">
        <v>450</v>
      </c>
      <c r="B70" s="29" t="s">
        <v>460</v>
      </c>
      <c r="C70" s="284" t="s">
        <v>453</v>
      </c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51"/>
      <c r="P70" s="252"/>
      <c r="Q70" s="236"/>
      <c r="R70" s="236"/>
      <c r="S70" s="251"/>
      <c r="T70" s="252"/>
      <c r="U70" s="236"/>
      <c r="V70" s="236"/>
      <c r="W70" s="251"/>
      <c r="X70" s="252"/>
      <c r="Y70" s="236"/>
      <c r="Z70" s="236"/>
      <c r="AA70" s="236"/>
      <c r="AB70" s="251"/>
      <c r="AC70" s="252"/>
      <c r="AD70" s="236"/>
      <c r="AE70" s="236"/>
      <c r="AF70" s="251"/>
      <c r="AG70" s="252"/>
      <c r="AH70" s="236"/>
      <c r="AI70" s="236"/>
      <c r="AJ70" s="251"/>
      <c r="AK70" s="252"/>
      <c r="AL70" s="236"/>
      <c r="AM70" s="236"/>
      <c r="AN70" s="251"/>
      <c r="AO70" s="252"/>
      <c r="AP70" s="236"/>
      <c r="AQ70" s="236"/>
      <c r="AR70" s="251"/>
      <c r="AS70" s="252"/>
      <c r="AT70" s="236"/>
      <c r="AU70" s="236"/>
      <c r="AV70" s="251"/>
      <c r="AW70" s="252"/>
      <c r="AX70" s="236"/>
      <c r="AY70" s="236"/>
      <c r="AZ70" s="251"/>
      <c r="BA70" s="252"/>
      <c r="BB70" s="236"/>
      <c r="BC70" s="236"/>
      <c r="BD70" s="251"/>
    </row>
    <row r="71" spans="1:56" s="244" customFormat="1" ht="18.600000000000001" thickBot="1" x14ac:dyDescent="0.4">
      <c r="A71" s="285" t="s">
        <v>451</v>
      </c>
      <c r="B71" s="280" t="s">
        <v>460</v>
      </c>
      <c r="C71" s="286" t="s">
        <v>454</v>
      </c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55"/>
      <c r="P71" s="256"/>
      <c r="Q71" s="243"/>
      <c r="R71" s="243"/>
      <c r="S71" s="255"/>
      <c r="T71" s="256"/>
      <c r="U71" s="243"/>
      <c r="V71" s="243"/>
      <c r="W71" s="255"/>
      <c r="X71" s="256"/>
      <c r="Y71" s="243"/>
      <c r="Z71" s="243"/>
      <c r="AA71" s="243"/>
      <c r="AB71" s="255"/>
      <c r="AC71" s="256"/>
      <c r="AD71" s="243"/>
      <c r="AE71" s="243"/>
      <c r="AF71" s="255"/>
      <c r="AG71" s="256"/>
      <c r="AH71" s="243"/>
      <c r="AI71" s="243"/>
      <c r="AJ71" s="255"/>
      <c r="AK71" s="256"/>
      <c r="AL71" s="243"/>
      <c r="AM71" s="243"/>
      <c r="AN71" s="255"/>
      <c r="AO71" s="256"/>
      <c r="AP71" s="243"/>
      <c r="AQ71" s="243"/>
      <c r="AR71" s="255"/>
      <c r="AS71" s="256"/>
      <c r="AT71" s="243"/>
      <c r="AU71" s="243"/>
      <c r="AV71" s="255"/>
      <c r="AW71" s="256"/>
      <c r="AX71" s="243"/>
      <c r="AY71" s="243"/>
      <c r="AZ71" s="255"/>
      <c r="BA71" s="256"/>
      <c r="BB71" s="243"/>
      <c r="BC71" s="243"/>
      <c r="BD71" s="255"/>
    </row>
    <row r="72" spans="1:56" s="246" customFormat="1" ht="42.6" thickBot="1" x14ac:dyDescent="0.45">
      <c r="A72" s="275" t="s">
        <v>470</v>
      </c>
      <c r="B72" s="281" t="s">
        <v>483</v>
      </c>
      <c r="C72" s="279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0"/>
      <c r="AA72" s="250"/>
      <c r="AB72" s="250"/>
      <c r="AC72" s="250"/>
      <c r="AD72" s="250"/>
      <c r="AE72" s="250"/>
      <c r="AF72" s="250"/>
      <c r="AG72" s="250"/>
      <c r="AH72" s="250"/>
      <c r="AI72" s="250"/>
      <c r="AJ72" s="250"/>
      <c r="AK72" s="250"/>
      <c r="AL72" s="250"/>
      <c r="AM72" s="250"/>
      <c r="AN72" s="250"/>
      <c r="AO72" s="250"/>
      <c r="AP72" s="250"/>
      <c r="AQ72" s="250"/>
      <c r="AR72" s="250"/>
      <c r="AS72" s="250"/>
      <c r="AT72" s="250"/>
      <c r="AU72" s="250"/>
      <c r="AV72" s="250"/>
      <c r="AW72" s="250"/>
      <c r="AX72" s="250"/>
      <c r="AY72" s="250"/>
      <c r="AZ72" s="250"/>
      <c r="BA72" s="250"/>
      <c r="BB72" s="250"/>
      <c r="BC72" s="250"/>
      <c r="BD72" s="250"/>
    </row>
    <row r="73" spans="1:56" s="235" customFormat="1" x14ac:dyDescent="0.35">
      <c r="A73" s="282" t="s">
        <v>471</v>
      </c>
      <c r="B73" s="31" t="s">
        <v>460</v>
      </c>
      <c r="C73" s="283" t="s">
        <v>477</v>
      </c>
      <c r="D73" s="234"/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53"/>
      <c r="P73" s="254"/>
      <c r="Q73" s="234"/>
      <c r="R73" s="234"/>
      <c r="S73" s="253"/>
      <c r="T73" s="254"/>
      <c r="U73" s="234"/>
      <c r="V73" s="234"/>
      <c r="W73" s="253"/>
      <c r="X73" s="254"/>
      <c r="Y73" s="234"/>
      <c r="Z73" s="234"/>
      <c r="AA73" s="234"/>
      <c r="AB73" s="253"/>
      <c r="AC73" s="254"/>
      <c r="AD73" s="234"/>
      <c r="AE73" s="234"/>
      <c r="AF73" s="253"/>
      <c r="AG73" s="254"/>
      <c r="AH73" s="234"/>
      <c r="AI73" s="234"/>
      <c r="AJ73" s="253"/>
      <c r="AK73" s="254"/>
      <c r="AL73" s="234"/>
      <c r="AM73" s="234"/>
      <c r="AN73" s="253"/>
      <c r="AO73" s="254"/>
      <c r="AP73" s="234"/>
      <c r="AQ73" s="234"/>
      <c r="AR73" s="253"/>
      <c r="AS73" s="254"/>
      <c r="AT73" s="234"/>
      <c r="AU73" s="234"/>
      <c r="AV73" s="253"/>
      <c r="AW73" s="254"/>
      <c r="AX73" s="234"/>
      <c r="AY73" s="234"/>
      <c r="AZ73" s="253"/>
      <c r="BA73" s="254"/>
      <c r="BB73" s="234"/>
      <c r="BC73" s="234"/>
      <c r="BD73" s="253"/>
    </row>
    <row r="74" spans="1:56" x14ac:dyDescent="0.35">
      <c r="A74" s="170" t="s">
        <v>472</v>
      </c>
      <c r="B74" s="29" t="s">
        <v>460</v>
      </c>
      <c r="C74" s="284" t="s">
        <v>478</v>
      </c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51"/>
      <c r="P74" s="252"/>
      <c r="Q74" s="236"/>
      <c r="R74" s="236"/>
      <c r="S74" s="251"/>
      <c r="T74" s="252"/>
      <c r="U74" s="236"/>
      <c r="V74" s="236"/>
      <c r="W74" s="251"/>
      <c r="X74" s="252"/>
      <c r="Y74" s="236"/>
      <c r="Z74" s="236"/>
      <c r="AA74" s="236"/>
      <c r="AB74" s="251"/>
      <c r="AC74" s="252"/>
      <c r="AD74" s="236"/>
      <c r="AE74" s="236"/>
      <c r="AF74" s="251"/>
      <c r="AG74" s="252"/>
      <c r="AH74" s="236"/>
      <c r="AI74" s="236"/>
      <c r="AJ74" s="251"/>
      <c r="AK74" s="252"/>
      <c r="AL74" s="236"/>
      <c r="AM74" s="236"/>
      <c r="AN74" s="251"/>
      <c r="AO74" s="252"/>
      <c r="AP74" s="236"/>
      <c r="AQ74" s="236"/>
      <c r="AR74" s="251"/>
      <c r="AS74" s="252"/>
      <c r="AT74" s="236"/>
      <c r="AU74" s="236"/>
      <c r="AV74" s="251"/>
      <c r="AW74" s="252"/>
      <c r="AX74" s="236"/>
      <c r="AY74" s="236"/>
      <c r="AZ74" s="251"/>
      <c r="BA74" s="252"/>
      <c r="BB74" s="236"/>
      <c r="BC74" s="236"/>
      <c r="BD74" s="251"/>
    </row>
    <row r="75" spans="1:56" x14ac:dyDescent="0.35">
      <c r="A75" s="170" t="s">
        <v>473</v>
      </c>
      <c r="B75" s="29" t="s">
        <v>460</v>
      </c>
      <c r="C75" s="284" t="s">
        <v>479</v>
      </c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51"/>
      <c r="P75" s="252"/>
      <c r="Q75" s="236"/>
      <c r="R75" s="236"/>
      <c r="S75" s="251"/>
      <c r="T75" s="252"/>
      <c r="U75" s="236"/>
      <c r="V75" s="236"/>
      <c r="W75" s="251"/>
      <c r="X75" s="252"/>
      <c r="Y75" s="236"/>
      <c r="Z75" s="236"/>
      <c r="AA75" s="236"/>
      <c r="AB75" s="251"/>
      <c r="AC75" s="252"/>
      <c r="AD75" s="236"/>
      <c r="AE75" s="236"/>
      <c r="AF75" s="251"/>
      <c r="AG75" s="252"/>
      <c r="AH75" s="236"/>
      <c r="AI75" s="236"/>
      <c r="AJ75" s="251"/>
      <c r="AK75" s="252"/>
      <c r="AL75" s="236"/>
      <c r="AM75" s="236"/>
      <c r="AN75" s="251"/>
      <c r="AO75" s="252"/>
      <c r="AP75" s="236"/>
      <c r="AQ75" s="236"/>
      <c r="AR75" s="251"/>
      <c r="AS75" s="252"/>
      <c r="AT75" s="236"/>
      <c r="AU75" s="236"/>
      <c r="AV75" s="251"/>
      <c r="AW75" s="252"/>
      <c r="AX75" s="236"/>
      <c r="AY75" s="236"/>
      <c r="AZ75" s="251"/>
      <c r="BA75" s="252"/>
      <c r="BB75" s="236"/>
      <c r="BC75" s="236"/>
      <c r="BD75" s="251"/>
    </row>
    <row r="76" spans="1:56" x14ac:dyDescent="0.35">
      <c r="A76" s="170" t="s">
        <v>474</v>
      </c>
      <c r="B76" s="29" t="s">
        <v>460</v>
      </c>
      <c r="C76" s="284" t="s">
        <v>480</v>
      </c>
      <c r="D76" s="236"/>
      <c r="E76" s="236"/>
      <c r="F76" s="236"/>
      <c r="G76" s="236"/>
      <c r="H76" s="236"/>
      <c r="I76" s="236"/>
      <c r="J76" s="236"/>
      <c r="K76" s="236"/>
      <c r="L76" s="236"/>
      <c r="M76" s="236"/>
      <c r="N76" s="236"/>
      <c r="O76" s="251"/>
      <c r="P76" s="252"/>
      <c r="Q76" s="236"/>
      <c r="R76" s="236"/>
      <c r="S76" s="251"/>
      <c r="T76" s="252"/>
      <c r="U76" s="236"/>
      <c r="V76" s="236"/>
      <c r="W76" s="251"/>
      <c r="X76" s="252"/>
      <c r="Y76" s="236"/>
      <c r="Z76" s="236"/>
      <c r="AA76" s="236"/>
      <c r="AB76" s="251"/>
      <c r="AC76" s="252"/>
      <c r="AD76" s="236"/>
      <c r="AE76" s="236"/>
      <c r="AF76" s="251"/>
      <c r="AG76" s="252"/>
      <c r="AH76" s="236"/>
      <c r="AI76" s="236"/>
      <c r="AJ76" s="251"/>
      <c r="AK76" s="252"/>
      <c r="AL76" s="236"/>
      <c r="AM76" s="236"/>
      <c r="AN76" s="251"/>
      <c r="AO76" s="252"/>
      <c r="AP76" s="236"/>
      <c r="AQ76" s="236"/>
      <c r="AR76" s="251"/>
      <c r="AS76" s="252"/>
      <c r="AT76" s="236"/>
      <c r="AU76" s="236"/>
      <c r="AV76" s="251"/>
      <c r="AW76" s="252"/>
      <c r="AX76" s="236"/>
      <c r="AY76" s="236"/>
      <c r="AZ76" s="251"/>
      <c r="BA76" s="252"/>
      <c r="BB76" s="236"/>
      <c r="BC76" s="236"/>
      <c r="BD76" s="251"/>
    </row>
    <row r="77" spans="1:56" x14ac:dyDescent="0.35">
      <c r="A77" s="170" t="s">
        <v>475</v>
      </c>
      <c r="B77" s="29" t="s">
        <v>460</v>
      </c>
      <c r="C77" s="284" t="s">
        <v>481</v>
      </c>
      <c r="D77" s="236"/>
      <c r="E77" s="236"/>
      <c r="F77" s="236"/>
      <c r="G77" s="236"/>
      <c r="H77" s="236"/>
      <c r="I77" s="236"/>
      <c r="J77" s="236"/>
      <c r="K77" s="236"/>
      <c r="L77" s="236"/>
      <c r="M77" s="236"/>
      <c r="N77" s="236"/>
      <c r="O77" s="251"/>
      <c r="P77" s="252"/>
      <c r="Q77" s="236"/>
      <c r="R77" s="236"/>
      <c r="S77" s="251"/>
      <c r="T77" s="252"/>
      <c r="U77" s="236"/>
      <c r="V77" s="236"/>
      <c r="W77" s="251"/>
      <c r="X77" s="252"/>
      <c r="Y77" s="236"/>
      <c r="Z77" s="236"/>
      <c r="AA77" s="236"/>
      <c r="AB77" s="251"/>
      <c r="AC77" s="252"/>
      <c r="AD77" s="236"/>
      <c r="AE77" s="236"/>
      <c r="AF77" s="251"/>
      <c r="AG77" s="252"/>
      <c r="AH77" s="236"/>
      <c r="AI77" s="236"/>
      <c r="AJ77" s="251"/>
      <c r="AK77" s="252"/>
      <c r="AL77" s="236"/>
      <c r="AM77" s="236"/>
      <c r="AN77" s="251"/>
      <c r="AO77" s="252"/>
      <c r="AP77" s="236"/>
      <c r="AQ77" s="236"/>
      <c r="AR77" s="251"/>
      <c r="AS77" s="252"/>
      <c r="AT77" s="236"/>
      <c r="AU77" s="236"/>
      <c r="AV77" s="251"/>
      <c r="AW77" s="252"/>
      <c r="AX77" s="236"/>
      <c r="AY77" s="236"/>
      <c r="AZ77" s="251"/>
      <c r="BA77" s="252"/>
      <c r="BB77" s="236"/>
      <c r="BC77" s="236"/>
      <c r="BD77" s="251"/>
    </row>
    <row r="78" spans="1:56" s="244" customFormat="1" ht="18.600000000000001" thickBot="1" x14ac:dyDescent="0.4">
      <c r="A78" s="285" t="s">
        <v>476</v>
      </c>
      <c r="B78" s="280" t="s">
        <v>460</v>
      </c>
      <c r="C78" s="286" t="s">
        <v>482</v>
      </c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55"/>
      <c r="P78" s="256"/>
      <c r="Q78" s="243"/>
      <c r="R78" s="243"/>
      <c r="S78" s="255"/>
      <c r="T78" s="256"/>
      <c r="U78" s="243"/>
      <c r="V78" s="243"/>
      <c r="W78" s="255"/>
      <c r="X78" s="256"/>
      <c r="Y78" s="243"/>
      <c r="Z78" s="243"/>
      <c r="AA78" s="243"/>
      <c r="AB78" s="255"/>
      <c r="AC78" s="256"/>
      <c r="AD78" s="243"/>
      <c r="AE78" s="243"/>
      <c r="AF78" s="255"/>
      <c r="AG78" s="256"/>
      <c r="AH78" s="243"/>
      <c r="AI78" s="243"/>
      <c r="AJ78" s="255"/>
      <c r="AK78" s="256"/>
      <c r="AL78" s="243"/>
      <c r="AM78" s="243"/>
      <c r="AN78" s="255"/>
      <c r="AO78" s="256"/>
      <c r="AP78" s="243"/>
      <c r="AQ78" s="243"/>
      <c r="AR78" s="255"/>
      <c r="AS78" s="256"/>
      <c r="AT78" s="243"/>
      <c r="AU78" s="243"/>
      <c r="AV78" s="255"/>
      <c r="AW78" s="256"/>
      <c r="AX78" s="243"/>
      <c r="AY78" s="243"/>
      <c r="AZ78" s="255"/>
      <c r="BA78" s="256"/>
      <c r="BB78" s="243"/>
      <c r="BC78" s="243"/>
      <c r="BD78" s="255"/>
    </row>
    <row r="79" spans="1:56" s="246" customFormat="1" ht="21.6" thickBot="1" x14ac:dyDescent="0.45">
      <c r="A79" s="32" t="s">
        <v>456</v>
      </c>
      <c r="B79" s="281"/>
      <c r="C79" s="279"/>
      <c r="D79" s="250"/>
      <c r="E79" s="250"/>
      <c r="F79" s="250"/>
      <c r="G79" s="250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250"/>
      <c r="X79" s="250"/>
      <c r="Y79" s="250"/>
      <c r="Z79" s="250"/>
      <c r="AA79" s="250"/>
      <c r="AB79" s="250"/>
      <c r="AC79" s="250"/>
      <c r="AD79" s="250"/>
      <c r="AE79" s="250"/>
      <c r="AF79" s="250"/>
      <c r="AG79" s="250"/>
      <c r="AH79" s="250"/>
      <c r="AI79" s="250"/>
      <c r="AJ79" s="250"/>
      <c r="AK79" s="250"/>
      <c r="AL79" s="250"/>
      <c r="AM79" s="250"/>
      <c r="AN79" s="250"/>
      <c r="AO79" s="250"/>
      <c r="AP79" s="250"/>
      <c r="AQ79" s="250"/>
      <c r="AR79" s="250"/>
      <c r="AS79" s="250"/>
      <c r="AT79" s="250"/>
      <c r="AU79" s="250"/>
      <c r="AV79" s="250"/>
      <c r="AW79" s="250"/>
      <c r="AX79" s="250"/>
      <c r="AY79" s="250"/>
      <c r="AZ79" s="250"/>
      <c r="BA79" s="250"/>
      <c r="BB79" s="250"/>
      <c r="BC79" s="250"/>
      <c r="BD79" s="250"/>
    </row>
    <row r="80" spans="1:56" s="235" customFormat="1" x14ac:dyDescent="0.35">
      <c r="A80" s="24" t="s">
        <v>487</v>
      </c>
      <c r="B80" s="31" t="s">
        <v>490</v>
      </c>
      <c r="C80" s="287" t="s">
        <v>484</v>
      </c>
      <c r="D80" s="234"/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53"/>
      <c r="P80" s="254"/>
      <c r="Q80" s="234"/>
      <c r="R80" s="234"/>
      <c r="S80" s="253"/>
      <c r="T80" s="254"/>
      <c r="U80" s="234"/>
      <c r="V80" s="234"/>
      <c r="W80" s="253"/>
      <c r="X80" s="254"/>
      <c r="Y80" s="234"/>
      <c r="Z80" s="234"/>
      <c r="AA80" s="234"/>
      <c r="AB80" s="253"/>
      <c r="AC80" s="254"/>
      <c r="AD80" s="234"/>
      <c r="AE80" s="234"/>
      <c r="AF80" s="253"/>
      <c r="AG80" s="254"/>
      <c r="AH80" s="234"/>
      <c r="AI80" s="234"/>
      <c r="AJ80" s="253"/>
      <c r="AK80" s="254"/>
      <c r="AL80" s="234"/>
      <c r="AM80" s="234"/>
      <c r="AN80" s="253"/>
      <c r="AO80" s="254"/>
      <c r="AP80" s="234"/>
      <c r="AQ80" s="234"/>
      <c r="AR80" s="253"/>
      <c r="AS80" s="254"/>
      <c r="AT80" s="234"/>
      <c r="AU80" s="234"/>
      <c r="AV80" s="253"/>
      <c r="AW80" s="254"/>
      <c r="AX80" s="234"/>
      <c r="AY80" s="234"/>
      <c r="AZ80" s="253"/>
      <c r="BA80" s="254"/>
      <c r="BB80" s="234"/>
      <c r="BC80" s="234"/>
      <c r="BD80" s="253"/>
    </row>
    <row r="81" spans="1:56" x14ac:dyDescent="0.35">
      <c r="A81" s="9" t="s">
        <v>488</v>
      </c>
      <c r="B81" s="29" t="s">
        <v>490</v>
      </c>
      <c r="C81" s="288" t="s">
        <v>485</v>
      </c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51"/>
      <c r="P81" s="252"/>
      <c r="Q81" s="236"/>
      <c r="R81" s="236"/>
      <c r="S81" s="251"/>
      <c r="T81" s="252"/>
      <c r="U81" s="236"/>
      <c r="V81" s="236"/>
      <c r="W81" s="251"/>
      <c r="X81" s="252"/>
      <c r="Y81" s="236"/>
      <c r="Z81" s="236"/>
      <c r="AA81" s="236"/>
      <c r="AB81" s="251"/>
      <c r="AC81" s="252"/>
      <c r="AD81" s="236"/>
      <c r="AE81" s="236"/>
      <c r="AF81" s="251"/>
      <c r="AG81" s="252"/>
      <c r="AH81" s="236"/>
      <c r="AI81" s="236"/>
      <c r="AJ81" s="251"/>
      <c r="AK81" s="252"/>
      <c r="AL81" s="236"/>
      <c r="AM81" s="236"/>
      <c r="AN81" s="251"/>
      <c r="AO81" s="252"/>
      <c r="AP81" s="236"/>
      <c r="AQ81" s="236"/>
      <c r="AR81" s="251"/>
      <c r="AS81" s="252"/>
      <c r="AT81" s="236"/>
      <c r="AU81" s="236"/>
      <c r="AV81" s="251"/>
      <c r="AW81" s="252"/>
      <c r="AX81" s="236"/>
      <c r="AY81" s="236"/>
      <c r="AZ81" s="251"/>
      <c r="BA81" s="252"/>
      <c r="BB81" s="236"/>
      <c r="BC81" s="236"/>
      <c r="BD81" s="251"/>
    </row>
    <row r="82" spans="1:56" s="244" customFormat="1" ht="18.600000000000001" thickBot="1" x14ac:dyDescent="0.4">
      <c r="A82" s="26" t="s">
        <v>489</v>
      </c>
      <c r="B82" s="280" t="s">
        <v>490</v>
      </c>
      <c r="C82" s="289" t="s">
        <v>486</v>
      </c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55"/>
      <c r="P82" s="256"/>
      <c r="Q82" s="243"/>
      <c r="R82" s="243"/>
      <c r="S82" s="255"/>
      <c r="T82" s="256"/>
      <c r="U82" s="243"/>
      <c r="V82" s="243"/>
      <c r="W82" s="255"/>
      <c r="X82" s="256"/>
      <c r="Y82" s="243"/>
      <c r="Z82" s="243"/>
      <c r="AA82" s="243"/>
      <c r="AB82" s="255"/>
      <c r="AC82" s="256"/>
      <c r="AD82" s="243"/>
      <c r="AE82" s="243"/>
      <c r="AF82" s="255"/>
      <c r="AG82" s="256"/>
      <c r="AH82" s="243"/>
      <c r="AI82" s="243"/>
      <c r="AJ82" s="255"/>
      <c r="AK82" s="256"/>
      <c r="AL82" s="243"/>
      <c r="AM82" s="243"/>
      <c r="AN82" s="255"/>
      <c r="AO82" s="256"/>
      <c r="AP82" s="243"/>
      <c r="AQ82" s="243"/>
      <c r="AR82" s="255"/>
      <c r="AS82" s="256"/>
      <c r="AT82" s="243"/>
      <c r="AU82" s="243"/>
      <c r="AV82" s="255"/>
      <c r="AW82" s="256"/>
      <c r="AX82" s="243"/>
      <c r="AY82" s="243"/>
      <c r="AZ82" s="255"/>
      <c r="BA82" s="256"/>
      <c r="BB82" s="243"/>
      <c r="BC82" s="243"/>
      <c r="BD82" s="255"/>
    </row>
    <row r="83" spans="1:56" s="258" customFormat="1" ht="21.6" thickBot="1" x14ac:dyDescent="0.45">
      <c r="A83" s="290" t="s">
        <v>455</v>
      </c>
      <c r="B83" s="291"/>
      <c r="C83" s="279"/>
      <c r="D83" s="257"/>
      <c r="E83" s="257"/>
      <c r="F83" s="257"/>
      <c r="G83" s="257"/>
      <c r="H83" s="257"/>
      <c r="I83" s="257"/>
      <c r="J83" s="257"/>
      <c r="K83" s="257"/>
      <c r="L83" s="257"/>
      <c r="M83" s="257"/>
      <c r="N83" s="257"/>
      <c r="O83" s="257"/>
      <c r="P83" s="257"/>
      <c r="Q83" s="257"/>
      <c r="R83" s="257"/>
      <c r="S83" s="257"/>
      <c r="T83" s="257"/>
      <c r="U83" s="257"/>
      <c r="V83" s="257"/>
      <c r="W83" s="257"/>
      <c r="X83" s="257"/>
      <c r="Y83" s="257"/>
      <c r="Z83" s="257"/>
      <c r="AA83" s="257"/>
      <c r="AB83" s="257"/>
      <c r="AC83" s="257"/>
      <c r="AD83" s="257"/>
      <c r="AE83" s="257"/>
      <c r="AF83" s="257"/>
      <c r="AG83" s="257"/>
      <c r="AH83" s="257"/>
      <c r="AI83" s="257"/>
      <c r="AJ83" s="257"/>
      <c r="AK83" s="257"/>
      <c r="AL83" s="257"/>
      <c r="AM83" s="257"/>
      <c r="AN83" s="257"/>
      <c r="AO83" s="257"/>
      <c r="AP83" s="257"/>
      <c r="AQ83" s="257"/>
      <c r="AR83" s="257"/>
      <c r="AS83" s="257"/>
      <c r="AT83" s="257"/>
      <c r="AU83" s="257"/>
      <c r="AV83" s="257"/>
      <c r="AW83" s="257"/>
      <c r="AX83" s="257"/>
      <c r="AY83" s="257"/>
      <c r="AZ83" s="257"/>
      <c r="BA83" s="257"/>
      <c r="BB83" s="257"/>
      <c r="BC83" s="257"/>
      <c r="BD83" s="257"/>
    </row>
    <row r="84" spans="1:56" s="235" customFormat="1" x14ac:dyDescent="0.35">
      <c r="A84" s="24" t="s">
        <v>492</v>
      </c>
      <c r="B84" s="31" t="s">
        <v>36</v>
      </c>
      <c r="C84" s="88" t="s">
        <v>491</v>
      </c>
      <c r="D84" s="259"/>
      <c r="E84" s="234"/>
      <c r="F84" s="234"/>
      <c r="G84" s="234"/>
      <c r="H84" s="234"/>
      <c r="I84" s="234"/>
      <c r="J84" s="234"/>
      <c r="K84" s="234"/>
      <c r="L84" s="234"/>
      <c r="M84" s="234"/>
      <c r="N84" s="234"/>
      <c r="O84" s="253"/>
      <c r="P84" s="254"/>
      <c r="Q84" s="234"/>
      <c r="R84" s="234"/>
      <c r="S84" s="253"/>
      <c r="T84" s="254"/>
      <c r="U84" s="234"/>
      <c r="V84" s="234"/>
      <c r="W84" s="253"/>
      <c r="X84" s="254"/>
      <c r="Y84" s="234"/>
      <c r="Z84" s="234"/>
      <c r="AA84" s="234"/>
      <c r="AB84" s="253"/>
      <c r="AC84" s="254"/>
      <c r="AD84" s="234"/>
      <c r="AE84" s="234"/>
      <c r="AF84" s="253"/>
      <c r="AG84" s="254"/>
      <c r="AH84" s="234"/>
      <c r="AI84" s="234"/>
      <c r="AJ84" s="253"/>
      <c r="AK84" s="254"/>
      <c r="AL84" s="234"/>
      <c r="AM84" s="234"/>
      <c r="AN84" s="253"/>
      <c r="AO84" s="254"/>
      <c r="AP84" s="234"/>
      <c r="AQ84" s="234"/>
      <c r="AR84" s="253"/>
      <c r="AS84" s="254"/>
      <c r="AT84" s="234"/>
      <c r="AU84" s="234"/>
      <c r="AV84" s="253"/>
      <c r="AW84" s="254"/>
      <c r="AX84" s="234"/>
      <c r="AY84" s="234"/>
      <c r="AZ84" s="253"/>
      <c r="BA84" s="254"/>
      <c r="BB84" s="234"/>
      <c r="BC84" s="234"/>
      <c r="BD84" s="253"/>
    </row>
    <row r="85" spans="1:56" x14ac:dyDescent="0.35">
      <c r="A85" s="9" t="s">
        <v>493</v>
      </c>
      <c r="B85" s="29" t="s">
        <v>36</v>
      </c>
      <c r="C85" s="267" t="s">
        <v>498</v>
      </c>
      <c r="D85" s="260"/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51"/>
      <c r="P85" s="252"/>
      <c r="Q85" s="236"/>
      <c r="R85" s="236"/>
      <c r="S85" s="251"/>
      <c r="T85" s="252"/>
      <c r="U85" s="236"/>
      <c r="V85" s="236"/>
      <c r="W85" s="251"/>
      <c r="X85" s="252"/>
      <c r="Y85" s="236"/>
      <c r="Z85" s="236"/>
      <c r="AA85" s="236"/>
      <c r="AB85" s="251"/>
      <c r="AC85" s="252"/>
      <c r="AD85" s="236"/>
      <c r="AE85" s="236"/>
      <c r="AF85" s="251"/>
      <c r="AG85" s="252"/>
      <c r="AH85" s="236"/>
      <c r="AI85" s="236"/>
      <c r="AJ85" s="251"/>
      <c r="AK85" s="252"/>
      <c r="AL85" s="236"/>
      <c r="AM85" s="236"/>
      <c r="AN85" s="251"/>
      <c r="AO85" s="252"/>
      <c r="AP85" s="236"/>
      <c r="AQ85" s="236"/>
      <c r="AR85" s="251"/>
      <c r="AS85" s="252"/>
      <c r="AT85" s="236"/>
      <c r="AU85" s="236"/>
      <c r="AV85" s="251"/>
      <c r="AW85" s="252"/>
      <c r="AX85" s="236"/>
      <c r="AY85" s="236"/>
      <c r="AZ85" s="251"/>
      <c r="BA85" s="252"/>
      <c r="BB85" s="236"/>
      <c r="BC85" s="236"/>
      <c r="BD85" s="251"/>
    </row>
    <row r="86" spans="1:56" x14ac:dyDescent="0.35">
      <c r="A86" s="9" t="s">
        <v>494</v>
      </c>
      <c r="B86" s="29" t="s">
        <v>36</v>
      </c>
      <c r="C86" s="267" t="s">
        <v>499</v>
      </c>
      <c r="D86" s="260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51"/>
      <c r="P86" s="252"/>
      <c r="Q86" s="236"/>
      <c r="R86" s="236"/>
      <c r="S86" s="251"/>
      <c r="T86" s="252"/>
      <c r="U86" s="236"/>
      <c r="V86" s="236"/>
      <c r="W86" s="251"/>
      <c r="X86" s="252"/>
      <c r="Y86" s="236"/>
      <c r="Z86" s="236"/>
      <c r="AA86" s="236"/>
      <c r="AB86" s="251"/>
      <c r="AC86" s="252"/>
      <c r="AD86" s="236"/>
      <c r="AE86" s="236"/>
      <c r="AF86" s="251"/>
      <c r="AG86" s="252"/>
      <c r="AH86" s="236"/>
      <c r="AI86" s="236"/>
      <c r="AJ86" s="251"/>
      <c r="AK86" s="252"/>
      <c r="AL86" s="236"/>
      <c r="AM86" s="236"/>
      <c r="AN86" s="251"/>
      <c r="AO86" s="252"/>
      <c r="AP86" s="236"/>
      <c r="AQ86" s="236"/>
      <c r="AR86" s="251"/>
      <c r="AS86" s="252"/>
      <c r="AT86" s="236"/>
      <c r="AU86" s="236"/>
      <c r="AV86" s="251"/>
      <c r="AW86" s="252"/>
      <c r="AX86" s="236"/>
      <c r="AY86" s="236"/>
      <c r="AZ86" s="251"/>
      <c r="BA86" s="252"/>
      <c r="BB86" s="236"/>
      <c r="BC86" s="236"/>
      <c r="BD86" s="251"/>
    </row>
    <row r="87" spans="1:56" x14ac:dyDescent="0.35">
      <c r="A87" s="9" t="s">
        <v>495</v>
      </c>
      <c r="B87" s="29" t="s">
        <v>36</v>
      </c>
      <c r="C87" s="267" t="s">
        <v>500</v>
      </c>
      <c r="D87" s="260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51"/>
      <c r="P87" s="252"/>
      <c r="Q87" s="236"/>
      <c r="R87" s="236"/>
      <c r="S87" s="251"/>
      <c r="T87" s="252"/>
      <c r="U87" s="236"/>
      <c r="V87" s="236"/>
      <c r="W87" s="251"/>
      <c r="X87" s="252"/>
      <c r="Y87" s="236"/>
      <c r="Z87" s="236"/>
      <c r="AA87" s="236"/>
      <c r="AB87" s="251"/>
      <c r="AC87" s="252"/>
      <c r="AD87" s="236"/>
      <c r="AE87" s="236"/>
      <c r="AF87" s="251"/>
      <c r="AG87" s="252"/>
      <c r="AH87" s="236"/>
      <c r="AI87" s="236"/>
      <c r="AJ87" s="251"/>
      <c r="AK87" s="252"/>
      <c r="AL87" s="236"/>
      <c r="AM87" s="236"/>
      <c r="AN87" s="251"/>
      <c r="AO87" s="252"/>
      <c r="AP87" s="236"/>
      <c r="AQ87" s="236"/>
      <c r="AR87" s="251"/>
      <c r="AS87" s="252"/>
      <c r="AT87" s="236"/>
      <c r="AU87" s="236"/>
      <c r="AV87" s="251"/>
      <c r="AW87" s="252"/>
      <c r="AX87" s="236"/>
      <c r="AY87" s="236"/>
      <c r="AZ87" s="251"/>
      <c r="BA87" s="252"/>
      <c r="BB87" s="236"/>
      <c r="BC87" s="236"/>
      <c r="BD87" s="251"/>
    </row>
    <row r="88" spans="1:56" x14ac:dyDescent="0.35">
      <c r="A88" s="9" t="s">
        <v>497</v>
      </c>
      <c r="B88" s="29" t="s">
        <v>36</v>
      </c>
      <c r="C88" s="267" t="s">
        <v>501</v>
      </c>
      <c r="D88" s="260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51"/>
      <c r="P88" s="252"/>
      <c r="Q88" s="236"/>
      <c r="R88" s="236"/>
      <c r="S88" s="251"/>
      <c r="T88" s="252"/>
      <c r="U88" s="236"/>
      <c r="V88" s="236"/>
      <c r="W88" s="251"/>
      <c r="X88" s="252"/>
      <c r="Y88" s="236"/>
      <c r="Z88" s="236"/>
      <c r="AA88" s="236"/>
      <c r="AB88" s="251"/>
      <c r="AC88" s="252"/>
      <c r="AD88" s="236"/>
      <c r="AE88" s="236"/>
      <c r="AF88" s="251"/>
      <c r="AG88" s="252"/>
      <c r="AH88" s="236"/>
      <c r="AI88" s="236"/>
      <c r="AJ88" s="251"/>
      <c r="AK88" s="252"/>
      <c r="AL88" s="236"/>
      <c r="AM88" s="236"/>
      <c r="AN88" s="251"/>
      <c r="AO88" s="252"/>
      <c r="AP88" s="236"/>
      <c r="AQ88" s="236"/>
      <c r="AR88" s="251"/>
      <c r="AS88" s="252"/>
      <c r="AT88" s="236"/>
      <c r="AU88" s="236"/>
      <c r="AV88" s="251"/>
      <c r="AW88" s="252"/>
      <c r="AX88" s="236"/>
      <c r="AY88" s="236"/>
      <c r="AZ88" s="251"/>
      <c r="BA88" s="252"/>
      <c r="BB88" s="236"/>
      <c r="BC88" s="236"/>
      <c r="BD88" s="251"/>
    </row>
    <row r="89" spans="1:56" s="244" customFormat="1" ht="18.600000000000001" thickBot="1" x14ac:dyDescent="0.4">
      <c r="A89" s="26" t="s">
        <v>496</v>
      </c>
      <c r="B89" s="280" t="s">
        <v>36</v>
      </c>
      <c r="C89" s="274" t="s">
        <v>502</v>
      </c>
      <c r="D89" s="261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55"/>
      <c r="P89" s="256"/>
      <c r="Q89" s="243"/>
      <c r="R89" s="243"/>
      <c r="S89" s="255"/>
      <c r="T89" s="256"/>
      <c r="U89" s="243"/>
      <c r="V89" s="243"/>
      <c r="W89" s="255"/>
      <c r="X89" s="256"/>
      <c r="Y89" s="243"/>
      <c r="Z89" s="243"/>
      <c r="AA89" s="243"/>
      <c r="AB89" s="255"/>
      <c r="AC89" s="256"/>
      <c r="AD89" s="243"/>
      <c r="AE89" s="243"/>
      <c r="AF89" s="255"/>
      <c r="AG89" s="256"/>
      <c r="AH89" s="243"/>
      <c r="AI89" s="243"/>
      <c r="AJ89" s="255"/>
      <c r="AK89" s="256"/>
      <c r="AL89" s="243"/>
      <c r="AM89" s="243"/>
      <c r="AN89" s="255"/>
      <c r="AO89" s="256"/>
      <c r="AP89" s="243"/>
      <c r="AQ89" s="243"/>
      <c r="AR89" s="255"/>
      <c r="AS89" s="256"/>
      <c r="AT89" s="243"/>
      <c r="AU89" s="243"/>
      <c r="AV89" s="255"/>
      <c r="AW89" s="256"/>
      <c r="AX89" s="243"/>
      <c r="AY89" s="243"/>
      <c r="AZ89" s="255"/>
      <c r="BA89" s="256"/>
      <c r="BB89" s="243"/>
      <c r="BC89" s="243"/>
      <c r="BD89" s="255"/>
    </row>
    <row r="90" spans="1:56" s="258" customFormat="1" ht="21.6" thickBot="1" x14ac:dyDescent="0.45">
      <c r="A90" s="43" t="s">
        <v>503</v>
      </c>
      <c r="B90" s="292" t="s">
        <v>504</v>
      </c>
      <c r="C90" s="279"/>
      <c r="D90" s="257"/>
      <c r="E90" s="257"/>
      <c r="F90" s="257"/>
      <c r="G90" s="257"/>
      <c r="H90" s="257"/>
      <c r="I90" s="257"/>
      <c r="J90" s="257"/>
      <c r="K90" s="257"/>
      <c r="L90" s="257"/>
      <c r="M90" s="257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7"/>
      <c r="AM90" s="257"/>
      <c r="AN90" s="257"/>
      <c r="AO90" s="257"/>
      <c r="AP90" s="257"/>
      <c r="AQ90" s="257"/>
      <c r="AR90" s="257"/>
      <c r="AS90" s="257"/>
      <c r="AT90" s="257"/>
      <c r="AU90" s="257"/>
      <c r="AV90" s="257"/>
      <c r="AW90" s="257"/>
      <c r="AX90" s="257"/>
      <c r="AY90" s="257"/>
      <c r="AZ90" s="257"/>
      <c r="BA90" s="257"/>
      <c r="BB90" s="257"/>
      <c r="BC90" s="257"/>
      <c r="BD90" s="257"/>
    </row>
    <row r="91" spans="1:56" s="235" customFormat="1" x14ac:dyDescent="0.35">
      <c r="A91" s="24" t="s">
        <v>505</v>
      </c>
      <c r="B91" s="31" t="s">
        <v>60</v>
      </c>
      <c r="C91" s="88" t="s">
        <v>436</v>
      </c>
      <c r="D91" s="259"/>
      <c r="E91" s="234"/>
      <c r="F91" s="234"/>
      <c r="G91" s="234"/>
      <c r="H91" s="234"/>
      <c r="I91" s="234"/>
      <c r="J91" s="234"/>
      <c r="K91" s="234"/>
      <c r="L91" s="234"/>
      <c r="M91" s="234"/>
      <c r="N91" s="234"/>
      <c r="O91" s="253"/>
      <c r="P91" s="254"/>
      <c r="Q91" s="234"/>
      <c r="R91" s="234"/>
      <c r="S91" s="253"/>
      <c r="T91" s="254"/>
      <c r="U91" s="234"/>
      <c r="V91" s="234"/>
      <c r="W91" s="253"/>
      <c r="X91" s="254"/>
      <c r="Y91" s="234"/>
      <c r="Z91" s="234"/>
      <c r="AA91" s="234"/>
      <c r="AB91" s="253"/>
      <c r="AC91" s="254"/>
      <c r="AD91" s="234"/>
      <c r="AE91" s="234"/>
      <c r="AF91" s="253"/>
      <c r="AG91" s="254"/>
      <c r="AH91" s="234"/>
      <c r="AI91" s="234"/>
      <c r="AJ91" s="253"/>
      <c r="AK91" s="254"/>
      <c r="AL91" s="234"/>
      <c r="AM91" s="234"/>
      <c r="AN91" s="253"/>
      <c r="AO91" s="254"/>
      <c r="AP91" s="234"/>
      <c r="AQ91" s="234"/>
      <c r="AR91" s="253"/>
      <c r="AS91" s="254"/>
      <c r="AT91" s="234"/>
      <c r="AU91" s="234"/>
      <c r="AV91" s="253"/>
      <c r="AW91" s="254"/>
      <c r="AX91" s="234"/>
      <c r="AY91" s="234"/>
      <c r="AZ91" s="253"/>
      <c r="BA91" s="254"/>
      <c r="BB91" s="234"/>
      <c r="BC91" s="234"/>
      <c r="BD91" s="253"/>
    </row>
    <row r="92" spans="1:56" x14ac:dyDescent="0.35">
      <c r="A92" s="9" t="s">
        <v>506</v>
      </c>
      <c r="B92" s="29" t="s">
        <v>60</v>
      </c>
      <c r="C92" s="267" t="s">
        <v>437</v>
      </c>
      <c r="D92" s="260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51"/>
      <c r="P92" s="252"/>
      <c r="Q92" s="236"/>
      <c r="R92" s="236"/>
      <c r="S92" s="251"/>
      <c r="T92" s="252"/>
      <c r="U92" s="236"/>
      <c r="V92" s="236"/>
      <c r="W92" s="251"/>
      <c r="X92" s="252"/>
      <c r="Y92" s="236"/>
      <c r="Z92" s="236"/>
      <c r="AA92" s="236"/>
      <c r="AB92" s="251"/>
      <c r="AC92" s="252"/>
      <c r="AD92" s="236"/>
      <c r="AE92" s="236"/>
      <c r="AF92" s="251"/>
      <c r="AG92" s="252"/>
      <c r="AH92" s="236"/>
      <c r="AI92" s="236"/>
      <c r="AJ92" s="251"/>
      <c r="AK92" s="252"/>
      <c r="AL92" s="236"/>
      <c r="AM92" s="236"/>
      <c r="AN92" s="251"/>
      <c r="AO92" s="252"/>
      <c r="AP92" s="236"/>
      <c r="AQ92" s="236"/>
      <c r="AR92" s="251"/>
      <c r="AS92" s="252"/>
      <c r="AT92" s="236"/>
      <c r="AU92" s="236"/>
      <c r="AV92" s="251"/>
      <c r="AW92" s="252"/>
      <c r="AX92" s="236"/>
      <c r="AY92" s="236"/>
      <c r="AZ92" s="251"/>
      <c r="BA92" s="252"/>
      <c r="BB92" s="236"/>
      <c r="BC92" s="236"/>
      <c r="BD92" s="251"/>
    </row>
    <row r="93" spans="1:56" x14ac:dyDescent="0.35">
      <c r="A93" s="9" t="s">
        <v>507</v>
      </c>
      <c r="B93" s="29" t="s">
        <v>60</v>
      </c>
      <c r="C93" s="267" t="s">
        <v>438</v>
      </c>
      <c r="D93" s="260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51"/>
      <c r="P93" s="252"/>
      <c r="Q93" s="236"/>
      <c r="R93" s="236"/>
      <c r="S93" s="251"/>
      <c r="T93" s="252"/>
      <c r="U93" s="236"/>
      <c r="V93" s="236"/>
      <c r="W93" s="251"/>
      <c r="X93" s="252"/>
      <c r="Y93" s="236"/>
      <c r="Z93" s="236"/>
      <c r="AA93" s="236"/>
      <c r="AB93" s="251"/>
      <c r="AC93" s="252"/>
      <c r="AD93" s="236"/>
      <c r="AE93" s="236"/>
      <c r="AF93" s="251"/>
      <c r="AG93" s="252"/>
      <c r="AH93" s="236"/>
      <c r="AI93" s="236"/>
      <c r="AJ93" s="251"/>
      <c r="AK93" s="252"/>
      <c r="AL93" s="236"/>
      <c r="AM93" s="236"/>
      <c r="AN93" s="251"/>
      <c r="AO93" s="252"/>
      <c r="AP93" s="236"/>
      <c r="AQ93" s="236"/>
      <c r="AR93" s="251"/>
      <c r="AS93" s="252"/>
      <c r="AT93" s="236"/>
      <c r="AU93" s="236"/>
      <c r="AV93" s="251"/>
      <c r="AW93" s="252"/>
      <c r="AX93" s="236"/>
      <c r="AY93" s="236"/>
      <c r="AZ93" s="251"/>
      <c r="BA93" s="252"/>
      <c r="BB93" s="236"/>
      <c r="BC93" s="236"/>
      <c r="BD93" s="251"/>
    </row>
    <row r="94" spans="1:56" x14ac:dyDescent="0.35">
      <c r="A94" s="9" t="s">
        <v>510</v>
      </c>
      <c r="B94" s="29" t="s">
        <v>60</v>
      </c>
      <c r="C94" s="267" t="s">
        <v>439</v>
      </c>
      <c r="D94" s="260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51"/>
      <c r="P94" s="252"/>
      <c r="Q94" s="236"/>
      <c r="R94" s="236"/>
      <c r="S94" s="251"/>
      <c r="T94" s="252"/>
      <c r="U94" s="236"/>
      <c r="V94" s="236"/>
      <c r="W94" s="251"/>
      <c r="X94" s="252"/>
      <c r="Y94" s="236"/>
      <c r="Z94" s="236"/>
      <c r="AA94" s="236"/>
      <c r="AB94" s="251"/>
      <c r="AC94" s="252"/>
      <c r="AD94" s="236"/>
      <c r="AE94" s="236"/>
      <c r="AF94" s="251"/>
      <c r="AG94" s="252"/>
      <c r="AH94" s="236"/>
      <c r="AI94" s="236"/>
      <c r="AJ94" s="251"/>
      <c r="AK94" s="252"/>
      <c r="AL94" s="236"/>
      <c r="AM94" s="236"/>
      <c r="AN94" s="251"/>
      <c r="AO94" s="252"/>
      <c r="AP94" s="236"/>
      <c r="AQ94" s="236"/>
      <c r="AR94" s="251"/>
      <c r="AS94" s="252"/>
      <c r="AT94" s="236"/>
      <c r="AU94" s="236"/>
      <c r="AV94" s="251"/>
      <c r="AW94" s="252"/>
      <c r="AX94" s="236"/>
      <c r="AY94" s="236"/>
      <c r="AZ94" s="251"/>
      <c r="BA94" s="252"/>
      <c r="BB94" s="236"/>
      <c r="BC94" s="236"/>
      <c r="BD94" s="251"/>
    </row>
    <row r="95" spans="1:56" x14ac:dyDescent="0.35">
      <c r="A95" s="9" t="s">
        <v>509</v>
      </c>
      <c r="B95" s="29" t="s">
        <v>60</v>
      </c>
      <c r="C95" s="267" t="s">
        <v>440</v>
      </c>
      <c r="D95" s="260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51"/>
      <c r="P95" s="252"/>
      <c r="Q95" s="236"/>
      <c r="R95" s="236"/>
      <c r="S95" s="251"/>
      <c r="T95" s="252"/>
      <c r="U95" s="236"/>
      <c r="V95" s="236"/>
      <c r="W95" s="251"/>
      <c r="X95" s="252"/>
      <c r="Y95" s="236"/>
      <c r="Z95" s="236"/>
      <c r="AA95" s="236"/>
      <c r="AB95" s="251"/>
      <c r="AC95" s="252"/>
      <c r="AD95" s="236"/>
      <c r="AE95" s="236"/>
      <c r="AF95" s="251"/>
      <c r="AG95" s="252"/>
      <c r="AH95" s="236"/>
      <c r="AI95" s="236"/>
      <c r="AJ95" s="251"/>
      <c r="AK95" s="252"/>
      <c r="AL95" s="236"/>
      <c r="AM95" s="236"/>
      <c r="AN95" s="251"/>
      <c r="AO95" s="252"/>
      <c r="AP95" s="236"/>
      <c r="AQ95" s="236"/>
      <c r="AR95" s="251"/>
      <c r="AS95" s="252"/>
      <c r="AT95" s="236"/>
      <c r="AU95" s="236"/>
      <c r="AV95" s="251"/>
      <c r="AW95" s="252"/>
      <c r="AX95" s="236"/>
      <c r="AY95" s="236"/>
      <c r="AZ95" s="251"/>
      <c r="BA95" s="252"/>
      <c r="BB95" s="236"/>
      <c r="BC95" s="236"/>
      <c r="BD95" s="251"/>
    </row>
    <row r="96" spans="1:56" s="244" customFormat="1" ht="18.600000000000001" thickBot="1" x14ac:dyDescent="0.4">
      <c r="A96" s="26" t="s">
        <v>508</v>
      </c>
      <c r="B96" s="280" t="s">
        <v>60</v>
      </c>
      <c r="C96" s="274" t="s">
        <v>441</v>
      </c>
      <c r="D96" s="261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55"/>
      <c r="P96" s="256"/>
      <c r="Q96" s="243"/>
      <c r="R96" s="243"/>
      <c r="S96" s="255"/>
      <c r="T96" s="256"/>
      <c r="U96" s="243"/>
      <c r="V96" s="243"/>
      <c r="W96" s="255"/>
      <c r="X96" s="256"/>
      <c r="Y96" s="243"/>
      <c r="Z96" s="243"/>
      <c r="AA96" s="243"/>
      <c r="AB96" s="255"/>
      <c r="AC96" s="256"/>
      <c r="AD96" s="243"/>
      <c r="AE96" s="243"/>
      <c r="AF96" s="255"/>
      <c r="AG96" s="256"/>
      <c r="AH96" s="243"/>
      <c r="AI96" s="243"/>
      <c r="AJ96" s="255"/>
      <c r="AK96" s="256"/>
      <c r="AL96" s="243"/>
      <c r="AM96" s="243"/>
      <c r="AN96" s="255"/>
      <c r="AO96" s="256"/>
      <c r="AP96" s="243"/>
      <c r="AQ96" s="243"/>
      <c r="AR96" s="255"/>
      <c r="AS96" s="256"/>
      <c r="AT96" s="243"/>
      <c r="AU96" s="243"/>
      <c r="AV96" s="255"/>
      <c r="AW96" s="256"/>
      <c r="AX96" s="243"/>
      <c r="AY96" s="243"/>
      <c r="AZ96" s="255"/>
      <c r="BA96" s="256"/>
      <c r="BB96" s="243"/>
      <c r="BC96" s="243"/>
      <c r="BD96" s="255"/>
    </row>
    <row r="97" spans="1:56" s="258" customFormat="1" ht="21.6" thickBot="1" x14ac:dyDescent="0.45">
      <c r="A97" s="293" t="s">
        <v>457</v>
      </c>
      <c r="B97" s="291"/>
      <c r="C97" s="279"/>
      <c r="D97" s="257"/>
      <c r="E97" s="257"/>
      <c r="F97" s="257"/>
      <c r="G97" s="257"/>
      <c r="H97" s="257"/>
      <c r="I97" s="257"/>
      <c r="J97" s="257"/>
      <c r="K97" s="257"/>
      <c r="L97" s="257"/>
      <c r="M97" s="257"/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  <c r="AA97" s="257"/>
      <c r="AB97" s="257"/>
      <c r="AC97" s="257"/>
      <c r="AD97" s="257"/>
      <c r="AE97" s="257"/>
      <c r="AF97" s="257"/>
      <c r="AG97" s="257"/>
      <c r="AH97" s="257"/>
      <c r="AI97" s="257"/>
      <c r="AJ97" s="257"/>
      <c r="AK97" s="257"/>
      <c r="AL97" s="257"/>
      <c r="AM97" s="257"/>
      <c r="AN97" s="257"/>
      <c r="AO97" s="257"/>
      <c r="AP97" s="257"/>
      <c r="AQ97" s="257"/>
      <c r="AR97" s="257"/>
      <c r="AS97" s="257"/>
      <c r="AT97" s="257"/>
      <c r="AU97" s="257"/>
      <c r="AV97" s="257"/>
      <c r="AW97" s="257"/>
      <c r="AX97" s="257"/>
      <c r="AY97" s="257"/>
      <c r="AZ97" s="257"/>
      <c r="BA97" s="257"/>
      <c r="BB97" s="257"/>
      <c r="BC97" s="257"/>
      <c r="BD97" s="257"/>
    </row>
    <row r="98" spans="1:56" s="235" customFormat="1" x14ac:dyDescent="0.35">
      <c r="A98" s="24"/>
      <c r="B98" s="31"/>
      <c r="C98" s="88" t="s">
        <v>541</v>
      </c>
      <c r="D98" s="259"/>
      <c r="E98" s="234"/>
      <c r="F98" s="234"/>
      <c r="G98" s="234"/>
      <c r="H98" s="234"/>
      <c r="I98" s="234"/>
      <c r="J98" s="234"/>
      <c r="K98" s="234"/>
      <c r="L98" s="234"/>
      <c r="M98" s="234"/>
      <c r="N98" s="234"/>
      <c r="O98" s="253"/>
      <c r="P98" s="254"/>
      <c r="Q98" s="234"/>
      <c r="R98" s="234"/>
      <c r="S98" s="253"/>
      <c r="T98" s="254"/>
      <c r="U98" s="234"/>
      <c r="V98" s="234"/>
      <c r="W98" s="253"/>
      <c r="X98" s="254"/>
      <c r="Y98" s="234"/>
      <c r="Z98" s="234"/>
      <c r="AA98" s="234"/>
      <c r="AB98" s="253"/>
      <c r="AC98" s="254"/>
      <c r="AD98" s="234"/>
      <c r="AE98" s="234"/>
      <c r="AF98" s="253"/>
      <c r="AG98" s="254"/>
      <c r="AH98" s="234"/>
      <c r="AI98" s="234"/>
      <c r="AJ98" s="253"/>
      <c r="AK98" s="254"/>
      <c r="AL98" s="234"/>
      <c r="AM98" s="234"/>
      <c r="AN98" s="253"/>
      <c r="AO98" s="254"/>
      <c r="AP98" s="234"/>
      <c r="AQ98" s="234"/>
      <c r="AR98" s="253"/>
      <c r="AS98" s="254"/>
      <c r="AT98" s="234"/>
      <c r="AU98" s="234"/>
      <c r="AV98" s="253"/>
      <c r="AW98" s="254"/>
      <c r="AX98" s="234"/>
      <c r="AY98" s="234"/>
      <c r="AZ98" s="253"/>
      <c r="BA98" s="254"/>
      <c r="BB98" s="234"/>
      <c r="BC98" s="234"/>
      <c r="BD98" s="253"/>
    </row>
    <row r="99" spans="1:56" x14ac:dyDescent="0.35">
      <c r="C99" s="267"/>
      <c r="D99" s="260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51"/>
      <c r="P99" s="252"/>
      <c r="Q99" s="236"/>
      <c r="R99" s="236"/>
      <c r="S99" s="251"/>
      <c r="T99" s="252"/>
      <c r="U99" s="236"/>
      <c r="V99" s="236"/>
      <c r="W99" s="251"/>
      <c r="X99" s="252"/>
      <c r="Y99" s="236"/>
      <c r="Z99" s="236"/>
      <c r="AA99" s="236"/>
      <c r="AB99" s="251"/>
      <c r="AC99" s="252"/>
      <c r="AD99" s="236"/>
      <c r="AE99" s="236"/>
      <c r="AF99" s="251"/>
      <c r="AG99" s="252"/>
      <c r="AH99" s="236"/>
      <c r="AI99" s="236"/>
      <c r="AJ99" s="251"/>
      <c r="AK99" s="252"/>
      <c r="AL99" s="236"/>
      <c r="AM99" s="236"/>
      <c r="AN99" s="251"/>
      <c r="AO99" s="252"/>
      <c r="AP99" s="236"/>
      <c r="AQ99" s="236"/>
      <c r="AR99" s="251"/>
      <c r="AS99" s="252"/>
      <c r="AT99" s="236"/>
      <c r="AU99" s="236"/>
      <c r="AV99" s="251"/>
      <c r="AW99" s="252"/>
      <c r="AX99" s="236"/>
      <c r="AY99" s="236"/>
      <c r="AZ99" s="251"/>
      <c r="BA99" s="252"/>
      <c r="BB99" s="236"/>
      <c r="BC99" s="236"/>
      <c r="BD99" s="251"/>
    </row>
    <row r="100" spans="1:56" x14ac:dyDescent="0.35">
      <c r="C100" s="267"/>
      <c r="D100" s="260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51"/>
      <c r="P100" s="252"/>
      <c r="Q100" s="236"/>
      <c r="R100" s="236"/>
      <c r="S100" s="251"/>
      <c r="T100" s="252"/>
      <c r="U100" s="236"/>
      <c r="V100" s="236"/>
      <c r="W100" s="251"/>
      <c r="X100" s="252"/>
      <c r="Y100" s="236"/>
      <c r="Z100" s="236"/>
      <c r="AA100" s="236"/>
      <c r="AB100" s="251"/>
      <c r="AC100" s="252"/>
      <c r="AD100" s="236"/>
      <c r="AE100" s="236"/>
      <c r="AF100" s="251"/>
      <c r="AG100" s="252"/>
      <c r="AH100" s="236"/>
      <c r="AI100" s="236"/>
      <c r="AJ100" s="251"/>
      <c r="AK100" s="252"/>
      <c r="AL100" s="236"/>
      <c r="AM100" s="236"/>
      <c r="AN100" s="251"/>
      <c r="AO100" s="252"/>
      <c r="AP100" s="236"/>
      <c r="AQ100" s="236"/>
      <c r="AR100" s="251"/>
      <c r="AS100" s="252"/>
      <c r="AT100" s="236"/>
      <c r="AU100" s="236"/>
      <c r="AV100" s="251"/>
      <c r="AW100" s="252"/>
      <c r="AX100" s="236"/>
      <c r="AY100" s="236"/>
      <c r="AZ100" s="251"/>
      <c r="BA100" s="252"/>
      <c r="BB100" s="236"/>
      <c r="BC100" s="236"/>
      <c r="BD100" s="251"/>
    </row>
    <row r="101" spans="1:56" x14ac:dyDescent="0.35">
      <c r="C101" s="267"/>
      <c r="D101" s="260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51"/>
      <c r="P101" s="252"/>
      <c r="Q101" s="236"/>
      <c r="R101" s="236"/>
      <c r="S101" s="251"/>
      <c r="T101" s="252"/>
      <c r="U101" s="236"/>
      <c r="V101" s="236"/>
      <c r="W101" s="251"/>
      <c r="X101" s="252"/>
      <c r="Y101" s="236"/>
      <c r="Z101" s="236"/>
      <c r="AA101" s="236"/>
      <c r="AB101" s="251"/>
      <c r="AC101" s="252"/>
      <c r="AD101" s="236"/>
      <c r="AE101" s="236"/>
      <c r="AF101" s="251"/>
      <c r="AG101" s="252"/>
      <c r="AH101" s="236"/>
      <c r="AI101" s="236"/>
      <c r="AJ101" s="251"/>
      <c r="AK101" s="252"/>
      <c r="AL101" s="236"/>
      <c r="AM101" s="236"/>
      <c r="AN101" s="251"/>
      <c r="AO101" s="252"/>
      <c r="AP101" s="236"/>
      <c r="AQ101" s="236"/>
      <c r="AR101" s="251"/>
      <c r="AS101" s="252"/>
      <c r="AT101" s="236"/>
      <c r="AU101" s="236"/>
      <c r="AV101" s="251"/>
      <c r="AW101" s="252"/>
      <c r="AX101" s="236"/>
      <c r="AY101" s="236"/>
      <c r="AZ101" s="251"/>
      <c r="BA101" s="252"/>
      <c r="BB101" s="236"/>
      <c r="BC101" s="236"/>
      <c r="BD101" s="251"/>
    </row>
    <row r="102" spans="1:56" x14ac:dyDescent="0.35">
      <c r="C102" s="267"/>
      <c r="D102" s="260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51"/>
      <c r="P102" s="252"/>
      <c r="Q102" s="236"/>
      <c r="R102" s="236"/>
      <c r="S102" s="251"/>
      <c r="T102" s="252"/>
      <c r="U102" s="236"/>
      <c r="V102" s="236"/>
      <c r="W102" s="251"/>
      <c r="X102" s="252"/>
      <c r="Y102" s="236"/>
      <c r="Z102" s="236"/>
      <c r="AA102" s="236"/>
      <c r="AB102" s="251"/>
      <c r="AC102" s="252"/>
      <c r="AD102" s="236"/>
      <c r="AE102" s="236"/>
      <c r="AF102" s="251"/>
      <c r="AG102" s="252"/>
      <c r="AH102" s="236"/>
      <c r="AI102" s="236"/>
      <c r="AJ102" s="251"/>
      <c r="AK102" s="252"/>
      <c r="AL102" s="236"/>
      <c r="AM102" s="236"/>
      <c r="AN102" s="251"/>
      <c r="AO102" s="252"/>
      <c r="AP102" s="236"/>
      <c r="AQ102" s="236"/>
      <c r="AR102" s="251"/>
      <c r="AS102" s="252"/>
      <c r="AT102" s="236"/>
      <c r="AU102" s="236"/>
      <c r="AV102" s="251"/>
      <c r="AW102" s="252"/>
      <c r="AX102" s="236"/>
      <c r="AY102" s="236"/>
      <c r="AZ102" s="251"/>
      <c r="BA102" s="252"/>
      <c r="BB102" s="236"/>
      <c r="BC102" s="236"/>
      <c r="BD102" s="251"/>
    </row>
    <row r="103" spans="1:56" s="244" customFormat="1" ht="18.600000000000001" thickBot="1" x14ac:dyDescent="0.4">
      <c r="A103" s="26"/>
      <c r="B103" s="280"/>
      <c r="C103" s="274"/>
      <c r="D103" s="261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55"/>
      <c r="P103" s="256"/>
      <c r="Q103" s="243"/>
      <c r="R103" s="243"/>
      <c r="S103" s="255"/>
      <c r="T103" s="256"/>
      <c r="U103" s="243"/>
      <c r="V103" s="243"/>
      <c r="W103" s="255"/>
      <c r="X103" s="256"/>
      <c r="Y103" s="243"/>
      <c r="Z103" s="243"/>
      <c r="AA103" s="243"/>
      <c r="AB103" s="255"/>
      <c r="AC103" s="256"/>
      <c r="AD103" s="243"/>
      <c r="AE103" s="243"/>
      <c r="AF103" s="255"/>
      <c r="AG103" s="256"/>
      <c r="AH103" s="243"/>
      <c r="AI103" s="243"/>
      <c r="AJ103" s="255"/>
      <c r="AK103" s="256"/>
      <c r="AL103" s="243"/>
      <c r="AM103" s="243"/>
      <c r="AN103" s="255"/>
      <c r="AO103" s="256"/>
      <c r="AP103" s="243"/>
      <c r="AQ103" s="243"/>
      <c r="AR103" s="255"/>
      <c r="AS103" s="256"/>
      <c r="AT103" s="243"/>
      <c r="AU103" s="243"/>
      <c r="AV103" s="255"/>
      <c r="AW103" s="256"/>
      <c r="AX103" s="243"/>
      <c r="AY103" s="243"/>
      <c r="AZ103" s="255"/>
      <c r="BA103" s="256"/>
      <c r="BB103" s="243"/>
      <c r="BC103" s="243"/>
      <c r="BD103" s="255"/>
    </row>
    <row r="104" spans="1:56" s="258" customFormat="1" ht="21.6" thickBot="1" x14ac:dyDescent="0.45">
      <c r="A104" s="290" t="s">
        <v>458</v>
      </c>
      <c r="B104" s="291"/>
      <c r="C104" s="279"/>
      <c r="D104" s="257"/>
      <c r="E104" s="257"/>
      <c r="F104" s="257"/>
      <c r="G104" s="257"/>
      <c r="H104" s="257"/>
      <c r="I104" s="257"/>
      <c r="J104" s="257"/>
      <c r="K104" s="257"/>
      <c r="L104" s="257"/>
      <c r="M104" s="257"/>
      <c r="N104" s="257"/>
      <c r="O104" s="257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  <c r="AA104" s="257"/>
      <c r="AB104" s="257"/>
      <c r="AC104" s="257"/>
      <c r="AD104" s="257"/>
      <c r="AE104" s="257"/>
      <c r="AF104" s="257"/>
      <c r="AG104" s="257"/>
      <c r="AH104" s="257"/>
      <c r="AI104" s="257"/>
      <c r="AJ104" s="257"/>
      <c r="AK104" s="257"/>
      <c r="AL104" s="257"/>
      <c r="AM104" s="257"/>
      <c r="AN104" s="257"/>
      <c r="AO104" s="257"/>
      <c r="AP104" s="257"/>
      <c r="AQ104" s="257"/>
      <c r="AR104" s="257"/>
      <c r="AS104" s="257"/>
      <c r="AT104" s="257"/>
      <c r="AU104" s="257"/>
      <c r="AV104" s="257"/>
      <c r="AW104" s="257"/>
      <c r="AX104" s="257"/>
      <c r="AY104" s="257"/>
      <c r="AZ104" s="257"/>
      <c r="BA104" s="257"/>
      <c r="BB104" s="257"/>
      <c r="BC104" s="257"/>
      <c r="BD104" s="257"/>
    </row>
    <row r="105" spans="1:56" s="235" customFormat="1" x14ac:dyDescent="0.35">
      <c r="A105" s="24" t="s">
        <v>525</v>
      </c>
      <c r="B105" s="31" t="s">
        <v>63</v>
      </c>
      <c r="C105" s="88" t="s">
        <v>511</v>
      </c>
      <c r="D105" s="259"/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53"/>
      <c r="P105" s="254"/>
      <c r="Q105" s="234"/>
      <c r="R105" s="234"/>
      <c r="S105" s="253"/>
      <c r="T105" s="254"/>
      <c r="U105" s="234"/>
      <c r="V105" s="234"/>
      <c r="W105" s="253"/>
      <c r="X105" s="254"/>
      <c r="Y105" s="234"/>
      <c r="Z105" s="234"/>
      <c r="AA105" s="234"/>
      <c r="AB105" s="253"/>
      <c r="AC105" s="254"/>
      <c r="AD105" s="234"/>
      <c r="AE105" s="234"/>
      <c r="AF105" s="253"/>
      <c r="AG105" s="254"/>
      <c r="AH105" s="234"/>
      <c r="AI105" s="234"/>
      <c r="AJ105" s="253"/>
      <c r="AK105" s="254"/>
      <c r="AL105" s="234"/>
      <c r="AM105" s="234"/>
      <c r="AN105" s="253"/>
      <c r="AO105" s="254"/>
      <c r="AP105" s="234"/>
      <c r="AQ105" s="234"/>
      <c r="AR105" s="253"/>
      <c r="AS105" s="254"/>
      <c r="AT105" s="234"/>
      <c r="AU105" s="234"/>
      <c r="AV105" s="253"/>
      <c r="AW105" s="254"/>
      <c r="AX105" s="234"/>
      <c r="AY105" s="234"/>
      <c r="AZ105" s="253"/>
      <c r="BA105" s="254"/>
      <c r="BB105" s="234"/>
      <c r="BC105" s="234"/>
      <c r="BD105" s="253"/>
    </row>
    <row r="106" spans="1:56" x14ac:dyDescent="0.35">
      <c r="A106" s="9" t="s">
        <v>526</v>
      </c>
      <c r="B106" s="29" t="s">
        <v>63</v>
      </c>
      <c r="C106" s="267" t="s">
        <v>531</v>
      </c>
      <c r="D106" s="260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51"/>
      <c r="P106" s="252"/>
      <c r="Q106" s="236"/>
      <c r="R106" s="236"/>
      <c r="S106" s="251"/>
      <c r="T106" s="252"/>
      <c r="U106" s="236"/>
      <c r="V106" s="236"/>
      <c r="W106" s="251"/>
      <c r="X106" s="252"/>
      <c r="Y106" s="236"/>
      <c r="Z106" s="236"/>
      <c r="AA106" s="236"/>
      <c r="AB106" s="251"/>
      <c r="AC106" s="252"/>
      <c r="AD106" s="236"/>
      <c r="AE106" s="236"/>
      <c r="AF106" s="251"/>
      <c r="AG106" s="252"/>
      <c r="AH106" s="236"/>
      <c r="AI106" s="236"/>
      <c r="AJ106" s="251"/>
      <c r="AK106" s="252"/>
      <c r="AL106" s="236"/>
      <c r="AM106" s="236"/>
      <c r="AN106" s="251"/>
      <c r="AO106" s="252"/>
      <c r="AP106" s="236"/>
      <c r="AQ106" s="236"/>
      <c r="AR106" s="251"/>
      <c r="AS106" s="252"/>
      <c r="AT106" s="236"/>
      <c r="AU106" s="236"/>
      <c r="AV106" s="251"/>
      <c r="AW106" s="252"/>
      <c r="AX106" s="236"/>
      <c r="AY106" s="236"/>
      <c r="AZ106" s="251"/>
      <c r="BA106" s="252"/>
      <c r="BB106" s="236"/>
      <c r="BC106" s="236"/>
      <c r="BD106" s="251"/>
    </row>
    <row r="107" spans="1:56" x14ac:dyDescent="0.35">
      <c r="A107" s="9" t="s">
        <v>527</v>
      </c>
      <c r="B107" s="29" t="s">
        <v>63</v>
      </c>
      <c r="C107" s="267" t="s">
        <v>532</v>
      </c>
      <c r="D107" s="260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51"/>
      <c r="P107" s="252"/>
      <c r="Q107" s="236"/>
      <c r="R107" s="236"/>
      <c r="S107" s="251"/>
      <c r="T107" s="252"/>
      <c r="U107" s="236"/>
      <c r="V107" s="236"/>
      <c r="W107" s="251"/>
      <c r="X107" s="252"/>
      <c r="Y107" s="236"/>
      <c r="Z107" s="236"/>
      <c r="AA107" s="236"/>
      <c r="AB107" s="251"/>
      <c r="AC107" s="252"/>
      <c r="AD107" s="236"/>
      <c r="AE107" s="236"/>
      <c r="AF107" s="251"/>
      <c r="AG107" s="252"/>
      <c r="AH107" s="236"/>
      <c r="AI107" s="236"/>
      <c r="AJ107" s="251"/>
      <c r="AK107" s="252"/>
      <c r="AL107" s="236"/>
      <c r="AM107" s="236"/>
      <c r="AN107" s="251"/>
      <c r="AO107" s="252"/>
      <c r="AP107" s="236"/>
      <c r="AQ107" s="236"/>
      <c r="AR107" s="251"/>
      <c r="AS107" s="252"/>
      <c r="AT107" s="236"/>
      <c r="AU107" s="236"/>
      <c r="AV107" s="251"/>
      <c r="AW107" s="252"/>
      <c r="AX107" s="236"/>
      <c r="AY107" s="236"/>
      <c r="AZ107" s="251"/>
      <c r="BA107" s="252"/>
      <c r="BB107" s="236"/>
      <c r="BC107" s="236"/>
      <c r="BD107" s="251"/>
    </row>
    <row r="108" spans="1:56" x14ac:dyDescent="0.35">
      <c r="A108" s="9" t="s">
        <v>528</v>
      </c>
      <c r="B108" s="29" t="s">
        <v>63</v>
      </c>
      <c r="C108" s="267" t="s">
        <v>533</v>
      </c>
      <c r="D108" s="260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51"/>
      <c r="P108" s="252"/>
      <c r="Q108" s="236"/>
      <c r="R108" s="236"/>
      <c r="S108" s="251"/>
      <c r="T108" s="252"/>
      <c r="U108" s="236"/>
      <c r="V108" s="236"/>
      <c r="W108" s="251"/>
      <c r="X108" s="252"/>
      <c r="Y108" s="236"/>
      <c r="Z108" s="236"/>
      <c r="AA108" s="236"/>
      <c r="AB108" s="251"/>
      <c r="AC108" s="252"/>
      <c r="AD108" s="236"/>
      <c r="AE108" s="236"/>
      <c r="AF108" s="251"/>
      <c r="AG108" s="252"/>
      <c r="AH108" s="236"/>
      <c r="AI108" s="236"/>
      <c r="AJ108" s="251"/>
      <c r="AK108" s="252"/>
      <c r="AL108" s="236"/>
      <c r="AM108" s="236"/>
      <c r="AN108" s="251"/>
      <c r="AO108" s="252"/>
      <c r="AP108" s="236"/>
      <c r="AQ108" s="236"/>
      <c r="AR108" s="251"/>
      <c r="AS108" s="252"/>
      <c r="AT108" s="236"/>
      <c r="AU108" s="236"/>
      <c r="AV108" s="251"/>
      <c r="AW108" s="252"/>
      <c r="AX108" s="236"/>
      <c r="AY108" s="236"/>
      <c r="AZ108" s="251"/>
      <c r="BA108" s="252"/>
      <c r="BB108" s="236"/>
      <c r="BC108" s="236"/>
      <c r="BD108" s="251"/>
    </row>
    <row r="109" spans="1:56" x14ac:dyDescent="0.35">
      <c r="A109" s="9" t="s">
        <v>529</v>
      </c>
      <c r="B109" s="29" t="s">
        <v>63</v>
      </c>
      <c r="C109" s="267" t="s">
        <v>534</v>
      </c>
      <c r="D109" s="260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51"/>
      <c r="P109" s="252"/>
      <c r="Q109" s="236"/>
      <c r="R109" s="236"/>
      <c r="S109" s="251"/>
      <c r="T109" s="252"/>
      <c r="U109" s="236"/>
      <c r="V109" s="236"/>
      <c r="W109" s="251"/>
      <c r="X109" s="252"/>
      <c r="Y109" s="236"/>
      <c r="Z109" s="236"/>
      <c r="AA109" s="236"/>
      <c r="AB109" s="251"/>
      <c r="AC109" s="252"/>
      <c r="AD109" s="236"/>
      <c r="AE109" s="236"/>
      <c r="AF109" s="251"/>
      <c r="AG109" s="252"/>
      <c r="AH109" s="236"/>
      <c r="AI109" s="236"/>
      <c r="AJ109" s="251"/>
      <c r="AK109" s="252"/>
      <c r="AL109" s="236"/>
      <c r="AM109" s="236"/>
      <c r="AN109" s="251"/>
      <c r="AO109" s="252"/>
      <c r="AP109" s="236"/>
      <c r="AQ109" s="236"/>
      <c r="AR109" s="251"/>
      <c r="AS109" s="252"/>
      <c r="AT109" s="236"/>
      <c r="AU109" s="236"/>
      <c r="AV109" s="251"/>
      <c r="AW109" s="252"/>
      <c r="AX109" s="236"/>
      <c r="AY109" s="236"/>
      <c r="AZ109" s="251"/>
      <c r="BA109" s="252"/>
      <c r="BB109" s="236"/>
      <c r="BC109" s="236"/>
      <c r="BD109" s="251"/>
    </row>
    <row r="110" spans="1:56" s="244" customFormat="1" ht="18.600000000000001" thickBot="1" x14ac:dyDescent="0.4">
      <c r="A110" s="9" t="s">
        <v>530</v>
      </c>
      <c r="B110" s="280" t="s">
        <v>63</v>
      </c>
      <c r="C110" s="274" t="s">
        <v>535</v>
      </c>
      <c r="D110" s="261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255"/>
      <c r="P110" s="256"/>
      <c r="Q110" s="243"/>
      <c r="R110" s="243"/>
      <c r="S110" s="255"/>
      <c r="T110" s="256"/>
      <c r="U110" s="243"/>
      <c r="V110" s="243"/>
      <c r="W110" s="255"/>
      <c r="X110" s="256"/>
      <c r="Y110" s="243"/>
      <c r="Z110" s="243"/>
      <c r="AA110" s="243"/>
      <c r="AB110" s="255"/>
      <c r="AC110" s="256"/>
      <c r="AD110" s="243"/>
      <c r="AE110" s="243"/>
      <c r="AF110" s="255"/>
      <c r="AG110" s="256"/>
      <c r="AH110" s="243"/>
      <c r="AI110" s="243"/>
      <c r="AJ110" s="255"/>
      <c r="AK110" s="256"/>
      <c r="AL110" s="243"/>
      <c r="AM110" s="243"/>
      <c r="AN110" s="255"/>
      <c r="AO110" s="256"/>
      <c r="AP110" s="243"/>
      <c r="AQ110" s="243"/>
      <c r="AR110" s="255"/>
      <c r="AS110" s="256"/>
      <c r="AT110" s="243"/>
      <c r="AU110" s="243"/>
      <c r="AV110" s="255"/>
      <c r="AW110" s="256"/>
      <c r="AX110" s="243"/>
      <c r="AY110" s="243"/>
      <c r="AZ110" s="255"/>
      <c r="BA110" s="256"/>
      <c r="BB110" s="243"/>
      <c r="BC110" s="243"/>
      <c r="BD110" s="255"/>
    </row>
    <row r="111" spans="1:56" s="258" customFormat="1" ht="21.6" thickBot="1" x14ac:dyDescent="0.45">
      <c r="A111" s="290" t="s">
        <v>459</v>
      </c>
      <c r="B111" s="291"/>
      <c r="C111" s="279"/>
      <c r="D111" s="257"/>
      <c r="E111" s="257"/>
      <c r="F111" s="257"/>
      <c r="G111" s="257"/>
      <c r="H111" s="257"/>
      <c r="I111" s="257"/>
      <c r="J111" s="257"/>
      <c r="K111" s="257"/>
      <c r="L111" s="257"/>
      <c r="M111" s="257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  <c r="AD111" s="257"/>
      <c r="AE111" s="257"/>
      <c r="AF111" s="257"/>
      <c r="AG111" s="257"/>
      <c r="AH111" s="257"/>
      <c r="AI111" s="257"/>
      <c r="AJ111" s="257"/>
      <c r="AK111" s="257"/>
      <c r="AL111" s="257"/>
      <c r="AM111" s="257"/>
      <c r="AN111" s="257"/>
      <c r="AO111" s="257"/>
      <c r="AP111" s="257"/>
      <c r="AQ111" s="257"/>
      <c r="AR111" s="257"/>
      <c r="AS111" s="257"/>
      <c r="AT111" s="257"/>
      <c r="AU111" s="257"/>
      <c r="AV111" s="257"/>
      <c r="AW111" s="257"/>
      <c r="AX111" s="257"/>
      <c r="AY111" s="257"/>
      <c r="AZ111" s="257"/>
      <c r="BA111" s="257"/>
      <c r="BB111" s="257"/>
      <c r="BC111" s="257"/>
      <c r="BD111" s="257"/>
    </row>
    <row r="112" spans="1:56" s="235" customFormat="1" x14ac:dyDescent="0.35">
      <c r="A112" s="24" t="s">
        <v>519</v>
      </c>
      <c r="B112" s="44" t="s">
        <v>63</v>
      </c>
      <c r="C112" s="88" t="s">
        <v>512</v>
      </c>
      <c r="D112" s="259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53"/>
      <c r="P112" s="254"/>
      <c r="Q112" s="234"/>
      <c r="R112" s="234"/>
      <c r="S112" s="253"/>
      <c r="T112" s="254"/>
      <c r="U112" s="234"/>
      <c r="V112" s="234"/>
      <c r="W112" s="253"/>
      <c r="X112" s="254"/>
      <c r="Y112" s="234"/>
      <c r="Z112" s="234"/>
      <c r="AA112" s="234"/>
      <c r="AB112" s="253"/>
      <c r="AC112" s="254"/>
      <c r="AD112" s="234"/>
      <c r="AE112" s="234"/>
      <c r="AF112" s="253"/>
      <c r="AG112" s="254"/>
      <c r="AH112" s="234"/>
      <c r="AI112" s="234"/>
      <c r="AJ112" s="253"/>
      <c r="AK112" s="254"/>
      <c r="AL112" s="234"/>
      <c r="AM112" s="234"/>
      <c r="AN112" s="253"/>
      <c r="AO112" s="254"/>
      <c r="AP112" s="234"/>
      <c r="AQ112" s="234"/>
      <c r="AR112" s="253"/>
      <c r="AS112" s="254"/>
      <c r="AT112" s="234"/>
      <c r="AU112" s="234"/>
      <c r="AV112" s="253"/>
      <c r="AW112" s="254"/>
      <c r="AX112" s="234"/>
      <c r="AY112" s="234"/>
      <c r="AZ112" s="253"/>
      <c r="BA112" s="254"/>
      <c r="BB112" s="234"/>
      <c r="BC112" s="234"/>
      <c r="BD112" s="253"/>
    </row>
    <row r="113" spans="1:56" x14ac:dyDescent="0.35">
      <c r="A113" s="9" t="s">
        <v>520</v>
      </c>
      <c r="B113" s="276" t="s">
        <v>63</v>
      </c>
      <c r="C113" s="267" t="s">
        <v>536</v>
      </c>
      <c r="D113" s="260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51"/>
      <c r="P113" s="252"/>
      <c r="Q113" s="236"/>
      <c r="R113" s="236"/>
      <c r="S113" s="251"/>
      <c r="T113" s="252"/>
      <c r="U113" s="236"/>
      <c r="V113" s="236"/>
      <c r="W113" s="251"/>
      <c r="X113" s="252"/>
      <c r="Y113" s="236"/>
      <c r="Z113" s="236"/>
      <c r="AA113" s="236"/>
      <c r="AB113" s="251"/>
      <c r="AC113" s="252"/>
      <c r="AD113" s="236"/>
      <c r="AE113" s="236"/>
      <c r="AF113" s="251"/>
      <c r="AG113" s="252"/>
      <c r="AH113" s="236"/>
      <c r="AI113" s="236"/>
      <c r="AJ113" s="251"/>
      <c r="AK113" s="252"/>
      <c r="AL113" s="236"/>
      <c r="AM113" s="236"/>
      <c r="AN113" s="251"/>
      <c r="AO113" s="252"/>
      <c r="AP113" s="236"/>
      <c r="AQ113" s="236"/>
      <c r="AR113" s="251"/>
      <c r="AS113" s="252"/>
      <c r="AT113" s="236"/>
      <c r="AU113" s="236"/>
      <c r="AV113" s="251"/>
      <c r="AW113" s="252"/>
      <c r="AX113" s="236"/>
      <c r="AY113" s="236"/>
      <c r="AZ113" s="251"/>
      <c r="BA113" s="252"/>
      <c r="BB113" s="236"/>
      <c r="BC113" s="236"/>
      <c r="BD113" s="251"/>
    </row>
    <row r="114" spans="1:56" x14ac:dyDescent="0.35">
      <c r="A114" s="9" t="s">
        <v>521</v>
      </c>
      <c r="B114" s="276" t="s">
        <v>63</v>
      </c>
      <c r="C114" s="267" t="s">
        <v>537</v>
      </c>
      <c r="D114" s="260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51"/>
      <c r="P114" s="252"/>
      <c r="Q114" s="236"/>
      <c r="R114" s="236"/>
      <c r="S114" s="251"/>
      <c r="T114" s="252"/>
      <c r="U114" s="236"/>
      <c r="V114" s="236"/>
      <c r="W114" s="251"/>
      <c r="X114" s="252"/>
      <c r="Y114" s="236"/>
      <c r="Z114" s="236"/>
      <c r="AA114" s="236"/>
      <c r="AB114" s="251"/>
      <c r="AC114" s="252"/>
      <c r="AD114" s="236"/>
      <c r="AE114" s="236"/>
      <c r="AF114" s="251"/>
      <c r="AG114" s="252"/>
      <c r="AH114" s="236"/>
      <c r="AI114" s="236"/>
      <c r="AJ114" s="251"/>
      <c r="AK114" s="252"/>
      <c r="AL114" s="236"/>
      <c r="AM114" s="236"/>
      <c r="AN114" s="251"/>
      <c r="AO114" s="252"/>
      <c r="AP114" s="236"/>
      <c r="AQ114" s="236"/>
      <c r="AR114" s="251"/>
      <c r="AS114" s="252"/>
      <c r="AT114" s="236"/>
      <c r="AU114" s="236"/>
      <c r="AV114" s="251"/>
      <c r="AW114" s="252"/>
      <c r="AX114" s="236"/>
      <c r="AY114" s="236"/>
      <c r="AZ114" s="251"/>
      <c r="BA114" s="252"/>
      <c r="BB114" s="236"/>
      <c r="BC114" s="236"/>
      <c r="BD114" s="251"/>
    </row>
    <row r="115" spans="1:56" x14ac:dyDescent="0.35">
      <c r="A115" s="9" t="s">
        <v>522</v>
      </c>
      <c r="B115" s="276" t="s">
        <v>63</v>
      </c>
      <c r="C115" s="267" t="s">
        <v>538</v>
      </c>
      <c r="D115" s="260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51"/>
      <c r="P115" s="252"/>
      <c r="Q115" s="236"/>
      <c r="R115" s="236"/>
      <c r="S115" s="251"/>
      <c r="T115" s="252"/>
      <c r="U115" s="236"/>
      <c r="V115" s="236"/>
      <c r="W115" s="251"/>
      <c r="X115" s="252"/>
      <c r="Y115" s="236"/>
      <c r="Z115" s="236"/>
      <c r="AA115" s="236"/>
      <c r="AB115" s="251"/>
      <c r="AC115" s="252"/>
      <c r="AD115" s="236"/>
      <c r="AE115" s="236"/>
      <c r="AF115" s="251"/>
      <c r="AG115" s="252"/>
      <c r="AH115" s="236"/>
      <c r="AI115" s="236"/>
      <c r="AJ115" s="251"/>
      <c r="AK115" s="252"/>
      <c r="AL115" s="236"/>
      <c r="AM115" s="236"/>
      <c r="AN115" s="251"/>
      <c r="AO115" s="252"/>
      <c r="AP115" s="236"/>
      <c r="AQ115" s="236"/>
      <c r="AR115" s="251"/>
      <c r="AS115" s="252"/>
      <c r="AT115" s="236"/>
      <c r="AU115" s="236"/>
      <c r="AV115" s="251"/>
      <c r="AW115" s="252"/>
      <c r="AX115" s="236"/>
      <c r="AY115" s="236"/>
      <c r="AZ115" s="251"/>
      <c r="BA115" s="252"/>
      <c r="BB115" s="236"/>
      <c r="BC115" s="236"/>
      <c r="BD115" s="251"/>
    </row>
    <row r="116" spans="1:56" x14ac:dyDescent="0.35">
      <c r="A116" s="9" t="s">
        <v>523</v>
      </c>
      <c r="B116" s="276" t="s">
        <v>63</v>
      </c>
      <c r="C116" s="267" t="s">
        <v>539</v>
      </c>
      <c r="D116" s="260"/>
      <c r="E116" s="236"/>
      <c r="F116" s="236"/>
      <c r="G116" s="236"/>
      <c r="H116" s="236"/>
      <c r="I116" s="236"/>
      <c r="J116" s="236"/>
      <c r="K116" s="236"/>
      <c r="L116" s="236"/>
      <c r="M116" s="236"/>
      <c r="N116" s="236"/>
      <c r="O116" s="251"/>
      <c r="P116" s="252"/>
      <c r="Q116" s="236"/>
      <c r="R116" s="236"/>
      <c r="S116" s="251"/>
      <c r="T116" s="252"/>
      <c r="U116" s="236"/>
      <c r="V116" s="236"/>
      <c r="W116" s="251"/>
      <c r="X116" s="252"/>
      <c r="Y116" s="236"/>
      <c r="Z116" s="236"/>
      <c r="AA116" s="236"/>
      <c r="AB116" s="251"/>
      <c r="AC116" s="252"/>
      <c r="AD116" s="236"/>
      <c r="AE116" s="236"/>
      <c r="AF116" s="251"/>
      <c r="AG116" s="252"/>
      <c r="AH116" s="236"/>
      <c r="AI116" s="236"/>
      <c r="AJ116" s="251"/>
      <c r="AK116" s="252"/>
      <c r="AL116" s="236"/>
      <c r="AM116" s="236"/>
      <c r="AN116" s="251"/>
      <c r="AO116" s="252"/>
      <c r="AP116" s="236"/>
      <c r="AQ116" s="236"/>
      <c r="AR116" s="251"/>
      <c r="AS116" s="252"/>
      <c r="AT116" s="236"/>
      <c r="AU116" s="236"/>
      <c r="AV116" s="251"/>
      <c r="AW116" s="252"/>
      <c r="AX116" s="236"/>
      <c r="AY116" s="236"/>
      <c r="AZ116" s="251"/>
      <c r="BA116" s="252"/>
      <c r="BB116" s="236"/>
      <c r="BC116" s="236"/>
      <c r="BD116" s="251"/>
    </row>
    <row r="117" spans="1:56" s="244" customFormat="1" ht="18.600000000000001" thickBot="1" x14ac:dyDescent="0.4">
      <c r="A117" s="26" t="s">
        <v>524</v>
      </c>
      <c r="B117" s="45" t="s">
        <v>63</v>
      </c>
      <c r="C117" s="274" t="s">
        <v>540</v>
      </c>
      <c r="D117" s="261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255"/>
      <c r="P117" s="256"/>
      <c r="Q117" s="243"/>
      <c r="R117" s="243"/>
      <c r="S117" s="255"/>
      <c r="T117" s="256"/>
      <c r="U117" s="243"/>
      <c r="V117" s="243"/>
      <c r="W117" s="255"/>
      <c r="X117" s="256"/>
      <c r="Y117" s="243"/>
      <c r="Z117" s="243"/>
      <c r="AA117" s="243"/>
      <c r="AB117" s="255"/>
      <c r="AC117" s="256"/>
      <c r="AD117" s="243"/>
      <c r="AE117" s="243"/>
      <c r="AF117" s="255"/>
      <c r="AG117" s="256"/>
      <c r="AH117" s="243"/>
      <c r="AI117" s="243"/>
      <c r="AJ117" s="255"/>
      <c r="AK117" s="256"/>
      <c r="AL117" s="243"/>
      <c r="AM117" s="243"/>
      <c r="AN117" s="255"/>
      <c r="AO117" s="256"/>
      <c r="AP117" s="243"/>
      <c r="AQ117" s="243"/>
      <c r="AR117" s="255"/>
      <c r="AS117" s="256"/>
      <c r="AT117" s="243"/>
      <c r="AU117" s="243"/>
      <c r="AV117" s="255"/>
      <c r="AW117" s="256"/>
      <c r="AX117" s="243"/>
      <c r="AY117" s="243"/>
      <c r="AZ117" s="255"/>
      <c r="BA117" s="256"/>
      <c r="BB117" s="243"/>
      <c r="BC117" s="243"/>
      <c r="BD117" s="255"/>
    </row>
    <row r="118" spans="1:56" s="258" customFormat="1" ht="21.6" thickBot="1" x14ac:dyDescent="0.45">
      <c r="A118" s="290" t="s">
        <v>673</v>
      </c>
      <c r="B118" s="291"/>
      <c r="C118" s="279"/>
      <c r="D118" s="257"/>
      <c r="E118" s="257"/>
      <c r="F118" s="257"/>
      <c r="G118" s="257"/>
      <c r="H118" s="257"/>
      <c r="I118" s="257"/>
      <c r="J118" s="257"/>
      <c r="K118" s="257"/>
      <c r="L118" s="257"/>
      <c r="M118" s="257"/>
      <c r="N118" s="257"/>
      <c r="O118" s="257"/>
      <c r="P118" s="257"/>
      <c r="Q118" s="257"/>
      <c r="R118" s="257"/>
      <c r="S118" s="257"/>
      <c r="T118" s="257"/>
      <c r="U118" s="257"/>
      <c r="V118" s="257"/>
      <c r="W118" s="257"/>
      <c r="X118" s="257"/>
      <c r="Y118" s="257"/>
      <c r="Z118" s="257"/>
      <c r="AA118" s="257"/>
      <c r="AB118" s="257"/>
      <c r="AC118" s="257"/>
      <c r="AD118" s="257"/>
      <c r="AE118" s="257"/>
      <c r="AF118" s="257"/>
      <c r="AG118" s="257"/>
      <c r="AH118" s="257"/>
      <c r="AI118" s="257"/>
      <c r="AJ118" s="257"/>
      <c r="AK118" s="257"/>
      <c r="AL118" s="257"/>
      <c r="AM118" s="257"/>
      <c r="AN118" s="257"/>
      <c r="AO118" s="257"/>
      <c r="AP118" s="257"/>
      <c r="AQ118" s="257"/>
      <c r="AR118" s="257"/>
      <c r="AS118" s="257"/>
      <c r="AT118" s="257"/>
      <c r="AU118" s="257"/>
      <c r="AV118" s="257"/>
      <c r="AW118" s="257"/>
      <c r="AX118" s="257"/>
      <c r="AY118" s="257"/>
      <c r="AZ118" s="257"/>
      <c r="BA118" s="257"/>
      <c r="BB118" s="257"/>
      <c r="BC118" s="257"/>
      <c r="BD118" s="257"/>
    </row>
    <row r="119" spans="1:56" x14ac:dyDescent="0.35">
      <c r="A119" s="170" t="s">
        <v>674</v>
      </c>
      <c r="B119" s="29" t="s">
        <v>676</v>
      </c>
      <c r="C119" s="267" t="s">
        <v>675</v>
      </c>
      <c r="H119" s="262" t="s">
        <v>680</v>
      </c>
      <c r="I119" s="262" t="s">
        <v>680</v>
      </c>
    </row>
  </sheetData>
  <sheetProtection selectLockedCells="1"/>
  <dataConsolidate/>
  <phoneticPr fontId="9" type="noConversion"/>
  <dataValidations disablePrompts="1"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zoomScale="85" zoomScaleNormal="85" workbookViewId="0">
      <selection activeCell="K5" sqref="K5"/>
    </sheetView>
  </sheetViews>
  <sheetFormatPr defaultRowHeight="18" x14ac:dyDescent="0.35"/>
  <cols>
    <col min="1" max="1" width="60.6640625" style="9" bestFit="1" customWidth="1"/>
    <col min="2" max="2" width="20.6640625" style="29" bestFit="1" customWidth="1"/>
    <col min="3" max="3" width="62" style="9" customWidth="1"/>
    <col min="4" max="4" width="48.33203125" style="11" bestFit="1" customWidth="1"/>
    <col min="5" max="6" width="45.109375" style="11" bestFit="1" customWidth="1"/>
    <col min="7" max="7" width="24" style="11" customWidth="1"/>
    <col min="8" max="8" width="23.21875" style="11" customWidth="1"/>
    <col min="9" max="14" width="20.77734375" style="11" customWidth="1"/>
    <col min="15" max="15" width="20.77734375" style="20" customWidth="1"/>
    <col min="16" max="23" width="20.77734375" style="10" customWidth="1"/>
    <col min="24" max="16384" width="8.88671875" style="12"/>
  </cols>
  <sheetData>
    <row r="1" spans="1:63" s="15" customFormat="1" ht="34.200000000000003" thickBot="1" x14ac:dyDescent="0.4">
      <c r="A1" s="188" t="s">
        <v>561</v>
      </c>
      <c r="B1" s="21"/>
      <c r="C1" s="13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>
        <v>12</v>
      </c>
      <c r="P1" s="14">
        <v>13</v>
      </c>
      <c r="Q1" s="14">
        <v>14</v>
      </c>
      <c r="R1" s="14">
        <v>15</v>
      </c>
      <c r="S1" s="14">
        <v>16</v>
      </c>
      <c r="T1" s="14">
        <v>17</v>
      </c>
      <c r="U1" s="14">
        <v>18</v>
      </c>
      <c r="V1" s="14">
        <v>19</v>
      </c>
      <c r="W1" s="14">
        <v>20</v>
      </c>
    </row>
    <row r="2" spans="1:63" s="8" customFormat="1" ht="26.4" thickBot="1" x14ac:dyDescent="0.55000000000000004">
      <c r="A2" s="178" t="s">
        <v>153</v>
      </c>
      <c r="B2" s="176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</row>
    <row r="3" spans="1:63" ht="18.600000000000001" thickBot="1" x14ac:dyDescent="0.4">
      <c r="A3" s="9" t="s">
        <v>4</v>
      </c>
      <c r="B3" s="31" t="s">
        <v>5</v>
      </c>
      <c r="C3" s="118" t="s">
        <v>101</v>
      </c>
      <c r="D3" s="101" t="s">
        <v>609</v>
      </c>
      <c r="E3" s="101" t="s">
        <v>613</v>
      </c>
      <c r="F3" s="101" t="s">
        <v>612</v>
      </c>
      <c r="G3" s="101" t="s">
        <v>626</v>
      </c>
      <c r="H3" s="101" t="s">
        <v>624</v>
      </c>
      <c r="I3" s="101" t="s">
        <v>618</v>
      </c>
      <c r="J3" s="101" t="s">
        <v>621</v>
      </c>
      <c r="K3" s="101" t="s">
        <v>625</v>
      </c>
      <c r="L3" s="101" t="s">
        <v>619</v>
      </c>
      <c r="M3" s="101" t="s">
        <v>620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</row>
    <row r="4" spans="1:63" s="16" customFormat="1" x14ac:dyDescent="0.35">
      <c r="A4" s="24" t="s">
        <v>66</v>
      </c>
      <c r="B4" s="31" t="s">
        <v>83</v>
      </c>
      <c r="C4" s="119" t="s">
        <v>382</v>
      </c>
      <c r="D4" s="92" t="s">
        <v>26</v>
      </c>
      <c r="E4" s="92" t="s">
        <v>569</v>
      </c>
      <c r="F4" s="92" t="s">
        <v>569</v>
      </c>
      <c r="G4" s="92" t="s">
        <v>569</v>
      </c>
      <c r="H4" s="92" t="s">
        <v>26</v>
      </c>
      <c r="I4" s="92" t="s">
        <v>26</v>
      </c>
      <c r="J4" s="92" t="s">
        <v>26</v>
      </c>
      <c r="K4" s="92" t="s">
        <v>544</v>
      </c>
      <c r="L4" s="92" t="s">
        <v>544</v>
      </c>
      <c r="M4" s="92" t="s">
        <v>544</v>
      </c>
      <c r="N4" s="92"/>
      <c r="O4" s="92"/>
      <c r="P4" s="92"/>
      <c r="Q4" s="92"/>
      <c r="R4" s="92"/>
      <c r="S4" s="92"/>
      <c r="T4" s="92"/>
      <c r="U4" s="92"/>
      <c r="V4" s="92"/>
      <c r="W4" s="92"/>
    </row>
    <row r="5" spans="1:63" ht="18.600000000000001" thickBot="1" x14ac:dyDescent="0.4">
      <c r="A5" s="9" t="s">
        <v>88</v>
      </c>
      <c r="B5" s="29" t="s">
        <v>83</v>
      </c>
      <c r="C5" s="118" t="s">
        <v>111</v>
      </c>
      <c r="D5" s="91" t="s">
        <v>89</v>
      </c>
      <c r="E5" s="91" t="s">
        <v>89</v>
      </c>
      <c r="F5" s="91" t="s">
        <v>90</v>
      </c>
      <c r="G5" s="91" t="s">
        <v>89</v>
      </c>
      <c r="H5" s="91" t="s">
        <v>89</v>
      </c>
      <c r="I5" s="91" t="s">
        <v>89</v>
      </c>
      <c r="J5" s="91" t="s">
        <v>90</v>
      </c>
      <c r="K5" s="91" t="s">
        <v>89</v>
      </c>
      <c r="L5" s="91" t="s">
        <v>90</v>
      </c>
      <c r="M5" s="91" t="s">
        <v>89</v>
      </c>
      <c r="N5" s="91"/>
      <c r="O5" s="91"/>
      <c r="P5" s="91"/>
      <c r="Q5" s="91"/>
      <c r="R5" s="91"/>
      <c r="S5" s="91"/>
      <c r="T5" s="91"/>
      <c r="U5" s="91"/>
      <c r="V5" s="91"/>
      <c r="W5" s="91"/>
    </row>
    <row r="6" spans="1:63" s="33" customFormat="1" ht="26.4" thickBot="1" x14ac:dyDescent="0.55000000000000004">
      <c r="A6" s="177" t="s">
        <v>669</v>
      </c>
      <c r="B6" s="127"/>
      <c r="C6" s="128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</row>
    <row r="7" spans="1:63" x14ac:dyDescent="0.35">
      <c r="A7" s="9" t="s">
        <v>390</v>
      </c>
      <c r="B7" s="29" t="s">
        <v>610</v>
      </c>
      <c r="C7" s="118" t="s">
        <v>410</v>
      </c>
      <c r="D7" s="91">
        <v>8</v>
      </c>
      <c r="E7" s="91">
        <v>175</v>
      </c>
      <c r="F7" s="91">
        <v>3.0000000000000001E-3</v>
      </c>
      <c r="G7" s="91">
        <v>4500</v>
      </c>
      <c r="H7" s="91">
        <v>4.1500000000000004</v>
      </c>
      <c r="I7" s="91">
        <v>300</v>
      </c>
      <c r="J7" s="91">
        <v>2</v>
      </c>
      <c r="K7" s="91">
        <v>16.7</v>
      </c>
      <c r="L7" s="91">
        <v>7</v>
      </c>
      <c r="M7" s="91">
        <v>150000</v>
      </c>
      <c r="N7" s="91"/>
      <c r="O7" s="91"/>
      <c r="P7" s="91"/>
      <c r="Q7" s="91"/>
      <c r="R7" s="91"/>
      <c r="S7" s="91"/>
      <c r="T7" s="91"/>
      <c r="U7" s="91"/>
      <c r="V7" s="91"/>
      <c r="W7" s="91"/>
    </row>
    <row r="8" spans="1:63" x14ac:dyDescent="0.35">
      <c r="A8" s="9" t="s">
        <v>424</v>
      </c>
      <c r="B8" s="29" t="s">
        <v>37</v>
      </c>
      <c r="C8" s="118" t="s">
        <v>427</v>
      </c>
      <c r="D8" s="100">
        <v>0.98</v>
      </c>
      <c r="E8" s="100">
        <v>0.99</v>
      </c>
      <c r="F8" s="100">
        <v>1</v>
      </c>
      <c r="G8" s="100">
        <v>0.85</v>
      </c>
      <c r="H8" s="100">
        <v>0.94</v>
      </c>
      <c r="I8" s="100">
        <v>0.91</v>
      </c>
      <c r="J8" s="100">
        <v>0.89</v>
      </c>
      <c r="K8" s="100">
        <v>0.88</v>
      </c>
      <c r="L8" s="100">
        <v>0.72</v>
      </c>
      <c r="M8" s="100">
        <v>0.99</v>
      </c>
      <c r="N8" s="100"/>
      <c r="O8" s="100"/>
      <c r="P8" s="100"/>
      <c r="Q8" s="100"/>
      <c r="R8" s="100"/>
      <c r="S8" s="100"/>
      <c r="T8" s="100"/>
      <c r="U8" s="100"/>
      <c r="V8" s="100"/>
      <c r="W8" s="100"/>
    </row>
    <row r="9" spans="1:63" x14ac:dyDescent="0.35">
      <c r="A9" s="9" t="s">
        <v>425</v>
      </c>
      <c r="B9" s="29" t="s">
        <v>37</v>
      </c>
      <c r="C9" s="118" t="s">
        <v>426</v>
      </c>
      <c r="D9" s="100">
        <v>0.97</v>
      </c>
      <c r="E9" s="100">
        <v>0.99</v>
      </c>
      <c r="F9" s="100">
        <v>1</v>
      </c>
      <c r="G9" s="100">
        <v>0.85</v>
      </c>
      <c r="H9" s="100">
        <v>0.94</v>
      </c>
      <c r="I9" s="100">
        <v>0.91</v>
      </c>
      <c r="J9" s="100">
        <v>0.89</v>
      </c>
      <c r="K9" s="100">
        <v>1</v>
      </c>
      <c r="L9" s="100">
        <v>1</v>
      </c>
      <c r="M9" s="100">
        <v>1</v>
      </c>
      <c r="N9" s="100"/>
      <c r="O9" s="100"/>
      <c r="P9" s="100"/>
      <c r="Q9" s="100"/>
      <c r="R9" s="100"/>
      <c r="S9" s="100"/>
      <c r="T9" s="100"/>
      <c r="U9" s="100"/>
      <c r="V9" s="100"/>
      <c r="W9" s="100"/>
    </row>
    <row r="10" spans="1:63" ht="18.600000000000001" thickBot="1" x14ac:dyDescent="0.4">
      <c r="A10" s="9" t="s">
        <v>391</v>
      </c>
      <c r="B10" s="29" t="s">
        <v>63</v>
      </c>
      <c r="C10" s="118" t="s">
        <v>394</v>
      </c>
      <c r="D10" s="189">
        <f>3*0.0042%</f>
        <v>1.26E-4</v>
      </c>
      <c r="E10" s="190">
        <f>3*0.00833333333333333%</f>
        <v>2.499999999999999E-4</v>
      </c>
      <c r="F10" s="100">
        <f>3*2.1%</f>
        <v>6.3E-2</v>
      </c>
      <c r="G10" s="100">
        <f>3*0.00604%</f>
        <v>1.8120000000000001E-4</v>
      </c>
      <c r="H10" s="100">
        <f>3*0.625%</f>
        <v>1.8750000000000003E-2</v>
      </c>
      <c r="I10" s="123">
        <f>3*0.042%</f>
        <v>1.2600000000000001E-3</v>
      </c>
      <c r="J10" s="123">
        <f>3*0.0083%</f>
        <v>2.4899999999999998E-4</v>
      </c>
      <c r="K10" s="123">
        <v>0</v>
      </c>
      <c r="L10" s="123">
        <v>0</v>
      </c>
      <c r="M10" s="123">
        <v>0</v>
      </c>
      <c r="N10" s="123"/>
      <c r="O10" s="123"/>
      <c r="P10" s="123"/>
      <c r="Q10" s="123"/>
      <c r="R10" s="123"/>
      <c r="S10" s="123"/>
      <c r="T10" s="123"/>
      <c r="U10" s="123"/>
      <c r="V10" s="123"/>
      <c r="W10" s="123"/>
    </row>
    <row r="11" spans="1:63" s="16" customFormat="1" x14ac:dyDescent="0.35">
      <c r="A11" s="24" t="s">
        <v>383</v>
      </c>
      <c r="B11" s="44" t="s">
        <v>36</v>
      </c>
      <c r="C11" s="119" t="s">
        <v>392</v>
      </c>
      <c r="D11" s="92">
        <v>4</v>
      </c>
      <c r="E11" s="92">
        <v>2.9</v>
      </c>
      <c r="F11" s="92">
        <v>0.02</v>
      </c>
      <c r="G11" s="92">
        <v>30</v>
      </c>
      <c r="H11" s="92">
        <v>0.45</v>
      </c>
      <c r="I11" s="92">
        <v>50</v>
      </c>
      <c r="J11" s="92">
        <v>0.5</v>
      </c>
      <c r="K11" s="92">
        <v>9.5000000000000001E-2</v>
      </c>
      <c r="L11" s="92">
        <v>7</v>
      </c>
      <c r="M11" s="92">
        <v>175</v>
      </c>
      <c r="N11" s="92"/>
      <c r="O11" s="92"/>
      <c r="P11" s="92"/>
      <c r="Q11" s="92"/>
      <c r="R11" s="92"/>
      <c r="S11" s="92"/>
      <c r="T11" s="92"/>
      <c r="U11" s="92"/>
      <c r="V11" s="92"/>
      <c r="W11" s="92"/>
    </row>
    <row r="12" spans="1:63" s="17" customFormat="1" ht="18.600000000000001" thickBot="1" x14ac:dyDescent="0.4">
      <c r="A12" s="26" t="s">
        <v>384</v>
      </c>
      <c r="B12" s="45" t="s">
        <v>36</v>
      </c>
      <c r="C12" s="120" t="s">
        <v>393</v>
      </c>
      <c r="D12" s="93">
        <v>24</v>
      </c>
      <c r="E12" s="93">
        <v>2.9</v>
      </c>
      <c r="F12" s="93">
        <v>0.02</v>
      </c>
      <c r="G12" s="93">
        <v>70</v>
      </c>
      <c r="H12" s="91">
        <v>1.2</v>
      </c>
      <c r="I12" s="93">
        <v>50</v>
      </c>
      <c r="J12" s="93">
        <v>0.5</v>
      </c>
      <c r="K12" s="93">
        <v>9.5000000000000001E-2</v>
      </c>
      <c r="L12" s="93">
        <v>2</v>
      </c>
      <c r="M12" s="93">
        <v>175</v>
      </c>
      <c r="N12" s="93"/>
      <c r="O12" s="93"/>
      <c r="P12" s="93"/>
      <c r="Q12" s="93"/>
      <c r="R12" s="93"/>
      <c r="S12" s="93"/>
      <c r="T12" s="93"/>
      <c r="U12" s="93"/>
      <c r="V12" s="93"/>
      <c r="W12" s="93"/>
    </row>
    <row r="13" spans="1:63" s="8" customFormat="1" ht="26.4" thickBot="1" x14ac:dyDescent="0.55000000000000004">
      <c r="A13" s="177" t="s">
        <v>65</v>
      </c>
      <c r="B13" s="129"/>
      <c r="C13" s="130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</row>
    <row r="14" spans="1:63" x14ac:dyDescent="0.35">
      <c r="A14" s="175" t="s">
        <v>558</v>
      </c>
      <c r="B14" s="29" t="s">
        <v>670</v>
      </c>
      <c r="C14" s="118"/>
      <c r="D14" s="91">
        <v>570</v>
      </c>
      <c r="E14" s="91">
        <v>8.8000000000000007</v>
      </c>
      <c r="F14" s="91">
        <v>17</v>
      </c>
      <c r="G14" s="91">
        <v>3</v>
      </c>
      <c r="H14" s="173">
        <v>6699</v>
      </c>
      <c r="I14" s="91">
        <v>5901</v>
      </c>
      <c r="J14" s="91">
        <v>12800</v>
      </c>
      <c r="K14" s="91">
        <v>638</v>
      </c>
      <c r="L14" s="91">
        <v>13.4</v>
      </c>
      <c r="M14" s="91">
        <v>47.8</v>
      </c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63" x14ac:dyDescent="0.35">
      <c r="A15" s="175" t="s">
        <v>557</v>
      </c>
      <c r="B15" s="29" t="s">
        <v>671</v>
      </c>
      <c r="C15" s="118" t="s">
        <v>627</v>
      </c>
      <c r="D15" s="174">
        <f>IF(D14&lt;&gt;0,D14/1000/8760,"")</f>
        <v>6.5068493150684928E-5</v>
      </c>
      <c r="E15" s="174">
        <f t="shared" ref="E15:N15" si="0">IF(E14&lt;&gt;0,E14/1000/8760,"")</f>
        <v>1.0045662100456622E-6</v>
      </c>
      <c r="F15" s="174">
        <f t="shared" si="0"/>
        <v>1.940639269406393E-6</v>
      </c>
      <c r="G15" s="174">
        <f t="shared" si="0"/>
        <v>3.4246575342465755E-7</v>
      </c>
      <c r="H15" s="174">
        <f t="shared" si="0"/>
        <v>7.6472602739726021E-4</v>
      </c>
      <c r="I15" s="174">
        <f t="shared" si="0"/>
        <v>6.7363013698630136E-4</v>
      </c>
      <c r="J15" s="174">
        <f t="shared" si="0"/>
        <v>1.4611872146118722E-3</v>
      </c>
      <c r="K15" s="174">
        <f t="shared" si="0"/>
        <v>7.2831050228310505E-5</v>
      </c>
      <c r="L15" s="174">
        <f t="shared" si="0"/>
        <v>1.5296803652968037E-6</v>
      </c>
      <c r="M15" s="174">
        <f t="shared" si="0"/>
        <v>5.4566210045662093E-6</v>
      </c>
      <c r="N15" s="174" t="str">
        <f t="shared" si="0"/>
        <v/>
      </c>
      <c r="O15" s="174" t="str">
        <f t="shared" ref="O15" si="1">IF(O14&lt;&gt;0,O14/1000/8760,"")</f>
        <v/>
      </c>
      <c r="P15" s="174" t="str">
        <f t="shared" ref="P15" si="2">IF(P14&lt;&gt;0,P14/1000/8760,"")</f>
        <v/>
      </c>
      <c r="Q15" s="174" t="str">
        <f t="shared" ref="Q15" si="3">IF(Q14&lt;&gt;0,Q14/1000/8760,"")</f>
        <v/>
      </c>
      <c r="R15" s="174" t="str">
        <f t="shared" ref="R15" si="4">IF(R14&lt;&gt;0,R14/1000/8760,"")</f>
        <v/>
      </c>
      <c r="S15" s="174" t="str">
        <f t="shared" ref="S15" si="5">IF(S14&lt;&gt;0,S14/1000/8760,"")</f>
        <v/>
      </c>
      <c r="T15" s="174" t="str">
        <f t="shared" ref="T15" si="6">IF(T14&lt;&gt;0,T14/1000/8760,"")</f>
        <v/>
      </c>
      <c r="U15" s="174" t="str">
        <f t="shared" ref="U15" si="7">IF(U14&lt;&gt;0,U14/1000/8760,"")</f>
        <v/>
      </c>
      <c r="V15" s="174" t="str">
        <f t="shared" ref="V15" si="8">IF(V14&lt;&gt;0,V14/1000/8760,"")</f>
        <v/>
      </c>
      <c r="W15" s="174" t="str">
        <f t="shared" ref="W15" si="9">IF(W14&lt;&gt;0,W14/1000/8760,"")</f>
        <v/>
      </c>
    </row>
    <row r="16" spans="1:63" x14ac:dyDescent="0.35">
      <c r="A16" s="175" t="s">
        <v>672</v>
      </c>
      <c r="B16" s="29" t="s">
        <v>605</v>
      </c>
      <c r="C16" s="118"/>
      <c r="D16" s="91">
        <v>1100</v>
      </c>
      <c r="E16" s="91">
        <v>3</v>
      </c>
      <c r="F16" s="91">
        <v>420</v>
      </c>
      <c r="G16" s="91">
        <v>0.59</v>
      </c>
      <c r="H16" s="173">
        <v>446</v>
      </c>
      <c r="I16" s="91">
        <v>393</v>
      </c>
      <c r="J16" s="91">
        <v>640</v>
      </c>
      <c r="K16" s="91">
        <v>61</v>
      </c>
      <c r="L16" s="91">
        <v>0.89300000000000002</v>
      </c>
      <c r="M16" s="91">
        <v>3.19</v>
      </c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x14ac:dyDescent="0.35">
      <c r="A17" s="9" t="s">
        <v>67</v>
      </c>
      <c r="B17" s="29" t="s">
        <v>574</v>
      </c>
      <c r="C17" s="118" t="s">
        <v>411</v>
      </c>
      <c r="D17" s="174">
        <f>IF(D16&lt;&gt;0,D16*D7,"")</f>
        <v>8800</v>
      </c>
      <c r="E17" s="174">
        <f t="shared" ref="E17:M17" si="10">IF(E16&lt;&gt;0,E16*E7,"")</f>
        <v>525</v>
      </c>
      <c r="F17" s="174">
        <f t="shared" si="10"/>
        <v>1.26</v>
      </c>
      <c r="G17" s="174">
        <f t="shared" si="10"/>
        <v>2655</v>
      </c>
      <c r="H17" s="174">
        <f t="shared" si="10"/>
        <v>1850.9</v>
      </c>
      <c r="I17" s="174">
        <f t="shared" si="10"/>
        <v>117900</v>
      </c>
      <c r="J17" s="174">
        <f t="shared" si="10"/>
        <v>1280</v>
      </c>
      <c r="K17" s="174">
        <f t="shared" si="10"/>
        <v>1018.6999999999999</v>
      </c>
      <c r="L17" s="174">
        <f t="shared" si="10"/>
        <v>6.2510000000000003</v>
      </c>
      <c r="M17" s="174">
        <f t="shared" si="10"/>
        <v>478500</v>
      </c>
      <c r="N17" s="174" t="str">
        <f t="shared" ref="N17" si="11">IF(N16&lt;&gt;0,N16*N7,"")</f>
        <v/>
      </c>
      <c r="O17" s="174" t="str">
        <f t="shared" ref="O17" si="12">IF(O16&lt;&gt;0,O16*O7,"")</f>
        <v/>
      </c>
      <c r="P17" s="174" t="str">
        <f t="shared" ref="P17" si="13">IF(P16&lt;&gt;0,P16*P7,"")</f>
        <v/>
      </c>
      <c r="Q17" s="174" t="str">
        <f t="shared" ref="Q17" si="14">IF(Q16&lt;&gt;0,Q16*Q7,"")</f>
        <v/>
      </c>
      <c r="R17" s="174" t="str">
        <f t="shared" ref="R17" si="15">IF(R16&lt;&gt;0,R16*R7,"")</f>
        <v/>
      </c>
      <c r="S17" s="174" t="str">
        <f t="shared" ref="S17" si="16">IF(S16&lt;&gt;0,S16*S7,"")</f>
        <v/>
      </c>
      <c r="T17" s="174" t="str">
        <f t="shared" ref="T17" si="17">IF(T16&lt;&gt;0,T16*T7,"")</f>
        <v/>
      </c>
      <c r="U17" s="174" t="str">
        <f t="shared" ref="U17" si="18">IF(U16&lt;&gt;0,U16*U7,"")</f>
        <v/>
      </c>
      <c r="V17" s="174" t="str">
        <f t="shared" ref="V17" si="19">IF(V16&lt;&gt;0,V16*V7,"")</f>
        <v/>
      </c>
      <c r="W17" s="174" t="str">
        <f t="shared" ref="W17" si="20">IF(W16&lt;&gt;0,W16*W7,"")</f>
        <v/>
      </c>
    </row>
    <row r="18" spans="1:23" x14ac:dyDescent="0.35">
      <c r="A18" s="9" t="s">
        <v>68</v>
      </c>
      <c r="B18" s="29" t="s">
        <v>11</v>
      </c>
      <c r="C18" s="118" t="s">
        <v>412</v>
      </c>
      <c r="D18" s="91" t="s">
        <v>118</v>
      </c>
      <c r="E18" s="91" t="s">
        <v>614</v>
      </c>
      <c r="F18" s="91" t="s">
        <v>615</v>
      </c>
      <c r="G18" s="91" t="s">
        <v>118</v>
      </c>
      <c r="H18" s="91" t="s">
        <v>616</v>
      </c>
      <c r="I18" s="91" t="s">
        <v>617</v>
      </c>
      <c r="J18" s="91" t="s">
        <v>118</v>
      </c>
      <c r="K18" s="91" t="s">
        <v>623</v>
      </c>
      <c r="L18" s="91" t="s">
        <v>118</v>
      </c>
      <c r="M18" s="91" t="s">
        <v>622</v>
      </c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x14ac:dyDescent="0.35">
      <c r="A19" s="9" t="s">
        <v>69</v>
      </c>
      <c r="B19" s="29" t="s">
        <v>11</v>
      </c>
      <c r="C19" s="118" t="s">
        <v>413</v>
      </c>
      <c r="D19" s="91" t="s">
        <v>118</v>
      </c>
      <c r="E19" s="91" t="s">
        <v>614</v>
      </c>
      <c r="F19" s="91" t="s">
        <v>615</v>
      </c>
      <c r="G19" s="91" t="s">
        <v>118</v>
      </c>
      <c r="H19" s="91" t="s">
        <v>616</v>
      </c>
      <c r="I19" s="91" t="s">
        <v>617</v>
      </c>
      <c r="J19" s="91" t="s">
        <v>118</v>
      </c>
      <c r="K19" s="91" t="s">
        <v>623</v>
      </c>
      <c r="L19" s="91" t="s">
        <v>118</v>
      </c>
      <c r="M19" s="91" t="s">
        <v>622</v>
      </c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x14ac:dyDescent="0.35">
      <c r="A20" s="9" t="s">
        <v>73</v>
      </c>
      <c r="B20" s="29" t="s">
        <v>83</v>
      </c>
      <c r="C20" s="118" t="s">
        <v>414</v>
      </c>
      <c r="D20" s="91" t="s">
        <v>128</v>
      </c>
      <c r="E20" s="91" t="s">
        <v>128</v>
      </c>
      <c r="F20" s="91" t="s">
        <v>128</v>
      </c>
      <c r="G20" s="91" t="s">
        <v>128</v>
      </c>
      <c r="H20" s="91" t="s">
        <v>128</v>
      </c>
      <c r="I20" s="91" t="s">
        <v>128</v>
      </c>
      <c r="J20" s="91" t="s">
        <v>128</v>
      </c>
      <c r="K20" s="91" t="s">
        <v>128</v>
      </c>
      <c r="L20" s="91" t="s">
        <v>128</v>
      </c>
      <c r="M20" s="91" t="s">
        <v>128</v>
      </c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ht="18.600000000000001" thickBot="1" x14ac:dyDescent="0.4">
      <c r="A21" s="9" t="s">
        <v>559</v>
      </c>
      <c r="B21" s="29" t="s">
        <v>611</v>
      </c>
      <c r="C21" s="118" t="s">
        <v>415</v>
      </c>
      <c r="D21" s="227" t="str">
        <f>IF(D20="Integer", "_investment_variable_type_integer", IF(D20="Continuous", "_investment_variable_type_continuous", ""))</f>
        <v>_investment_variable_type_continuous</v>
      </c>
      <c r="E21" s="227" t="str">
        <f t="shared" ref="E21:J21" si="21">IF(E20="Integer", "_investment_variable_type_integer", IF(E20="Continuous", "_investment_variable_type_continuous", ""))</f>
        <v>_investment_variable_type_continuous</v>
      </c>
      <c r="F21" s="227" t="str">
        <f t="shared" si="21"/>
        <v>_investment_variable_type_continuous</v>
      </c>
      <c r="G21" s="227" t="str">
        <f t="shared" si="21"/>
        <v>_investment_variable_type_continuous</v>
      </c>
      <c r="H21" s="227" t="str">
        <f t="shared" si="21"/>
        <v>_investment_variable_type_continuous</v>
      </c>
      <c r="I21" s="227" t="str">
        <f t="shared" si="21"/>
        <v>_investment_variable_type_continuous</v>
      </c>
      <c r="J21" s="227" t="str">
        <f t="shared" si="21"/>
        <v>_investment_variable_type_continuous</v>
      </c>
      <c r="K21" s="227" t="str">
        <f t="shared" ref="K21" si="22">IF(K20="Integer", "_investment_variable_type_integer", IF(K20="Continuous", "_investment_variable_type_continuous", ""))</f>
        <v>_investment_variable_type_continuous</v>
      </c>
      <c r="L21" s="227" t="str">
        <f t="shared" ref="L21" si="23">IF(L20="Integer", "_investment_variable_type_integer", IF(L20="Continuous", "_investment_variable_type_continuous", ""))</f>
        <v>_investment_variable_type_continuous</v>
      </c>
      <c r="M21" s="227" t="str">
        <f t="shared" ref="M21" si="24">IF(M20="Integer", "_investment_variable_type_integer", IF(M20="Continuous", "_investment_variable_type_continuous", ""))</f>
        <v>_investment_variable_type_continuous</v>
      </c>
      <c r="N21" s="227" t="str">
        <f t="shared" ref="N21:W21" si="25">IF(N20="Integer", "_investment_variable_type_integer", IF(N20="Continuous", "_investment_variable_type_continuous", ""))</f>
        <v/>
      </c>
      <c r="O21" s="227" t="str">
        <f t="shared" si="25"/>
        <v/>
      </c>
      <c r="P21" s="227" t="str">
        <f t="shared" si="25"/>
        <v/>
      </c>
      <c r="Q21" s="227" t="str">
        <f t="shared" si="25"/>
        <v/>
      </c>
      <c r="R21" s="227" t="str">
        <f t="shared" si="25"/>
        <v/>
      </c>
      <c r="S21" s="227" t="str">
        <f t="shared" si="25"/>
        <v/>
      </c>
      <c r="T21" s="227" t="str">
        <f t="shared" si="25"/>
        <v/>
      </c>
      <c r="U21" s="227" t="str">
        <f t="shared" si="25"/>
        <v/>
      </c>
      <c r="V21" s="227" t="str">
        <f t="shared" si="25"/>
        <v/>
      </c>
      <c r="W21" s="227" t="str">
        <f t="shared" si="25"/>
        <v/>
      </c>
    </row>
    <row r="22" spans="1:23" s="33" customFormat="1" ht="26.4" thickBot="1" x14ac:dyDescent="0.55000000000000004">
      <c r="A22" s="177" t="s">
        <v>389</v>
      </c>
      <c r="B22" s="127"/>
      <c r="C22" s="128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</row>
    <row r="23" spans="1:23" x14ac:dyDescent="0.35">
      <c r="A23" s="9" t="s">
        <v>53</v>
      </c>
      <c r="B23" s="29" t="s">
        <v>575</v>
      </c>
      <c r="C23" s="118" t="s">
        <v>395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x14ac:dyDescent="0.35">
      <c r="A24" s="9" t="s">
        <v>54</v>
      </c>
      <c r="B24" s="29" t="s">
        <v>576</v>
      </c>
      <c r="C24" s="118" t="s">
        <v>396</v>
      </c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x14ac:dyDescent="0.35">
      <c r="A25" s="9" t="s">
        <v>62</v>
      </c>
      <c r="B25" s="29" t="s">
        <v>11</v>
      </c>
      <c r="C25" s="118" t="s">
        <v>397</v>
      </c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x14ac:dyDescent="0.35">
      <c r="A26" s="9" t="s">
        <v>61</v>
      </c>
      <c r="B26" s="29" t="s">
        <v>11</v>
      </c>
      <c r="C26" s="118" t="s">
        <v>398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s="18" customFormat="1" x14ac:dyDescent="0.35">
      <c r="A27" s="22" t="s">
        <v>385</v>
      </c>
      <c r="B27" s="28" t="s">
        <v>63</v>
      </c>
      <c r="C27" s="121" t="s">
        <v>399</v>
      </c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</row>
    <row r="28" spans="1:23" x14ac:dyDescent="0.35">
      <c r="A28" s="9" t="s">
        <v>387</v>
      </c>
      <c r="B28" s="29" t="s">
        <v>63</v>
      </c>
      <c r="C28" s="118" t="s">
        <v>400</v>
      </c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x14ac:dyDescent="0.35">
      <c r="A29" s="9" t="s">
        <v>388</v>
      </c>
      <c r="B29" s="29" t="s">
        <v>63</v>
      </c>
      <c r="C29" s="118" t="s">
        <v>401</v>
      </c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s="19" customFormat="1" x14ac:dyDescent="0.35">
      <c r="A30" s="23" t="s">
        <v>386</v>
      </c>
      <c r="B30" s="30" t="s">
        <v>63</v>
      </c>
      <c r="C30" s="122" t="s">
        <v>402</v>
      </c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</row>
    <row r="31" spans="1:23" s="18" customFormat="1" x14ac:dyDescent="0.35">
      <c r="A31" s="22" t="s">
        <v>76</v>
      </c>
      <c r="B31" s="28" t="s">
        <v>126</v>
      </c>
      <c r="C31" s="121" t="s">
        <v>416</v>
      </c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</row>
    <row r="32" spans="1:23" x14ac:dyDescent="0.35">
      <c r="A32" s="9" t="s">
        <v>77</v>
      </c>
      <c r="B32" s="29" t="s">
        <v>574</v>
      </c>
      <c r="C32" s="118" t="s">
        <v>417</v>
      </c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x14ac:dyDescent="0.35">
      <c r="A33" s="9" t="s">
        <v>78</v>
      </c>
      <c r="B33" s="29" t="s">
        <v>11</v>
      </c>
      <c r="C33" s="118" t="s">
        <v>418</v>
      </c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x14ac:dyDescent="0.35">
      <c r="A34" s="9" t="s">
        <v>84</v>
      </c>
      <c r="B34" s="29" t="s">
        <v>11</v>
      </c>
      <c r="C34" s="118" t="s">
        <v>419</v>
      </c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X29"/>
  <sheetViews>
    <sheetView zoomScale="85" zoomScaleNormal="85" workbookViewId="0">
      <selection activeCell="D12" sqref="D12"/>
    </sheetView>
  </sheetViews>
  <sheetFormatPr defaultRowHeight="14.4" x14ac:dyDescent="0.3"/>
  <cols>
    <col min="1" max="1" width="60.109375" style="7" bestFit="1" customWidth="1"/>
    <col min="2" max="2" width="18.77734375" style="38" bestFit="1" customWidth="1"/>
    <col min="3" max="3" width="47.44140625" style="7" customWidth="1"/>
    <col min="4" max="6" width="35.77734375" style="7" customWidth="1"/>
    <col min="7" max="24" width="35.77734375" customWidth="1"/>
  </cols>
  <sheetData>
    <row r="1" spans="1:24" s="8" customFormat="1" ht="34.200000000000003" thickBot="1" x14ac:dyDescent="0.4">
      <c r="A1" s="188" t="s">
        <v>85</v>
      </c>
      <c r="B1" s="218"/>
      <c r="C1" s="41"/>
      <c r="D1" s="223">
        <v>1</v>
      </c>
      <c r="E1" s="223">
        <f>D1+1</f>
        <v>2</v>
      </c>
      <c r="F1" s="223">
        <f t="shared" ref="F1:J1" si="0">E1+1</f>
        <v>3</v>
      </c>
      <c r="G1" s="223">
        <f t="shared" si="0"/>
        <v>4</v>
      </c>
      <c r="H1" s="223">
        <f t="shared" si="0"/>
        <v>5</v>
      </c>
      <c r="I1" s="223">
        <f t="shared" si="0"/>
        <v>6</v>
      </c>
      <c r="J1" s="223">
        <f t="shared" si="0"/>
        <v>7</v>
      </c>
      <c r="K1" s="223">
        <f t="shared" ref="K1" si="1">J1+1</f>
        <v>8</v>
      </c>
      <c r="L1" s="223">
        <f t="shared" ref="L1" si="2">K1+1</f>
        <v>9</v>
      </c>
      <c r="M1" s="223">
        <f t="shared" ref="M1" si="3">L1+1</f>
        <v>10</v>
      </c>
      <c r="N1" s="223">
        <f t="shared" ref="N1" si="4">M1+1</f>
        <v>11</v>
      </c>
      <c r="O1" s="223">
        <f t="shared" ref="O1" si="5">N1+1</f>
        <v>12</v>
      </c>
      <c r="P1" s="223">
        <f t="shared" ref="P1" si="6">O1+1</f>
        <v>13</v>
      </c>
      <c r="Q1" s="223">
        <f t="shared" ref="Q1" si="7">P1+1</f>
        <v>14</v>
      </c>
      <c r="R1" s="223">
        <f t="shared" ref="R1" si="8">Q1+1</f>
        <v>15</v>
      </c>
      <c r="S1" s="223">
        <f t="shared" ref="S1" si="9">R1+1</f>
        <v>16</v>
      </c>
      <c r="T1" s="223">
        <f t="shared" ref="T1" si="10">S1+1</f>
        <v>17</v>
      </c>
      <c r="U1" s="223">
        <f t="shared" ref="U1" si="11">T1+1</f>
        <v>18</v>
      </c>
      <c r="V1" s="223">
        <f t="shared" ref="V1" si="12">U1+1</f>
        <v>19</v>
      </c>
      <c r="W1" s="223">
        <f t="shared" ref="W1" si="13">V1+1</f>
        <v>20</v>
      </c>
      <c r="X1" s="223">
        <f t="shared" ref="X1" si="14">W1+1</f>
        <v>21</v>
      </c>
    </row>
    <row r="2" spans="1:24" s="8" customFormat="1" ht="26.4" thickBot="1" x14ac:dyDescent="0.55000000000000004">
      <c r="A2" s="178" t="s">
        <v>153</v>
      </c>
      <c r="B2" s="219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</row>
    <row r="3" spans="1:24" s="97" customFormat="1" ht="18" x14ac:dyDescent="0.35">
      <c r="A3" s="87" t="s">
        <v>4</v>
      </c>
      <c r="B3" s="42" t="s">
        <v>5</v>
      </c>
      <c r="C3" s="171" t="s">
        <v>101</v>
      </c>
      <c r="D3" s="225" t="s">
        <v>644</v>
      </c>
      <c r="E3" s="226" t="s">
        <v>663</v>
      </c>
      <c r="F3" s="226" t="s">
        <v>664</v>
      </c>
      <c r="G3" s="226" t="s">
        <v>665</v>
      </c>
      <c r="H3" s="226" t="s">
        <v>666</v>
      </c>
      <c r="I3" s="226" t="s">
        <v>668</v>
      </c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</row>
    <row r="4" spans="1:24" s="152" customFormat="1" ht="18" x14ac:dyDescent="0.35">
      <c r="A4" s="197" t="s">
        <v>66</v>
      </c>
      <c r="B4" s="66" t="s">
        <v>5</v>
      </c>
      <c r="C4" s="198" t="s">
        <v>314</v>
      </c>
      <c r="D4" s="228" t="s">
        <v>28</v>
      </c>
      <c r="E4" s="228" t="s">
        <v>544</v>
      </c>
      <c r="F4" s="228" t="s">
        <v>26</v>
      </c>
      <c r="G4" s="228" t="s">
        <v>26</v>
      </c>
      <c r="H4" s="228" t="s">
        <v>26</v>
      </c>
      <c r="I4" s="228" t="s">
        <v>26</v>
      </c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</row>
    <row r="5" spans="1:24" s="97" customFormat="1" ht="18" x14ac:dyDescent="0.35">
      <c r="A5" s="87" t="s">
        <v>21</v>
      </c>
      <c r="B5" s="42" t="s">
        <v>83</v>
      </c>
      <c r="C5" s="171"/>
      <c r="D5" s="95" t="s">
        <v>648</v>
      </c>
      <c r="E5" s="95" t="s">
        <v>649</v>
      </c>
      <c r="F5" s="95" t="s">
        <v>648</v>
      </c>
      <c r="G5" s="95" t="s">
        <v>648</v>
      </c>
      <c r="H5" s="95" t="s">
        <v>648</v>
      </c>
      <c r="I5" s="95" t="s">
        <v>649</v>
      </c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</row>
    <row r="6" spans="1:24" s="97" customFormat="1" ht="18.600000000000001" thickBot="1" x14ac:dyDescent="0.4">
      <c r="A6" s="87" t="s">
        <v>647</v>
      </c>
      <c r="B6" s="42" t="s">
        <v>83</v>
      </c>
      <c r="C6" s="171" t="s">
        <v>311</v>
      </c>
      <c r="D6" s="201" t="str">
        <f>IF(D5="Bidirectional Lossless", "connection_type_lossless_bidirectional", IF(D5="Unidirectional with Losses", "connection_type_normal", ""))</f>
        <v>connection_type_normal</v>
      </c>
      <c r="E6" s="201" t="str">
        <f>IF(E5="Bidirectional Lossless", "connection_type_lossless_bidirectional", IF(E5="Unidirectional with Losses", "connection_type_normal", ""))</f>
        <v>connection_type_lossless_bidirectional</v>
      </c>
      <c r="F6" s="201" t="str">
        <f t="shared" ref="F6" si="15">IF(F5="Bidirectional Lossless", "connection_type_lossless_bidirectional", IF(F5="Unidirectional with Losses", "connection_type_normal", ""))</f>
        <v>connection_type_normal</v>
      </c>
      <c r="G6" s="201" t="str">
        <f t="shared" ref="G6" si="16">IF(G5="Bidirectional Lossless", "connection_type_lossless_bidirectional", IF(G5="Unidirectional with Losses", "connection_type_normal", ""))</f>
        <v>connection_type_normal</v>
      </c>
      <c r="H6" s="201" t="str">
        <f t="shared" ref="H6" si="17">IF(H5="Bidirectional Lossless", "connection_type_lossless_bidirectional", IF(H5="Unidirectional with Losses", "connection_type_normal", ""))</f>
        <v>connection_type_normal</v>
      </c>
      <c r="I6" s="201" t="str">
        <f t="shared" ref="I6" si="18">IF(I5="Bidirectional Lossless", "connection_type_lossless_bidirectional", IF(I5="Unidirectional with Losses", "connection_type_normal", ""))</f>
        <v>connection_type_lossless_bidirectional</v>
      </c>
      <c r="J6" s="201" t="str">
        <f t="shared" ref="J6:X6" si="19">IF(J5="Bidirectional Lossless", "connection_type_lossless_bidirectional", IF(J5="Unidirectional with Losses", "connection_type_normal", ""))</f>
        <v/>
      </c>
      <c r="K6" s="201" t="str">
        <f t="shared" si="19"/>
        <v/>
      </c>
      <c r="L6" s="201" t="str">
        <f t="shared" si="19"/>
        <v/>
      </c>
      <c r="M6" s="201" t="str">
        <f t="shared" si="19"/>
        <v/>
      </c>
      <c r="N6" s="201" t="str">
        <f t="shared" si="19"/>
        <v/>
      </c>
      <c r="O6" s="201" t="str">
        <f t="shared" si="19"/>
        <v/>
      </c>
      <c r="P6" s="201" t="str">
        <f t="shared" si="19"/>
        <v/>
      </c>
      <c r="Q6" s="201" t="str">
        <f t="shared" si="19"/>
        <v/>
      </c>
      <c r="R6" s="201" t="str">
        <f t="shared" si="19"/>
        <v/>
      </c>
      <c r="S6" s="201" t="str">
        <f t="shared" si="19"/>
        <v/>
      </c>
      <c r="T6" s="201" t="str">
        <f t="shared" si="19"/>
        <v/>
      </c>
      <c r="U6" s="201" t="str">
        <f t="shared" si="19"/>
        <v/>
      </c>
      <c r="V6" s="201" t="str">
        <f t="shared" si="19"/>
        <v/>
      </c>
      <c r="W6" s="201" t="str">
        <f t="shared" si="19"/>
        <v/>
      </c>
      <c r="X6" s="201" t="str">
        <f t="shared" si="19"/>
        <v/>
      </c>
    </row>
    <row r="7" spans="1:24" s="193" customFormat="1" ht="21.6" thickBot="1" x14ac:dyDescent="0.45">
      <c r="A7" s="32" t="s">
        <v>645</v>
      </c>
      <c r="B7" s="220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</row>
    <row r="8" spans="1:24" s="199" customFormat="1" ht="18" x14ac:dyDescent="0.35">
      <c r="A8" s="87" t="s">
        <v>100</v>
      </c>
      <c r="B8" s="42" t="s">
        <v>37</v>
      </c>
      <c r="C8" s="171" t="s">
        <v>310</v>
      </c>
      <c r="D8" s="96">
        <v>0.85</v>
      </c>
      <c r="E8" s="96"/>
      <c r="F8" s="96">
        <v>0.85</v>
      </c>
      <c r="G8" s="96">
        <v>0.98</v>
      </c>
      <c r="H8" s="96">
        <v>0.99</v>
      </c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</row>
    <row r="9" spans="1:24" s="199" customFormat="1" ht="18" x14ac:dyDescent="0.35">
      <c r="A9" s="87" t="s">
        <v>659</v>
      </c>
      <c r="B9" s="42" t="s">
        <v>604</v>
      </c>
      <c r="C9" s="171" t="s">
        <v>306</v>
      </c>
      <c r="D9" s="195">
        <v>15</v>
      </c>
      <c r="E9" s="195">
        <v>1000</v>
      </c>
      <c r="F9" s="194">
        <v>0.3</v>
      </c>
      <c r="G9" s="195">
        <v>100</v>
      </c>
      <c r="H9" s="195">
        <v>1000</v>
      </c>
      <c r="I9" s="195">
        <v>1000</v>
      </c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</row>
    <row r="10" spans="1:24" s="199" customFormat="1" ht="18.600000000000001" thickBot="1" x14ac:dyDescent="0.4">
      <c r="A10" s="87" t="s">
        <v>660</v>
      </c>
      <c r="B10" s="42" t="s">
        <v>604</v>
      </c>
      <c r="C10" s="171" t="s">
        <v>308</v>
      </c>
      <c r="D10" s="195">
        <v>15</v>
      </c>
      <c r="E10" s="195">
        <v>1000</v>
      </c>
      <c r="F10" s="194">
        <v>0.3</v>
      </c>
      <c r="G10" s="195">
        <v>100</v>
      </c>
      <c r="H10" s="195">
        <v>1000</v>
      </c>
      <c r="I10" s="195">
        <v>1000</v>
      </c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</row>
    <row r="11" spans="1:24" s="151" customFormat="1" ht="21.6" thickBot="1" x14ac:dyDescent="0.45">
      <c r="A11" s="32" t="s">
        <v>65</v>
      </c>
      <c r="B11" s="220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</row>
    <row r="12" spans="1:24" s="214" customFormat="1" ht="18" x14ac:dyDescent="0.35">
      <c r="A12" s="212" t="s">
        <v>558</v>
      </c>
      <c r="B12" s="221" t="s">
        <v>602</v>
      </c>
      <c r="C12" s="88"/>
      <c r="D12" s="213">
        <v>10</v>
      </c>
      <c r="E12" s="213">
        <v>27</v>
      </c>
      <c r="F12" s="213">
        <v>74</v>
      </c>
      <c r="G12" s="213">
        <v>58</v>
      </c>
      <c r="H12" s="213">
        <v>121</v>
      </c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</row>
    <row r="13" spans="1:24" s="217" customFormat="1" ht="18" x14ac:dyDescent="0.35">
      <c r="A13" s="215" t="s">
        <v>557</v>
      </c>
      <c r="B13" s="222" t="s">
        <v>603</v>
      </c>
      <c r="C13" s="89"/>
      <c r="D13" s="216">
        <f>IF(D12/8760&lt;&gt;0,D12/8760,"")</f>
        <v>1.1415525114155251E-3</v>
      </c>
      <c r="E13" s="216">
        <f t="shared" ref="E13:J13" si="20">IF(E12/8760&lt;&gt;0,E12/8760,"")</f>
        <v>3.0821917808219177E-3</v>
      </c>
      <c r="F13" s="216">
        <f t="shared" si="20"/>
        <v>8.4474885844748864E-3</v>
      </c>
      <c r="G13" s="216">
        <f t="shared" si="20"/>
        <v>6.6210045662100456E-3</v>
      </c>
      <c r="H13" s="216">
        <f t="shared" si="20"/>
        <v>1.3812785388127854E-2</v>
      </c>
      <c r="I13" s="216" t="str">
        <f t="shared" si="20"/>
        <v/>
      </c>
      <c r="J13" s="216" t="str">
        <f t="shared" si="20"/>
        <v/>
      </c>
      <c r="K13" s="216" t="str">
        <f t="shared" ref="K13:X13" si="21">IF(K12/8760&lt;&gt;0,K12/8760,"")</f>
        <v/>
      </c>
      <c r="L13" s="216" t="str">
        <f t="shared" si="21"/>
        <v/>
      </c>
      <c r="M13" s="216" t="str">
        <f t="shared" si="21"/>
        <v/>
      </c>
      <c r="N13" s="216" t="str">
        <f t="shared" si="21"/>
        <v/>
      </c>
      <c r="O13" s="216" t="str">
        <f t="shared" si="21"/>
        <v/>
      </c>
      <c r="P13" s="216" t="str">
        <f t="shared" si="21"/>
        <v/>
      </c>
      <c r="Q13" s="216" t="str">
        <f t="shared" si="21"/>
        <v/>
      </c>
      <c r="R13" s="216" t="str">
        <f t="shared" si="21"/>
        <v/>
      </c>
      <c r="S13" s="216" t="str">
        <f t="shared" si="21"/>
        <v/>
      </c>
      <c r="T13" s="216" t="str">
        <f t="shared" si="21"/>
        <v/>
      </c>
      <c r="U13" s="216" t="str">
        <f t="shared" si="21"/>
        <v/>
      </c>
      <c r="V13" s="216" t="str">
        <f t="shared" si="21"/>
        <v/>
      </c>
      <c r="W13" s="216" t="str">
        <f t="shared" si="21"/>
        <v/>
      </c>
      <c r="X13" s="216" t="str">
        <f t="shared" si="21"/>
        <v/>
      </c>
    </row>
    <row r="14" spans="1:24" s="97" customFormat="1" ht="18" x14ac:dyDescent="0.35">
      <c r="A14" s="9" t="s">
        <v>606</v>
      </c>
      <c r="B14" s="42" t="s">
        <v>607</v>
      </c>
      <c r="C14" s="191"/>
      <c r="D14" s="95">
        <v>400</v>
      </c>
      <c r="E14" s="95">
        <v>1090</v>
      </c>
      <c r="F14" s="95">
        <v>1450</v>
      </c>
      <c r="G14" s="95">
        <v>1100</v>
      </c>
      <c r="H14" s="95">
        <v>900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</row>
    <row r="15" spans="1:24" s="97" customFormat="1" ht="18" x14ac:dyDescent="0.35">
      <c r="A15" s="9" t="s">
        <v>67</v>
      </c>
      <c r="B15" s="42" t="s">
        <v>72</v>
      </c>
      <c r="C15" s="191" t="s">
        <v>92</v>
      </c>
      <c r="D15" s="196">
        <f>IF(D9*D14&lt;&gt;0,D9*D14,"")</f>
        <v>6000</v>
      </c>
      <c r="E15" s="196">
        <f t="shared" ref="E15:J15" si="22">IF(E9*E14&lt;&gt;0,E9*E14,"")</f>
        <v>1090000</v>
      </c>
      <c r="F15" s="196">
        <f t="shared" si="22"/>
        <v>435</v>
      </c>
      <c r="G15" s="196">
        <f t="shared" si="22"/>
        <v>110000</v>
      </c>
      <c r="H15" s="196">
        <f t="shared" si="22"/>
        <v>900000</v>
      </c>
      <c r="I15" s="196" t="str">
        <f t="shared" si="22"/>
        <v/>
      </c>
      <c r="J15" s="196" t="str">
        <f t="shared" si="22"/>
        <v/>
      </c>
      <c r="K15" s="196" t="str">
        <f t="shared" ref="K15:X15" si="23">IF(K9*K14&lt;&gt;0,K9*K14,"")</f>
        <v/>
      </c>
      <c r="L15" s="196" t="str">
        <f t="shared" si="23"/>
        <v/>
      </c>
      <c r="M15" s="196" t="str">
        <f t="shared" si="23"/>
        <v/>
      </c>
      <c r="N15" s="196" t="str">
        <f t="shared" si="23"/>
        <v/>
      </c>
      <c r="O15" s="196" t="str">
        <f t="shared" si="23"/>
        <v/>
      </c>
      <c r="P15" s="196" t="str">
        <f t="shared" si="23"/>
        <v/>
      </c>
      <c r="Q15" s="196" t="str">
        <f t="shared" si="23"/>
        <v/>
      </c>
      <c r="R15" s="196" t="str">
        <f t="shared" si="23"/>
        <v/>
      </c>
      <c r="S15" s="196" t="str">
        <f t="shared" si="23"/>
        <v/>
      </c>
      <c r="T15" s="196" t="str">
        <f t="shared" si="23"/>
        <v/>
      </c>
      <c r="U15" s="196" t="str">
        <f t="shared" si="23"/>
        <v/>
      </c>
      <c r="V15" s="196" t="str">
        <f t="shared" si="23"/>
        <v/>
      </c>
      <c r="W15" s="196" t="str">
        <f t="shared" si="23"/>
        <v/>
      </c>
      <c r="X15" s="196" t="str">
        <f t="shared" si="23"/>
        <v/>
      </c>
    </row>
    <row r="16" spans="1:24" s="97" customFormat="1" ht="18" x14ac:dyDescent="0.35">
      <c r="A16" s="9" t="s">
        <v>68</v>
      </c>
      <c r="B16" s="42" t="s">
        <v>11</v>
      </c>
      <c r="C16" s="191" t="s">
        <v>95</v>
      </c>
      <c r="D16" s="95" t="s">
        <v>381</v>
      </c>
      <c r="E16" s="95" t="s">
        <v>614</v>
      </c>
      <c r="F16" s="95" t="s">
        <v>615</v>
      </c>
      <c r="G16" s="95" t="s">
        <v>614</v>
      </c>
      <c r="H16" s="95" t="s">
        <v>667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</row>
    <row r="17" spans="1:24" s="97" customFormat="1" ht="18" x14ac:dyDescent="0.35">
      <c r="A17" s="9" t="s">
        <v>69</v>
      </c>
      <c r="B17" s="42" t="s">
        <v>11</v>
      </c>
      <c r="C17" s="191" t="s">
        <v>96</v>
      </c>
      <c r="D17" s="95" t="s">
        <v>381</v>
      </c>
      <c r="E17" s="95" t="s">
        <v>614</v>
      </c>
      <c r="F17" s="95" t="s">
        <v>615</v>
      </c>
      <c r="G17" s="95" t="s">
        <v>614</v>
      </c>
      <c r="H17" s="95" t="s">
        <v>667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</row>
    <row r="18" spans="1:24" s="97" customFormat="1" ht="18" x14ac:dyDescent="0.35">
      <c r="A18" s="9" t="s">
        <v>73</v>
      </c>
      <c r="B18" s="42"/>
      <c r="C18" s="191"/>
      <c r="D18" s="95" t="s">
        <v>128</v>
      </c>
      <c r="E18" s="95" t="s">
        <v>128</v>
      </c>
      <c r="F18" s="95" t="s">
        <v>128</v>
      </c>
      <c r="G18" s="95" t="s">
        <v>128</v>
      </c>
      <c r="H18" s="95" t="s">
        <v>128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</row>
    <row r="19" spans="1:24" s="97" customFormat="1" ht="18" x14ac:dyDescent="0.35">
      <c r="A19" s="9" t="s">
        <v>559</v>
      </c>
      <c r="B19" s="42" t="s">
        <v>83</v>
      </c>
      <c r="C19" s="191" t="s">
        <v>97</v>
      </c>
      <c r="D19" s="204" t="str">
        <f t="shared" ref="D19:J19" si="24">IF(D18="Integer", "connection_investment_variable_type_integer", IF(D18="Continuous", "connection_investment_variable_type_continuous", ""))</f>
        <v>connection_investment_variable_type_continuous</v>
      </c>
      <c r="E19" s="204" t="str">
        <f t="shared" si="24"/>
        <v>connection_investment_variable_type_continuous</v>
      </c>
      <c r="F19" s="204" t="str">
        <f t="shared" si="24"/>
        <v>connection_investment_variable_type_continuous</v>
      </c>
      <c r="G19" s="204" t="str">
        <f t="shared" si="24"/>
        <v>connection_investment_variable_type_continuous</v>
      </c>
      <c r="H19" s="204" t="str">
        <f t="shared" si="24"/>
        <v>connection_investment_variable_type_continuous</v>
      </c>
      <c r="I19" s="204" t="str">
        <f t="shared" si="24"/>
        <v/>
      </c>
      <c r="J19" s="204" t="str">
        <f t="shared" si="24"/>
        <v/>
      </c>
      <c r="K19" s="204" t="str">
        <f t="shared" ref="K19:X19" si="25">IF(K18="Integer", "connection_investment_variable_type_integer", IF(K18="Continuous", "connection_investment_variable_type_continuous", ""))</f>
        <v/>
      </c>
      <c r="L19" s="204" t="str">
        <f t="shared" si="25"/>
        <v/>
      </c>
      <c r="M19" s="204" t="str">
        <f t="shared" si="25"/>
        <v/>
      </c>
      <c r="N19" s="204" t="str">
        <f t="shared" si="25"/>
        <v/>
      </c>
      <c r="O19" s="204" t="str">
        <f t="shared" si="25"/>
        <v/>
      </c>
      <c r="P19" s="204" t="str">
        <f t="shared" si="25"/>
        <v/>
      </c>
      <c r="Q19" s="204" t="str">
        <f t="shared" si="25"/>
        <v/>
      </c>
      <c r="R19" s="204" t="str">
        <f t="shared" si="25"/>
        <v/>
      </c>
      <c r="S19" s="204" t="str">
        <f t="shared" si="25"/>
        <v/>
      </c>
      <c r="T19" s="204" t="str">
        <f t="shared" si="25"/>
        <v/>
      </c>
      <c r="U19" s="204" t="str">
        <f t="shared" si="25"/>
        <v/>
      </c>
      <c r="V19" s="204" t="str">
        <f t="shared" si="25"/>
        <v/>
      </c>
      <c r="W19" s="204" t="str">
        <f t="shared" si="25"/>
        <v/>
      </c>
      <c r="X19" s="204" t="str">
        <f t="shared" si="25"/>
        <v/>
      </c>
    </row>
    <row r="20" spans="1:24" s="152" customFormat="1" ht="18" x14ac:dyDescent="0.35">
      <c r="A20" s="22" t="s">
        <v>76</v>
      </c>
      <c r="B20" s="66" t="s">
        <v>83</v>
      </c>
      <c r="C20" s="192" t="s">
        <v>93</v>
      </c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</row>
    <row r="21" spans="1:24" s="97" customFormat="1" ht="18" x14ac:dyDescent="0.35">
      <c r="A21" s="9" t="s">
        <v>77</v>
      </c>
      <c r="B21" s="42" t="s">
        <v>72</v>
      </c>
      <c r="C21" s="191" t="s">
        <v>98</v>
      </c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</row>
    <row r="22" spans="1:24" s="97" customFormat="1" ht="18" x14ac:dyDescent="0.35">
      <c r="A22" s="9" t="s">
        <v>78</v>
      </c>
      <c r="B22" s="42" t="s">
        <v>11</v>
      </c>
      <c r="C22" s="191" t="s">
        <v>99</v>
      </c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</row>
    <row r="23" spans="1:24" s="97" customFormat="1" ht="18" x14ac:dyDescent="0.35">
      <c r="A23" s="9" t="s">
        <v>84</v>
      </c>
      <c r="B23" s="42" t="s">
        <v>11</v>
      </c>
      <c r="C23" s="191" t="s">
        <v>94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</row>
    <row r="24" spans="1:24" s="202" customFormat="1" ht="18" x14ac:dyDescent="0.35">
      <c r="A24" s="22" t="s">
        <v>661</v>
      </c>
      <c r="B24" s="39" t="s">
        <v>605</v>
      </c>
      <c r="C24" s="206" t="s">
        <v>307</v>
      </c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</row>
    <row r="25" spans="1:24" s="203" customFormat="1" ht="18.600000000000001" thickBot="1" x14ac:dyDescent="0.4">
      <c r="A25" s="26" t="s">
        <v>662</v>
      </c>
      <c r="B25" s="40" t="s">
        <v>605</v>
      </c>
      <c r="C25" s="207" t="s">
        <v>309</v>
      </c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</row>
    <row r="26" spans="1:24" s="205" customFormat="1" ht="21.6" thickBot="1" x14ac:dyDescent="0.45">
      <c r="A26" s="32" t="s">
        <v>650</v>
      </c>
      <c r="B26" s="220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</row>
    <row r="27" spans="1:24" ht="18" x14ac:dyDescent="0.35">
      <c r="A27" s="9" t="s">
        <v>651</v>
      </c>
      <c r="B27" s="38" t="s">
        <v>658</v>
      </c>
      <c r="C27" s="208" t="s">
        <v>655</v>
      </c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</row>
    <row r="28" spans="1:24" ht="18" x14ac:dyDescent="0.35">
      <c r="A28" s="9" t="s">
        <v>653</v>
      </c>
      <c r="B28" s="38" t="s">
        <v>654</v>
      </c>
      <c r="C28" s="208" t="s">
        <v>657</v>
      </c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</row>
    <row r="29" spans="1:24" s="203" customFormat="1" ht="18.600000000000001" thickBot="1" x14ac:dyDescent="0.4">
      <c r="A29" s="26" t="s">
        <v>652</v>
      </c>
      <c r="B29" s="40" t="s">
        <v>654</v>
      </c>
      <c r="C29" s="207" t="s">
        <v>656</v>
      </c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</row>
  </sheetData>
  <dataValidations count="3">
    <dataValidation type="list" allowBlank="1" showInputMessage="1" showErrorMessage="1" sqref="D4:X4" xr:uid="{8457EACF-4F35-4D2F-B230-CD1A2CC1768D}">
      <formula1>Commodities</formula1>
    </dataValidation>
    <dataValidation type="list" allowBlank="1" showInputMessage="1" showErrorMessage="1" sqref="D18:X18" xr:uid="{61B064E8-6F8C-4F94-B233-E0405A8CC6B5}">
      <formula1>"Continuous,Integer"</formula1>
    </dataValidation>
    <dataValidation type="list" allowBlank="1" showInputMessage="1" showErrorMessage="1" sqref="D5:X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81" customWidth="1"/>
    <col min="2" max="13" width="25.77734375" style="11" customWidth="1"/>
    <col min="14" max="16384" width="8.88671875" style="12"/>
  </cols>
  <sheetData>
    <row r="1" spans="1:13" s="15" customFormat="1" ht="34.200000000000003" thickBot="1" x14ac:dyDescent="0.4">
      <c r="A1" s="188" t="s">
        <v>91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</row>
    <row r="2" spans="1:13" x14ac:dyDescent="0.35">
      <c r="A2" s="170" t="s">
        <v>101</v>
      </c>
      <c r="B2" s="183" t="s">
        <v>677</v>
      </c>
      <c r="C2" s="183" t="s">
        <v>678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</row>
    <row r="3" spans="1:13" x14ac:dyDescent="0.35">
      <c r="A3" s="170" t="s">
        <v>2</v>
      </c>
      <c r="B3" s="91" t="s">
        <v>24</v>
      </c>
      <c r="C3" s="91" t="s">
        <v>158</v>
      </c>
      <c r="D3" s="91"/>
      <c r="E3" s="91"/>
      <c r="F3" s="91"/>
      <c r="G3" s="91"/>
      <c r="H3" s="91"/>
      <c r="I3" s="91"/>
      <c r="J3" s="91"/>
      <c r="K3" s="91"/>
      <c r="L3" s="91"/>
      <c r="M3" s="91"/>
    </row>
    <row r="4" spans="1:13" ht="18.600000000000001" thickBot="1" x14ac:dyDescent="0.4">
      <c r="A4" s="170" t="s">
        <v>157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</row>
    <row r="5" spans="1:13" s="8" customFormat="1" ht="21.6" thickBot="1" x14ac:dyDescent="0.45">
      <c r="A5" s="179" t="s">
        <v>407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 s="16" customFormat="1" x14ac:dyDescent="0.35">
      <c r="A6" s="180" t="s">
        <v>4</v>
      </c>
      <c r="B6" s="92" t="s">
        <v>572</v>
      </c>
      <c r="C6" s="92" t="s">
        <v>572</v>
      </c>
      <c r="D6" s="92"/>
      <c r="E6" s="92"/>
      <c r="F6" s="92"/>
      <c r="G6" s="92"/>
      <c r="H6" s="92"/>
      <c r="I6" s="92"/>
      <c r="J6" s="92"/>
      <c r="K6" s="92"/>
      <c r="L6" s="92"/>
      <c r="M6" s="92"/>
    </row>
    <row r="7" spans="1:13" x14ac:dyDescent="0.35">
      <c r="A7" s="181" t="s">
        <v>66</v>
      </c>
      <c r="B7" s="91" t="s">
        <v>569</v>
      </c>
      <c r="C7" s="91" t="s">
        <v>569</v>
      </c>
      <c r="D7" s="91"/>
      <c r="E7" s="91"/>
      <c r="F7" s="91"/>
      <c r="G7" s="91"/>
      <c r="H7" s="91"/>
      <c r="I7" s="91"/>
      <c r="J7" s="91"/>
      <c r="K7" s="91"/>
      <c r="L7" s="91"/>
      <c r="M7" s="91"/>
    </row>
    <row r="8" spans="1:13" x14ac:dyDescent="0.35">
      <c r="A8" s="182" t="s">
        <v>408</v>
      </c>
      <c r="B8" s="187">
        <v>0.30299999999999999</v>
      </c>
      <c r="C8" s="187">
        <v>0.41799999999999998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</row>
    <row r="9" spans="1:13" s="17" customFormat="1" ht="18.600000000000001" thickBot="1" x14ac:dyDescent="0.4">
      <c r="A9" s="37" t="s">
        <v>577</v>
      </c>
      <c r="B9" s="186">
        <v>50.9</v>
      </c>
      <c r="C9" s="186">
        <v>126.4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</row>
    <row r="10" spans="1:13" s="16" customFormat="1" x14ac:dyDescent="0.35">
      <c r="A10" s="180" t="s">
        <v>4</v>
      </c>
      <c r="B10" s="92" t="s">
        <v>573</v>
      </c>
      <c r="C10" s="92" t="s">
        <v>573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</row>
    <row r="11" spans="1:13" x14ac:dyDescent="0.35">
      <c r="A11" s="181" t="s">
        <v>66</v>
      </c>
      <c r="B11" s="91" t="s">
        <v>569</v>
      </c>
      <c r="C11" s="91" t="s">
        <v>569</v>
      </c>
      <c r="D11" s="91"/>
      <c r="E11" s="91"/>
      <c r="F11" s="91"/>
      <c r="G11" s="91"/>
      <c r="H11" s="91"/>
      <c r="I11" s="91"/>
      <c r="J11" s="91"/>
      <c r="K11" s="91"/>
      <c r="L11" s="91"/>
      <c r="M11" s="91"/>
    </row>
    <row r="12" spans="1:13" x14ac:dyDescent="0.35">
      <c r="A12" s="182" t="s">
        <v>408</v>
      </c>
      <c r="B12" s="187">
        <v>0.60199999999999998</v>
      </c>
      <c r="C12" s="187">
        <v>0.628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</row>
    <row r="13" spans="1:13" s="17" customFormat="1" ht="18.600000000000001" thickBot="1" x14ac:dyDescent="0.4">
      <c r="A13" s="37" t="s">
        <v>577</v>
      </c>
      <c r="B13" s="186">
        <v>117</v>
      </c>
      <c r="C13" s="186">
        <v>253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</row>
    <row r="14" spans="1:13" s="16" customFormat="1" x14ac:dyDescent="0.35">
      <c r="A14" s="180" t="s">
        <v>4</v>
      </c>
      <c r="B14" s="92" t="s">
        <v>571</v>
      </c>
      <c r="C14" s="92" t="s">
        <v>571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</row>
    <row r="15" spans="1:13" x14ac:dyDescent="0.35">
      <c r="A15" s="181" t="s">
        <v>66</v>
      </c>
      <c r="B15" s="91" t="s">
        <v>569</v>
      </c>
      <c r="C15" s="91" t="s">
        <v>569</v>
      </c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spans="1:13" x14ac:dyDescent="0.35">
      <c r="A16" s="182" t="s">
        <v>408</v>
      </c>
      <c r="B16" s="187">
        <v>0.69899999999999995</v>
      </c>
      <c r="C16" s="187">
        <v>0.71499999999999997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</row>
    <row r="17" spans="1:13" s="17" customFormat="1" ht="18.600000000000001" thickBot="1" x14ac:dyDescent="0.4">
      <c r="A17" s="37" t="s">
        <v>577</v>
      </c>
      <c r="B17" s="186">
        <v>206</v>
      </c>
      <c r="C17" s="186">
        <v>431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D38" sqref="D38"/>
    </sheetView>
  </sheetViews>
  <sheetFormatPr defaultRowHeight="18" x14ac:dyDescent="0.35"/>
  <cols>
    <col min="1" max="1" width="4" style="102" customWidth="1"/>
    <col min="2" max="2" width="44.21875" style="12" customWidth="1"/>
    <col min="3" max="3" width="30.5546875" style="75" bestFit="1" customWidth="1"/>
    <col min="4" max="4" width="27.6640625" style="75" bestFit="1" customWidth="1"/>
    <col min="5" max="8" width="7.77734375" style="75" customWidth="1"/>
    <col min="9" max="28" width="7.77734375" style="75" hidden="1" customWidth="1"/>
    <col min="29" max="29" width="30.5546875" style="75" customWidth="1"/>
    <col min="30" max="30" width="27.6640625" style="75" customWidth="1"/>
    <col min="31" max="54" width="7.77734375" style="75" customWidth="1"/>
    <col min="55" max="55" width="30.5546875" style="75" customWidth="1"/>
    <col min="56" max="56" width="27.6640625" style="75" customWidth="1"/>
    <col min="57" max="57" width="7.6640625" style="75" customWidth="1"/>
    <col min="58" max="58" width="6.77734375" style="75" customWidth="1"/>
    <col min="59" max="59" width="7.77734375" style="75" customWidth="1"/>
    <col min="60" max="60" width="5.6640625" style="75" customWidth="1"/>
    <col min="61" max="61" width="7.77734375" style="75" customWidth="1"/>
    <col min="62" max="62" width="6.77734375" style="75" customWidth="1"/>
    <col min="63" max="63" width="7.77734375" style="75" customWidth="1"/>
    <col min="64" max="64" width="5.6640625" style="75" customWidth="1"/>
    <col min="65" max="80" width="7.77734375" style="75" customWidth="1"/>
    <col min="81" max="106" width="8.88671875" style="12" customWidth="1"/>
    <col min="107" max="16384" width="8.88671875" style="12"/>
  </cols>
  <sheetData>
    <row r="1" spans="1:106" s="15" customFormat="1" ht="18.600000000000001" thickBot="1" x14ac:dyDescent="0.4">
      <c r="A1" s="36"/>
      <c r="B1" s="13" t="s">
        <v>25</v>
      </c>
      <c r="C1" s="327">
        <v>1</v>
      </c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9"/>
      <c r="AC1" s="330">
        <v>2</v>
      </c>
      <c r="AD1" s="328"/>
      <c r="AE1" s="328"/>
      <c r="AF1" s="328"/>
      <c r="AG1" s="328"/>
      <c r="AH1" s="328"/>
      <c r="AI1" s="328"/>
      <c r="AJ1" s="328"/>
      <c r="AK1" s="328"/>
      <c r="AL1" s="328"/>
      <c r="AM1" s="328"/>
      <c r="AN1" s="328"/>
      <c r="AO1" s="328"/>
      <c r="AP1" s="328"/>
      <c r="AQ1" s="328"/>
      <c r="AR1" s="328"/>
      <c r="AS1" s="328"/>
      <c r="AT1" s="328"/>
      <c r="AU1" s="328"/>
      <c r="AV1" s="328"/>
      <c r="AW1" s="328"/>
      <c r="AX1" s="328"/>
      <c r="AY1" s="328"/>
      <c r="AZ1" s="328"/>
      <c r="BA1" s="328"/>
      <c r="BB1" s="329"/>
      <c r="BC1" s="330">
        <v>3</v>
      </c>
      <c r="BD1" s="328"/>
      <c r="BE1" s="328"/>
      <c r="BF1" s="328"/>
      <c r="BG1" s="328"/>
      <c r="BH1" s="328"/>
      <c r="BI1" s="328"/>
      <c r="BJ1" s="328"/>
      <c r="BK1" s="328"/>
      <c r="BL1" s="328"/>
      <c r="BM1" s="328"/>
      <c r="BN1" s="328"/>
      <c r="BO1" s="328"/>
      <c r="BP1" s="328"/>
      <c r="BQ1" s="328"/>
      <c r="BR1" s="328"/>
      <c r="BS1" s="328"/>
      <c r="BT1" s="328"/>
      <c r="BU1" s="328"/>
      <c r="BV1" s="328"/>
      <c r="BW1" s="328"/>
      <c r="BX1" s="328"/>
      <c r="BY1" s="328"/>
      <c r="BZ1" s="328"/>
      <c r="CA1" s="328"/>
      <c r="CB1" s="329"/>
      <c r="CC1" s="330">
        <v>4</v>
      </c>
      <c r="CD1" s="328"/>
      <c r="CE1" s="328"/>
      <c r="CF1" s="328"/>
      <c r="CG1" s="328"/>
      <c r="CH1" s="328"/>
      <c r="CI1" s="328"/>
      <c r="CJ1" s="328"/>
      <c r="CK1" s="328"/>
      <c r="CL1" s="328"/>
      <c r="CM1" s="328"/>
      <c r="CN1" s="328"/>
      <c r="CO1" s="328"/>
      <c r="CP1" s="328"/>
      <c r="CQ1" s="328"/>
      <c r="CR1" s="328"/>
      <c r="CS1" s="328"/>
      <c r="CT1" s="328"/>
      <c r="CU1" s="328"/>
      <c r="CV1" s="328"/>
      <c r="CW1" s="328"/>
      <c r="CX1" s="328"/>
      <c r="CY1" s="328"/>
      <c r="CZ1" s="328"/>
      <c r="DA1" s="328"/>
      <c r="DB1" s="329"/>
    </row>
    <row r="2" spans="1:106" ht="18.600000000000001" thickBot="1" x14ac:dyDescent="0.4">
      <c r="B2" s="9" t="s">
        <v>4</v>
      </c>
      <c r="C2" s="331" t="s">
        <v>159</v>
      </c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9"/>
      <c r="AC2" s="332"/>
      <c r="AD2" s="307"/>
      <c r="AE2" s="307"/>
      <c r="AF2" s="307"/>
      <c r="AG2" s="307"/>
      <c r="AH2" s="307"/>
      <c r="AI2" s="307"/>
      <c r="AJ2" s="307"/>
      <c r="AK2" s="307"/>
      <c r="AL2" s="307"/>
      <c r="AM2" s="307"/>
      <c r="AN2" s="307"/>
      <c r="AO2" s="307"/>
      <c r="AP2" s="307"/>
      <c r="AQ2" s="307"/>
      <c r="AR2" s="307"/>
      <c r="AS2" s="307"/>
      <c r="AT2" s="307"/>
      <c r="AU2" s="307"/>
      <c r="AV2" s="307"/>
      <c r="AW2" s="307"/>
      <c r="AX2" s="307"/>
      <c r="AY2" s="307"/>
      <c r="AZ2" s="307"/>
      <c r="BA2" s="307"/>
      <c r="BB2" s="309"/>
      <c r="BC2" s="332"/>
      <c r="BD2" s="307"/>
      <c r="BE2" s="307"/>
      <c r="BF2" s="307"/>
      <c r="BG2" s="307"/>
      <c r="BH2" s="307"/>
      <c r="BI2" s="307"/>
      <c r="BJ2" s="307"/>
      <c r="BK2" s="307"/>
      <c r="BL2" s="307"/>
      <c r="BM2" s="307"/>
      <c r="BN2" s="307"/>
      <c r="BO2" s="307"/>
      <c r="BP2" s="307"/>
      <c r="BQ2" s="307"/>
      <c r="BR2" s="307"/>
      <c r="BS2" s="307"/>
      <c r="BT2" s="307"/>
      <c r="BU2" s="307"/>
      <c r="BV2" s="307"/>
      <c r="BW2" s="307"/>
      <c r="BX2" s="307"/>
      <c r="BY2" s="307"/>
      <c r="BZ2" s="307"/>
      <c r="CA2" s="307"/>
      <c r="CB2" s="309"/>
      <c r="CC2" s="332"/>
      <c r="CD2" s="307"/>
      <c r="CE2" s="307"/>
      <c r="CF2" s="307"/>
      <c r="CG2" s="307"/>
      <c r="CH2" s="307"/>
      <c r="CI2" s="307"/>
      <c r="CJ2" s="307"/>
      <c r="CK2" s="307"/>
      <c r="CL2" s="307"/>
      <c r="CM2" s="307"/>
      <c r="CN2" s="307"/>
      <c r="CO2" s="307"/>
      <c r="CP2" s="307"/>
      <c r="CQ2" s="307"/>
      <c r="CR2" s="307"/>
      <c r="CS2" s="307"/>
      <c r="CT2" s="307"/>
      <c r="CU2" s="307"/>
      <c r="CV2" s="307"/>
      <c r="CW2" s="307"/>
      <c r="CX2" s="307"/>
      <c r="CY2" s="307"/>
      <c r="CZ2" s="307"/>
      <c r="DA2" s="307"/>
      <c r="DB2" s="309"/>
    </row>
    <row r="3" spans="1:106" ht="18.600000000000001" thickBot="1" x14ac:dyDescent="0.4">
      <c r="B3" s="9"/>
      <c r="C3" s="25"/>
      <c r="D3" s="46"/>
      <c r="E3" s="324">
        <v>1</v>
      </c>
      <c r="F3" s="324"/>
      <c r="G3" s="324">
        <v>2</v>
      </c>
      <c r="H3" s="325"/>
      <c r="I3" s="324">
        <v>3</v>
      </c>
      <c r="J3" s="325"/>
      <c r="K3" s="324">
        <v>4</v>
      </c>
      <c r="L3" s="325"/>
      <c r="M3" s="324">
        <v>5</v>
      </c>
      <c r="N3" s="325"/>
      <c r="O3" s="324">
        <v>6</v>
      </c>
      <c r="P3" s="325"/>
      <c r="Q3" s="324">
        <v>7</v>
      </c>
      <c r="R3" s="325"/>
      <c r="S3" s="324">
        <v>8</v>
      </c>
      <c r="T3" s="325"/>
      <c r="U3" s="324">
        <v>9</v>
      </c>
      <c r="V3" s="325"/>
      <c r="W3" s="324">
        <v>10</v>
      </c>
      <c r="X3" s="325"/>
      <c r="Y3" s="324">
        <v>11</v>
      </c>
      <c r="Z3" s="325"/>
      <c r="AA3" s="324">
        <v>12</v>
      </c>
      <c r="AB3" s="326"/>
      <c r="AC3" s="106"/>
      <c r="AD3" s="46"/>
      <c r="AE3" s="324">
        <v>1</v>
      </c>
      <c r="AF3" s="324"/>
      <c r="AG3" s="324">
        <v>2</v>
      </c>
      <c r="AH3" s="325"/>
      <c r="AI3" s="324">
        <v>3</v>
      </c>
      <c r="AJ3" s="325"/>
      <c r="AK3" s="324">
        <v>4</v>
      </c>
      <c r="AL3" s="325"/>
      <c r="AM3" s="324">
        <v>5</v>
      </c>
      <c r="AN3" s="325"/>
      <c r="AO3" s="324">
        <v>6</v>
      </c>
      <c r="AP3" s="325"/>
      <c r="AQ3" s="324">
        <v>7</v>
      </c>
      <c r="AR3" s="325"/>
      <c r="AS3" s="324">
        <v>8</v>
      </c>
      <c r="AT3" s="325"/>
      <c r="AU3" s="324">
        <v>9</v>
      </c>
      <c r="AV3" s="325"/>
      <c r="AW3" s="324">
        <v>10</v>
      </c>
      <c r="AX3" s="325"/>
      <c r="AY3" s="324">
        <v>11</v>
      </c>
      <c r="AZ3" s="325"/>
      <c r="BA3" s="324">
        <v>12</v>
      </c>
      <c r="BB3" s="326"/>
      <c r="BC3" s="106"/>
      <c r="BD3" s="46"/>
      <c r="BE3" s="324">
        <v>1</v>
      </c>
      <c r="BF3" s="324"/>
      <c r="BG3" s="324">
        <v>2</v>
      </c>
      <c r="BH3" s="325"/>
      <c r="BI3" s="324">
        <v>3</v>
      </c>
      <c r="BJ3" s="325"/>
      <c r="BK3" s="324">
        <v>4</v>
      </c>
      <c r="BL3" s="325"/>
      <c r="BM3" s="324">
        <v>5</v>
      </c>
      <c r="BN3" s="325"/>
      <c r="BO3" s="324">
        <v>6</v>
      </c>
      <c r="BP3" s="325"/>
      <c r="BQ3" s="324">
        <v>7</v>
      </c>
      <c r="BR3" s="325"/>
      <c r="BS3" s="324">
        <v>8</v>
      </c>
      <c r="BT3" s="325"/>
      <c r="BU3" s="324">
        <v>9</v>
      </c>
      <c r="BV3" s="325"/>
      <c r="BW3" s="324">
        <v>10</v>
      </c>
      <c r="BX3" s="325"/>
      <c r="BY3" s="324">
        <v>11</v>
      </c>
      <c r="BZ3" s="325"/>
      <c r="CA3" s="324">
        <v>12</v>
      </c>
      <c r="CB3" s="326"/>
      <c r="CC3" s="106"/>
      <c r="CD3" s="46"/>
      <c r="CE3" s="324">
        <v>1</v>
      </c>
      <c r="CF3" s="324"/>
      <c r="CG3" s="324">
        <v>2</v>
      </c>
      <c r="CH3" s="324"/>
      <c r="CI3" s="324">
        <v>3</v>
      </c>
      <c r="CJ3" s="324"/>
      <c r="CK3" s="324">
        <v>4</v>
      </c>
      <c r="CL3" s="324"/>
      <c r="CM3" s="324">
        <v>5</v>
      </c>
      <c r="CN3" s="324"/>
      <c r="CO3" s="324">
        <v>6</v>
      </c>
      <c r="CP3" s="324"/>
      <c r="CQ3" s="324">
        <v>7</v>
      </c>
      <c r="CR3" s="324"/>
      <c r="CS3" s="324">
        <v>8</v>
      </c>
      <c r="CT3" s="324"/>
      <c r="CU3" s="324">
        <v>9</v>
      </c>
      <c r="CV3" s="324"/>
      <c r="CW3" s="324">
        <v>10</v>
      </c>
      <c r="CX3" s="324"/>
      <c r="CY3" s="324">
        <v>11</v>
      </c>
      <c r="CZ3" s="324"/>
      <c r="DA3" s="324">
        <v>12</v>
      </c>
      <c r="DB3" s="324"/>
    </row>
    <row r="4" spans="1:106" ht="18.600000000000001" thickBot="1" x14ac:dyDescent="0.4">
      <c r="B4" s="184" t="s">
        <v>566</v>
      </c>
      <c r="C4" s="320" t="s">
        <v>119</v>
      </c>
      <c r="D4" s="314"/>
      <c r="E4" s="310" t="str" cm="1">
        <f t="array" ref="E4">IF(COUNTA(INDEX(Buildings, E3))&gt;0,INDEX(Buildings, E3),"")</f>
        <v>SFH</v>
      </c>
      <c r="F4" s="311"/>
      <c r="G4" s="322" t="str" cm="1">
        <f t="array" ref="G4">IF(COUNTA(INDEX(Buildings, G3))&gt;0,INDEX(Buildings, G3),"")</f>
        <v>MFH</v>
      </c>
      <c r="H4" s="311"/>
      <c r="I4" s="323" t="str" cm="1">
        <f t="array" ref="I4">IF(COUNTA(INDEX(Buildings, I3))&gt;0,INDEX(Buildings, I3),"")</f>
        <v/>
      </c>
      <c r="J4" s="319"/>
      <c r="K4" s="317" t="str" cm="1">
        <f t="array" ref="K4">IF(COUNTA(INDEX(Buildings, K3))&gt;0,INDEX(Buildings, K3),"")</f>
        <v/>
      </c>
      <c r="L4" s="319"/>
      <c r="M4" s="317" t="str" cm="1">
        <f t="array" ref="M4">IF(COUNTA(INDEX(Buildings, M3))&gt;0,INDEX(Buildings, M3),"")</f>
        <v/>
      </c>
      <c r="N4" s="319"/>
      <c r="O4" s="317" t="str" cm="1">
        <f t="array" ref="O4">IF(COUNTA(INDEX(Buildings, O3))&gt;0,INDEX(Buildings, O3),"")</f>
        <v/>
      </c>
      <c r="P4" s="319"/>
      <c r="Q4" s="317" t="str" cm="1">
        <f t="array" ref="Q4">IF(COUNTA(INDEX(Buildings, Q3))&gt;0,INDEX(Buildings, Q3),"")</f>
        <v/>
      </c>
      <c r="R4" s="319"/>
      <c r="S4" s="317" t="str" cm="1">
        <f t="array" ref="S4">IF(COUNTA(INDEX(Buildings, S3))&gt;0,INDEX(Buildings, S3),"")</f>
        <v/>
      </c>
      <c r="T4" s="319"/>
      <c r="U4" s="317" t="str" cm="1">
        <f t="array" ref="U4">IF(COUNTA(INDEX(Buildings, U3))&gt;0,INDEX(Buildings, U3),"")</f>
        <v/>
      </c>
      <c r="V4" s="319"/>
      <c r="W4" s="317" t="str" cm="1">
        <f t="array" ref="W4">IF(COUNTA(INDEX(Buildings, W3))&gt;0,INDEX(Buildings, W3),"")</f>
        <v/>
      </c>
      <c r="X4" s="319"/>
      <c r="Y4" s="317" t="str" cm="1">
        <f t="array" ref="Y4">IF(COUNTA(INDEX(Buildings, Y3))&gt;0,INDEX(Buildings, Y3),"")</f>
        <v/>
      </c>
      <c r="Z4" s="319"/>
      <c r="AA4" s="317" t="str" cm="1">
        <f t="array" ref="AA4">IF(COUNTA(INDEX(Buildings, AA3))&gt;0,INDEX(Buildings, AA3),"")</f>
        <v/>
      </c>
      <c r="AB4" s="318"/>
      <c r="AC4" s="313" t="s">
        <v>119</v>
      </c>
      <c r="AD4" s="314"/>
      <c r="AE4" s="310" t="str" cm="1">
        <f t="array" ref="AE4">IF(COUNTA(INDEX(Buildings, AE3))&gt;0,INDEX(Buildings, AE3),"")</f>
        <v>SFH</v>
      </c>
      <c r="AF4" s="311"/>
      <c r="AG4" s="310" t="str" cm="1">
        <f t="array" ref="AG4">IF(COUNTA(INDEX(Buildings, AG3))&gt;0,INDEX(Buildings, AG3),"")</f>
        <v>MFH</v>
      </c>
      <c r="AH4" s="311"/>
      <c r="AI4" s="310" t="str" cm="1">
        <f t="array" ref="AI4">IF(COUNTA(INDEX(Buildings, AI3))&gt;0,INDEX(Buildings, AI3),"")</f>
        <v/>
      </c>
      <c r="AJ4" s="311"/>
      <c r="AK4" s="310" t="str" cm="1">
        <f t="array" ref="AK4">IF(COUNTA(INDEX(Buildings, AK3))&gt;0,INDEX(Buildings, AK3),"")</f>
        <v/>
      </c>
      <c r="AL4" s="311"/>
      <c r="AM4" s="310" t="str" cm="1">
        <f t="array" ref="AM4">IF(COUNTA(INDEX(Buildings, AM3))&gt;0,INDEX(Buildings, AM3),"")</f>
        <v/>
      </c>
      <c r="AN4" s="311"/>
      <c r="AO4" s="310" t="str" cm="1">
        <f t="array" ref="AO4">IF(COUNTA(INDEX(Buildings, AO3))&gt;0,INDEX(Buildings, AO3),"")</f>
        <v/>
      </c>
      <c r="AP4" s="311"/>
      <c r="AQ4" s="310" t="str" cm="1">
        <f t="array" ref="AQ4">IF(COUNTA(INDEX(Buildings, AQ3))&gt;0,INDEX(Buildings, AQ3),"")</f>
        <v/>
      </c>
      <c r="AR4" s="311"/>
      <c r="AS4" s="310" t="str" cm="1">
        <f t="array" ref="AS4">IF(COUNTA(INDEX(Buildings, AS3))&gt;0,INDEX(Buildings, AS3),"")</f>
        <v/>
      </c>
      <c r="AT4" s="311"/>
      <c r="AU4" s="310" t="str" cm="1">
        <f t="array" ref="AU4">IF(COUNTA(INDEX(Buildings, AU3))&gt;0,INDEX(Buildings, AU3),"")</f>
        <v/>
      </c>
      <c r="AV4" s="311"/>
      <c r="AW4" s="310" t="str" cm="1">
        <f t="array" ref="AW4">IF(COUNTA(INDEX(Buildings, AW3))&gt;0,INDEX(Buildings, AW3),"")</f>
        <v/>
      </c>
      <c r="AX4" s="311"/>
      <c r="AY4" s="310" t="str" cm="1">
        <f t="array" ref="AY4">IF(COUNTA(INDEX(Buildings, AY3))&gt;0,INDEX(Buildings, AY3),"")</f>
        <v/>
      </c>
      <c r="AZ4" s="311"/>
      <c r="BA4" s="310" t="str" cm="1">
        <f t="array" ref="BA4">IF(COUNTA(INDEX(Buildings, BA3))&gt;0,INDEX(Buildings, BA3),"")</f>
        <v/>
      </c>
      <c r="BB4" s="312"/>
      <c r="BC4" s="313" t="s">
        <v>119</v>
      </c>
      <c r="BD4" s="314"/>
      <c r="BE4" s="310" t="str" cm="1">
        <f t="array" ref="BE4">IF(COUNTA(INDEX(Buildings, BE3))&gt;0,INDEX(Buildings, BE3),"")</f>
        <v>SFH</v>
      </c>
      <c r="BF4" s="311"/>
      <c r="BG4" s="310" t="str" cm="1">
        <f t="array" ref="BG4">IF(COUNTA(INDEX(Buildings, BG3))&gt;0,INDEX(Buildings, BG3),"")</f>
        <v>MFH</v>
      </c>
      <c r="BH4" s="311"/>
      <c r="BI4" s="310" t="str" cm="1">
        <f t="array" ref="BI4">IF(COUNTA(INDEX(Buildings, BI3))&gt;0,INDEX(Buildings, BI3),"")</f>
        <v/>
      </c>
      <c r="BJ4" s="311"/>
      <c r="BK4" s="310" t="str" cm="1">
        <f t="array" ref="BK4">IF(COUNTA(INDEX(Buildings, BK3))&gt;0,INDEX(Buildings, BK3),"")</f>
        <v/>
      </c>
      <c r="BL4" s="311"/>
      <c r="BM4" s="310" t="str" cm="1">
        <f t="array" ref="BM4">IF(COUNTA(INDEX(Buildings, BM3))&gt;0,INDEX(Buildings, BM3),"")</f>
        <v/>
      </c>
      <c r="BN4" s="311"/>
      <c r="BO4" s="310" t="str" cm="1">
        <f t="array" ref="BO4">IF(COUNTA(INDEX(Buildings, BO3))&gt;0,INDEX(Buildings, BO3),"")</f>
        <v/>
      </c>
      <c r="BP4" s="311"/>
      <c r="BQ4" s="310" t="str" cm="1">
        <f t="array" ref="BQ4">IF(COUNTA(INDEX(Buildings, BQ3))&gt;0,INDEX(Buildings, BQ3),"")</f>
        <v/>
      </c>
      <c r="BR4" s="311"/>
      <c r="BS4" s="310" t="str" cm="1">
        <f t="array" ref="BS4">IF(COUNTA(INDEX(Buildings, BS3))&gt;0,INDEX(Buildings, BS3),"")</f>
        <v/>
      </c>
      <c r="BT4" s="311"/>
      <c r="BU4" s="310" t="str" cm="1">
        <f t="array" ref="BU4">IF(COUNTA(INDEX(Buildings, BU3))&gt;0,INDEX(Buildings, BU3),"")</f>
        <v/>
      </c>
      <c r="BV4" s="311"/>
      <c r="BW4" s="310" t="str" cm="1">
        <f t="array" ref="BW4">IF(COUNTA(INDEX(Buildings, BW3))&gt;0,INDEX(Buildings, BW3),"")</f>
        <v/>
      </c>
      <c r="BX4" s="311"/>
      <c r="BY4" s="310" t="str" cm="1">
        <f t="array" ref="BY4">IF(COUNTA(INDEX(Buildings, BY3))&gt;0,INDEX(Buildings, BY3),"")</f>
        <v/>
      </c>
      <c r="BZ4" s="311"/>
      <c r="CA4" s="310" t="str" cm="1">
        <f t="array" ref="CA4">IF(COUNTA(INDEX(Buildings, CA3))&gt;0,INDEX(Buildings, CA3),"")</f>
        <v/>
      </c>
      <c r="CB4" s="312"/>
      <c r="CC4" s="313" t="s">
        <v>119</v>
      </c>
      <c r="CD4" s="314"/>
      <c r="CE4" s="310" t="str" cm="1">
        <f t="array" ref="CE4">IF(COUNTA(INDEX(Buildings, CE3))&gt;0,INDEX(Buildings, CE3),"")</f>
        <v>SFH</v>
      </c>
      <c r="CF4" s="311"/>
      <c r="CG4" s="310" t="str" cm="1">
        <f t="array" ref="CG4">IF(COUNTA(INDEX(Buildings, CG3))&gt;0,INDEX(Buildings, CG3),"")</f>
        <v>MFH</v>
      </c>
      <c r="CH4" s="311"/>
      <c r="CI4" s="310" t="str" cm="1">
        <f t="array" ref="CI4">IF(COUNTA(INDEX(Buildings, CI3))&gt;0,INDEX(Buildings, CI3),"")</f>
        <v/>
      </c>
      <c r="CJ4" s="311"/>
      <c r="CK4" s="310" t="str" cm="1">
        <f t="array" ref="CK4">IF(COUNTA(INDEX(Buildings, CK3))&gt;0,INDEX(Buildings, CK3),"")</f>
        <v/>
      </c>
      <c r="CL4" s="311"/>
      <c r="CM4" s="310" t="str" cm="1">
        <f t="array" ref="CM4">IF(COUNTA(INDEX(Buildings, CM3))&gt;0,INDEX(Buildings, CM3),"")</f>
        <v/>
      </c>
      <c r="CN4" s="311"/>
      <c r="CO4" s="310" t="str" cm="1">
        <f t="array" ref="CO4">IF(COUNTA(INDEX(Buildings, CO3))&gt;0,INDEX(Buildings, CO3),"")</f>
        <v/>
      </c>
      <c r="CP4" s="311"/>
      <c r="CQ4" s="310" t="str" cm="1">
        <f t="array" ref="CQ4">IF(COUNTA(INDEX(Buildings, CQ3))&gt;0,INDEX(Buildings, CQ3),"")</f>
        <v/>
      </c>
      <c r="CR4" s="311"/>
      <c r="CS4" s="310" t="str" cm="1">
        <f t="array" ref="CS4">IF(COUNTA(INDEX(Buildings, CS3))&gt;0,INDEX(Buildings, CS3),"")</f>
        <v/>
      </c>
      <c r="CT4" s="311"/>
      <c r="CU4" s="310" t="str" cm="1">
        <f t="array" ref="CU4">IF(COUNTA(INDEX(Buildings, CU3))&gt;0,INDEX(Buildings, CU3),"")</f>
        <v/>
      </c>
      <c r="CV4" s="311"/>
      <c r="CW4" s="310" t="str" cm="1">
        <f t="array" ref="CW4">IF(COUNTA(INDEX(Buildings, CW3))&gt;0,INDEX(Buildings, CW3),"")</f>
        <v/>
      </c>
      <c r="CX4" s="311"/>
      <c r="CY4" s="310" t="str" cm="1">
        <f t="array" ref="CY4">IF(COUNTA(INDEX(Buildings, CY3))&gt;0,INDEX(Buildings, CY3),"")</f>
        <v/>
      </c>
      <c r="CZ4" s="311"/>
      <c r="DA4" s="310" t="str" cm="1">
        <f t="array" ref="DA4">IF(COUNTA(INDEX(Buildings, DA3))&gt;0,INDEX(Buildings, DA3),"")</f>
        <v/>
      </c>
      <c r="DB4" s="312"/>
    </row>
    <row r="5" spans="1:106" ht="18.600000000000001" thickBot="1" x14ac:dyDescent="0.4">
      <c r="B5" s="184" t="s">
        <v>567</v>
      </c>
      <c r="C5" s="321"/>
      <c r="D5" s="316"/>
      <c r="E5" s="307">
        <v>594</v>
      </c>
      <c r="F5" s="308"/>
      <c r="G5" s="307">
        <v>212</v>
      </c>
      <c r="H5" s="308"/>
      <c r="I5" s="307"/>
      <c r="J5" s="308"/>
      <c r="K5" s="307"/>
      <c r="L5" s="308"/>
      <c r="M5" s="307"/>
      <c r="N5" s="308"/>
      <c r="O5" s="307"/>
      <c r="P5" s="308"/>
      <c r="Q5" s="307"/>
      <c r="R5" s="308"/>
      <c r="S5" s="307"/>
      <c r="T5" s="308"/>
      <c r="U5" s="307"/>
      <c r="V5" s="308"/>
      <c r="W5" s="307"/>
      <c r="X5" s="308"/>
      <c r="Y5" s="307"/>
      <c r="Z5" s="308"/>
      <c r="AA5" s="307"/>
      <c r="AB5" s="309"/>
      <c r="AC5" s="315"/>
      <c r="AD5" s="316"/>
      <c r="AE5" s="307"/>
      <c r="AF5" s="308"/>
      <c r="AG5" s="307"/>
      <c r="AH5" s="308"/>
      <c r="AI5" s="307"/>
      <c r="AJ5" s="308"/>
      <c r="AK5" s="307"/>
      <c r="AL5" s="308"/>
      <c r="AM5" s="307"/>
      <c r="AN5" s="308"/>
      <c r="AO5" s="307"/>
      <c r="AP5" s="308"/>
      <c r="AQ5" s="307"/>
      <c r="AR5" s="308"/>
      <c r="AS5" s="307"/>
      <c r="AT5" s="308"/>
      <c r="AU5" s="307"/>
      <c r="AV5" s="308"/>
      <c r="AW5" s="307"/>
      <c r="AX5" s="308"/>
      <c r="AY5" s="307"/>
      <c r="AZ5" s="308"/>
      <c r="BA5" s="307"/>
      <c r="BB5" s="309"/>
      <c r="BC5" s="315"/>
      <c r="BD5" s="316"/>
      <c r="BE5" s="307"/>
      <c r="BF5" s="308"/>
      <c r="BG5" s="307"/>
      <c r="BH5" s="308"/>
      <c r="BI5" s="307"/>
      <c r="BJ5" s="308"/>
      <c r="BK5" s="307"/>
      <c r="BL5" s="308"/>
      <c r="BM5" s="307"/>
      <c r="BN5" s="308"/>
      <c r="BO5" s="307"/>
      <c r="BP5" s="308"/>
      <c r="BQ5" s="307"/>
      <c r="BR5" s="308"/>
      <c r="BS5" s="307"/>
      <c r="BT5" s="308"/>
      <c r="BU5" s="307"/>
      <c r="BV5" s="308"/>
      <c r="BW5" s="307"/>
      <c r="BX5" s="308"/>
      <c r="BY5" s="307"/>
      <c r="BZ5" s="308"/>
      <c r="CA5" s="307"/>
      <c r="CB5" s="309"/>
      <c r="CC5" s="315"/>
      <c r="CD5" s="316"/>
      <c r="CE5" s="307"/>
      <c r="CF5" s="308"/>
      <c r="CG5" s="307"/>
      <c r="CH5" s="308"/>
      <c r="CI5" s="307"/>
      <c r="CJ5" s="308"/>
      <c r="CK5" s="307"/>
      <c r="CL5" s="308"/>
      <c r="CM5" s="307"/>
      <c r="CN5" s="308"/>
      <c r="CO5" s="307"/>
      <c r="CP5" s="308"/>
      <c r="CQ5" s="307"/>
      <c r="CR5" s="308"/>
      <c r="CS5" s="307"/>
      <c r="CT5" s="308"/>
      <c r="CU5" s="307"/>
      <c r="CV5" s="308"/>
      <c r="CW5" s="307"/>
      <c r="CX5" s="308"/>
      <c r="CY5" s="307"/>
      <c r="CZ5" s="308"/>
      <c r="DA5" s="307"/>
      <c r="DB5" s="309"/>
    </row>
    <row r="6" spans="1:106" s="117" customFormat="1" ht="21.6" thickBot="1" x14ac:dyDescent="0.45">
      <c r="A6" s="112"/>
      <c r="B6" s="113" t="s">
        <v>120</v>
      </c>
      <c r="C6" s="114" t="s">
        <v>122</v>
      </c>
      <c r="D6" s="114" t="s">
        <v>123</v>
      </c>
      <c r="E6" s="114" t="s">
        <v>124</v>
      </c>
      <c r="F6" s="114" t="s">
        <v>125</v>
      </c>
      <c r="G6" s="114" t="s">
        <v>124</v>
      </c>
      <c r="H6" s="114" t="s">
        <v>125</v>
      </c>
      <c r="I6" s="114" t="s">
        <v>124</v>
      </c>
      <c r="J6" s="114" t="s">
        <v>125</v>
      </c>
      <c r="K6" s="114" t="s">
        <v>124</v>
      </c>
      <c r="L6" s="114" t="s">
        <v>125</v>
      </c>
      <c r="M6" s="114" t="s">
        <v>124</v>
      </c>
      <c r="N6" s="114" t="s">
        <v>125</v>
      </c>
      <c r="O6" s="114" t="s">
        <v>124</v>
      </c>
      <c r="P6" s="114" t="s">
        <v>125</v>
      </c>
      <c r="Q6" s="114" t="s">
        <v>124</v>
      </c>
      <c r="R6" s="114" t="s">
        <v>125</v>
      </c>
      <c r="S6" s="114" t="s">
        <v>124</v>
      </c>
      <c r="T6" s="114" t="s">
        <v>125</v>
      </c>
      <c r="U6" s="114" t="s">
        <v>124</v>
      </c>
      <c r="V6" s="114" t="s">
        <v>125</v>
      </c>
      <c r="W6" s="114" t="s">
        <v>124</v>
      </c>
      <c r="X6" s="114" t="s">
        <v>125</v>
      </c>
      <c r="Y6" s="114" t="s">
        <v>124</v>
      </c>
      <c r="Z6" s="114" t="s">
        <v>125</v>
      </c>
      <c r="AA6" s="114" t="s">
        <v>124</v>
      </c>
      <c r="AB6" s="115" t="s">
        <v>125</v>
      </c>
      <c r="AC6" s="116" t="s">
        <v>122</v>
      </c>
      <c r="AD6" s="114" t="s">
        <v>123</v>
      </c>
      <c r="AE6" s="114" t="s">
        <v>124</v>
      </c>
      <c r="AF6" s="114" t="s">
        <v>125</v>
      </c>
      <c r="AG6" s="114" t="s">
        <v>124</v>
      </c>
      <c r="AH6" s="114" t="s">
        <v>125</v>
      </c>
      <c r="AI6" s="114" t="s">
        <v>124</v>
      </c>
      <c r="AJ6" s="114" t="s">
        <v>125</v>
      </c>
      <c r="AK6" s="114" t="s">
        <v>124</v>
      </c>
      <c r="AL6" s="114" t="s">
        <v>125</v>
      </c>
      <c r="AM6" s="114" t="s">
        <v>124</v>
      </c>
      <c r="AN6" s="114" t="s">
        <v>125</v>
      </c>
      <c r="AO6" s="114" t="s">
        <v>124</v>
      </c>
      <c r="AP6" s="114" t="s">
        <v>125</v>
      </c>
      <c r="AQ6" s="114" t="s">
        <v>124</v>
      </c>
      <c r="AR6" s="114" t="s">
        <v>125</v>
      </c>
      <c r="AS6" s="114" t="s">
        <v>124</v>
      </c>
      <c r="AT6" s="114" t="s">
        <v>125</v>
      </c>
      <c r="AU6" s="114" t="s">
        <v>124</v>
      </c>
      <c r="AV6" s="114" t="s">
        <v>125</v>
      </c>
      <c r="AW6" s="114" t="s">
        <v>124</v>
      </c>
      <c r="AX6" s="114" t="s">
        <v>125</v>
      </c>
      <c r="AY6" s="114" t="s">
        <v>124</v>
      </c>
      <c r="AZ6" s="114" t="s">
        <v>125</v>
      </c>
      <c r="BA6" s="114" t="s">
        <v>124</v>
      </c>
      <c r="BB6" s="115" t="s">
        <v>125</v>
      </c>
      <c r="BC6" s="116" t="s">
        <v>122</v>
      </c>
      <c r="BD6" s="114" t="s">
        <v>123</v>
      </c>
      <c r="BE6" s="114" t="s">
        <v>124</v>
      </c>
      <c r="BF6" s="114" t="s">
        <v>125</v>
      </c>
      <c r="BG6" s="114" t="s">
        <v>124</v>
      </c>
      <c r="BH6" s="114" t="s">
        <v>125</v>
      </c>
      <c r="BI6" s="114" t="s">
        <v>124</v>
      </c>
      <c r="BJ6" s="114" t="s">
        <v>125</v>
      </c>
      <c r="BK6" s="114" t="s">
        <v>124</v>
      </c>
      <c r="BL6" s="114" t="s">
        <v>125</v>
      </c>
      <c r="BM6" s="114" t="s">
        <v>124</v>
      </c>
      <c r="BN6" s="114" t="s">
        <v>125</v>
      </c>
      <c r="BO6" s="114" t="s">
        <v>124</v>
      </c>
      <c r="BP6" s="114" t="s">
        <v>125</v>
      </c>
      <c r="BQ6" s="114" t="s">
        <v>124</v>
      </c>
      <c r="BR6" s="114" t="s">
        <v>125</v>
      </c>
      <c r="BS6" s="114" t="s">
        <v>124</v>
      </c>
      <c r="BT6" s="114" t="s">
        <v>125</v>
      </c>
      <c r="BU6" s="114" t="s">
        <v>124</v>
      </c>
      <c r="BV6" s="114" t="s">
        <v>125</v>
      </c>
      <c r="BW6" s="114" t="s">
        <v>124</v>
      </c>
      <c r="BX6" s="114" t="s">
        <v>125</v>
      </c>
      <c r="BY6" s="114" t="s">
        <v>124</v>
      </c>
      <c r="BZ6" s="114" t="s">
        <v>125</v>
      </c>
      <c r="CA6" s="114" t="s">
        <v>124</v>
      </c>
      <c r="CB6" s="115" t="s">
        <v>125</v>
      </c>
      <c r="CC6" s="116" t="s">
        <v>122</v>
      </c>
      <c r="CD6" s="114" t="s">
        <v>123</v>
      </c>
      <c r="CE6" s="114" t="s">
        <v>124</v>
      </c>
      <c r="CF6" s="114" t="s">
        <v>125</v>
      </c>
      <c r="CG6" s="114" t="s">
        <v>124</v>
      </c>
      <c r="CH6" s="114" t="s">
        <v>125</v>
      </c>
      <c r="CI6" s="114" t="s">
        <v>124</v>
      </c>
      <c r="CJ6" s="114" t="s">
        <v>125</v>
      </c>
      <c r="CK6" s="114" t="s">
        <v>124</v>
      </c>
      <c r="CL6" s="114" t="s">
        <v>125</v>
      </c>
      <c r="CM6" s="114" t="s">
        <v>124</v>
      </c>
      <c r="CN6" s="114" t="s">
        <v>125</v>
      </c>
      <c r="CO6" s="114" t="s">
        <v>124</v>
      </c>
      <c r="CP6" s="114" t="s">
        <v>125</v>
      </c>
      <c r="CQ6" s="114" t="s">
        <v>124</v>
      </c>
      <c r="CR6" s="114" t="s">
        <v>125</v>
      </c>
      <c r="CS6" s="114" t="s">
        <v>124</v>
      </c>
      <c r="CT6" s="114" t="s">
        <v>125</v>
      </c>
      <c r="CU6" s="114" t="s">
        <v>124</v>
      </c>
      <c r="CV6" s="114" t="s">
        <v>125</v>
      </c>
      <c r="CW6" s="114" t="s">
        <v>124</v>
      </c>
      <c r="CX6" s="114" t="s">
        <v>125</v>
      </c>
      <c r="CY6" s="114" t="s">
        <v>124</v>
      </c>
      <c r="CZ6" s="114" t="s">
        <v>125</v>
      </c>
      <c r="DA6" s="114" t="s">
        <v>124</v>
      </c>
      <c r="DB6" s="115" t="s">
        <v>125</v>
      </c>
    </row>
    <row r="7" spans="1:106" hidden="1" x14ac:dyDescent="0.35">
      <c r="A7" s="103">
        <v>1</v>
      </c>
      <c r="B7" s="10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1"/>
      <c r="D7" s="91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104"/>
      <c r="AC7" s="107"/>
      <c r="AD7" s="91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104"/>
      <c r="BC7" s="107"/>
      <c r="BD7" s="91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104"/>
      <c r="CC7" s="107"/>
      <c r="CD7" s="91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104"/>
    </row>
    <row r="8" spans="1:106" hidden="1" x14ac:dyDescent="0.35">
      <c r="A8" s="102">
        <v>2</v>
      </c>
      <c r="B8" s="10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1"/>
      <c r="D8" s="91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104"/>
      <c r="AC8" s="107"/>
      <c r="AD8" s="91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104"/>
      <c r="BC8" s="107"/>
      <c r="BD8" s="91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104"/>
      <c r="CC8" s="107"/>
      <c r="CD8" s="91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104"/>
    </row>
    <row r="9" spans="1:106" x14ac:dyDescent="0.35">
      <c r="A9" s="102">
        <v>3</v>
      </c>
      <c r="B9" s="10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1"/>
      <c r="D9" s="91">
        <v>111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104"/>
      <c r="AC9" s="107"/>
      <c r="AD9" s="91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104"/>
      <c r="BC9" s="107"/>
      <c r="BD9" s="91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104"/>
      <c r="CC9" s="107"/>
      <c r="CD9" s="91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104"/>
    </row>
    <row r="10" spans="1:106" x14ac:dyDescent="0.35">
      <c r="A10" s="102">
        <v>4</v>
      </c>
      <c r="B10" s="10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1"/>
      <c r="D10" s="91">
        <v>5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104"/>
      <c r="AC10" s="107"/>
      <c r="AD10" s="91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104"/>
      <c r="BC10" s="107"/>
      <c r="BD10" s="91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104"/>
      <c r="CC10" s="107"/>
      <c r="CD10" s="91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104"/>
    </row>
    <row r="11" spans="1:106" x14ac:dyDescent="0.35">
      <c r="A11" s="102">
        <v>5</v>
      </c>
      <c r="B11" s="10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1">
        <v>1</v>
      </c>
      <c r="D11" s="91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104"/>
      <c r="AC11" s="107"/>
      <c r="AD11" s="91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104"/>
      <c r="BC11" s="107"/>
      <c r="BD11" s="91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104"/>
      <c r="CC11" s="107"/>
      <c r="CD11" s="91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104"/>
    </row>
    <row r="12" spans="1:106" x14ac:dyDescent="0.35">
      <c r="A12" s="102">
        <v>6</v>
      </c>
      <c r="B12" s="10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1">
        <v>1</v>
      </c>
      <c r="D12" s="91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104"/>
      <c r="AC12" s="107"/>
      <c r="AD12" s="91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104"/>
      <c r="BC12" s="107"/>
      <c r="BD12" s="91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104"/>
      <c r="CC12" s="107"/>
      <c r="CD12" s="91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104"/>
    </row>
    <row r="13" spans="1:106" x14ac:dyDescent="0.35">
      <c r="A13" s="102">
        <v>7</v>
      </c>
      <c r="B13" s="10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1"/>
      <c r="D13" s="91">
        <v>100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104"/>
      <c r="AC13" s="107"/>
      <c r="AD13" s="91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104"/>
      <c r="BC13" s="107"/>
      <c r="BD13" s="91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104"/>
      <c r="CC13" s="107"/>
      <c r="CD13" s="91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104"/>
    </row>
    <row r="14" spans="1:106" x14ac:dyDescent="0.35">
      <c r="A14" s="102">
        <v>8</v>
      </c>
      <c r="B14" s="10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1"/>
      <c r="D14" s="91">
        <v>100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104"/>
      <c r="AC14" s="107"/>
      <c r="AD14" s="91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104"/>
      <c r="BC14" s="107"/>
      <c r="BD14" s="91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104"/>
      <c r="CC14" s="107"/>
      <c r="CD14" s="91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104"/>
    </row>
    <row r="15" spans="1:106" hidden="1" x14ac:dyDescent="0.35">
      <c r="A15" s="102">
        <v>9</v>
      </c>
      <c r="B15" s="10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1"/>
      <c r="D15" s="91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104"/>
      <c r="AC15" s="107"/>
      <c r="AD15" s="91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104"/>
      <c r="BC15" s="107"/>
      <c r="BD15" s="91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104"/>
      <c r="CC15" s="107"/>
      <c r="CD15" s="91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104"/>
    </row>
    <row r="16" spans="1:106" hidden="1" x14ac:dyDescent="0.35">
      <c r="A16" s="103">
        <v>10</v>
      </c>
      <c r="B16" s="10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1"/>
      <c r="D16" s="91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104"/>
      <c r="AC16" s="107"/>
      <c r="AD16" s="91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104"/>
      <c r="BC16" s="107"/>
      <c r="BD16" s="91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104"/>
      <c r="CC16" s="107"/>
      <c r="CD16" s="91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104"/>
    </row>
    <row r="17" spans="1:106" hidden="1" x14ac:dyDescent="0.35">
      <c r="A17" s="102">
        <v>11</v>
      </c>
      <c r="B17" s="10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1"/>
      <c r="D17" s="9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104"/>
      <c r="AC17" s="107"/>
      <c r="AD17" s="91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104"/>
      <c r="BC17" s="107"/>
      <c r="BD17" s="91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104"/>
      <c r="CC17" s="107"/>
      <c r="CD17" s="91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104"/>
    </row>
    <row r="18" spans="1:106" hidden="1" x14ac:dyDescent="0.35">
      <c r="A18" s="102">
        <v>12</v>
      </c>
      <c r="B18" s="10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1"/>
      <c r="D18" s="91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104"/>
      <c r="AC18" s="107"/>
      <c r="AD18" s="91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104"/>
      <c r="BC18" s="107"/>
      <c r="BD18" s="91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104"/>
      <c r="CC18" s="107"/>
      <c r="CD18" s="91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104"/>
    </row>
    <row r="19" spans="1:106" hidden="1" x14ac:dyDescent="0.35">
      <c r="A19" s="102">
        <v>13</v>
      </c>
      <c r="B19" s="10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1"/>
      <c r="D19" s="91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104"/>
      <c r="AC19" s="107"/>
      <c r="AD19" s="91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104"/>
      <c r="BC19" s="107"/>
      <c r="BD19" s="91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104"/>
      <c r="CC19" s="107"/>
      <c r="CD19" s="91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104"/>
    </row>
    <row r="20" spans="1:106" hidden="1" x14ac:dyDescent="0.35">
      <c r="A20" s="102">
        <v>14</v>
      </c>
      <c r="B20" s="10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1"/>
      <c r="D20" s="91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104"/>
      <c r="AC20" s="107"/>
      <c r="AD20" s="91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104"/>
      <c r="BC20" s="107"/>
      <c r="BD20" s="91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104"/>
      <c r="CC20" s="107"/>
      <c r="CD20" s="91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104"/>
    </row>
    <row r="21" spans="1:106" hidden="1" x14ac:dyDescent="0.35">
      <c r="A21" s="102">
        <v>15</v>
      </c>
      <c r="B21" s="10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1"/>
      <c r="D21" s="91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104"/>
      <c r="AC21" s="107"/>
      <c r="AD21" s="91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104"/>
      <c r="BC21" s="107"/>
      <c r="BD21" s="91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104"/>
      <c r="CC21" s="107"/>
      <c r="CD21" s="91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104"/>
    </row>
    <row r="22" spans="1:106" hidden="1" x14ac:dyDescent="0.35">
      <c r="A22" s="102">
        <v>16</v>
      </c>
      <c r="B22" s="10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1"/>
      <c r="D22" s="91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104"/>
      <c r="AC22" s="107"/>
      <c r="AD22" s="91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104"/>
      <c r="BC22" s="107"/>
      <c r="BD22" s="91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104"/>
      <c r="CC22" s="107"/>
      <c r="CD22" s="91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104"/>
    </row>
    <row r="23" spans="1:106" hidden="1" x14ac:dyDescent="0.35">
      <c r="A23" s="102">
        <v>17</v>
      </c>
      <c r="B23" s="10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1"/>
      <c r="D23" s="91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104"/>
      <c r="AC23" s="107"/>
      <c r="AD23" s="91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104"/>
      <c r="BC23" s="107"/>
      <c r="BD23" s="91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104"/>
      <c r="CC23" s="107"/>
      <c r="CD23" s="91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104"/>
    </row>
    <row r="24" spans="1:106" hidden="1" x14ac:dyDescent="0.35">
      <c r="A24" s="102">
        <v>18</v>
      </c>
      <c r="B24" s="10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1"/>
      <c r="D24" s="91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104"/>
      <c r="AC24" s="107"/>
      <c r="AD24" s="91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104"/>
      <c r="BC24" s="107"/>
      <c r="BD24" s="91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104"/>
      <c r="CC24" s="107"/>
      <c r="CD24" s="91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104"/>
    </row>
    <row r="25" spans="1:106" hidden="1" x14ac:dyDescent="0.35">
      <c r="A25" s="103">
        <v>19</v>
      </c>
      <c r="B25" s="10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1"/>
      <c r="D25" s="91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104"/>
      <c r="AC25" s="107"/>
      <c r="AD25" s="91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104"/>
      <c r="BC25" s="107"/>
      <c r="BD25" s="91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104"/>
      <c r="CC25" s="107"/>
      <c r="CD25" s="91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104"/>
    </row>
    <row r="26" spans="1:106" hidden="1" x14ac:dyDescent="0.35">
      <c r="A26" s="102">
        <v>20</v>
      </c>
      <c r="B26" s="10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1"/>
      <c r="D26" s="91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104"/>
      <c r="AC26" s="107"/>
      <c r="AD26" s="91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104"/>
      <c r="BC26" s="107"/>
      <c r="BD26" s="91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104"/>
      <c r="CC26" s="107"/>
      <c r="CD26" s="91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104"/>
    </row>
    <row r="27" spans="1:106" hidden="1" x14ac:dyDescent="0.35">
      <c r="A27" s="102">
        <v>21</v>
      </c>
      <c r="B27" s="10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1"/>
      <c r="D27" s="91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104"/>
      <c r="AC27" s="107"/>
      <c r="AD27" s="91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104"/>
      <c r="BC27" s="107"/>
      <c r="BD27" s="91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104"/>
      <c r="CC27" s="107"/>
      <c r="CD27" s="91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104"/>
    </row>
    <row r="28" spans="1:106" hidden="1" x14ac:dyDescent="0.35">
      <c r="A28" s="102">
        <v>22</v>
      </c>
      <c r="B28" s="10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1"/>
      <c r="D28" s="91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104"/>
      <c r="AC28" s="107"/>
      <c r="AD28" s="91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104"/>
      <c r="BC28" s="107"/>
      <c r="BD28" s="91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104"/>
      <c r="CC28" s="107"/>
      <c r="CD28" s="91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104"/>
    </row>
    <row r="29" spans="1:106" x14ac:dyDescent="0.35">
      <c r="A29" s="102">
        <v>23</v>
      </c>
      <c r="B29" s="10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1"/>
      <c r="D29" s="91">
        <v>5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104"/>
      <c r="AC29" s="107"/>
      <c r="AD29" s="91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104"/>
      <c r="BC29" s="107"/>
      <c r="BD29" s="91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104"/>
      <c r="CC29" s="107"/>
      <c r="CD29" s="91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104"/>
    </row>
    <row r="30" spans="1:106" x14ac:dyDescent="0.35">
      <c r="A30" s="102">
        <v>24</v>
      </c>
      <c r="B30" s="10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1"/>
      <c r="D30" s="91">
        <v>1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104"/>
      <c r="AC30" s="107"/>
      <c r="AD30" s="91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104"/>
      <c r="BC30" s="107"/>
      <c r="BD30" s="91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104"/>
      <c r="CC30" s="107"/>
      <c r="CD30" s="91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104"/>
    </row>
    <row r="31" spans="1:106" hidden="1" x14ac:dyDescent="0.35">
      <c r="A31" s="102">
        <v>25</v>
      </c>
      <c r="B31" s="10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1"/>
      <c r="D31" s="9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104"/>
      <c r="AC31" s="107"/>
      <c r="AD31" s="91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104"/>
      <c r="BC31" s="107"/>
      <c r="BD31" s="91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104"/>
      <c r="CC31" s="107"/>
      <c r="CD31" s="91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104"/>
    </row>
    <row r="32" spans="1:106" hidden="1" x14ac:dyDescent="0.35">
      <c r="A32" s="102">
        <v>26</v>
      </c>
      <c r="B32" s="10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1"/>
      <c r="D32" s="9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104"/>
      <c r="AC32" s="107"/>
      <c r="AD32" s="91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104"/>
      <c r="BC32" s="107"/>
      <c r="BD32" s="91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104"/>
      <c r="CC32" s="107"/>
      <c r="CD32" s="91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104"/>
    </row>
    <row r="33" spans="1:106" hidden="1" x14ac:dyDescent="0.35">
      <c r="A33" s="102">
        <v>27</v>
      </c>
      <c r="B33" s="10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1"/>
      <c r="D33" s="91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104"/>
      <c r="AC33" s="107"/>
      <c r="AD33" s="91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104"/>
      <c r="BC33" s="107"/>
      <c r="BD33" s="91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104"/>
      <c r="CC33" s="107"/>
      <c r="CD33" s="91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104"/>
    </row>
    <row r="34" spans="1:106" x14ac:dyDescent="0.35">
      <c r="A34" s="103">
        <v>28</v>
      </c>
      <c r="B34" s="10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1"/>
      <c r="D34" s="91">
        <v>5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104"/>
      <c r="AC34" s="107"/>
      <c r="AD34" s="91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104"/>
      <c r="BC34" s="107"/>
      <c r="BD34" s="91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104"/>
      <c r="CC34" s="107"/>
      <c r="CD34" s="91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104"/>
    </row>
    <row r="35" spans="1:106" hidden="1" x14ac:dyDescent="0.35">
      <c r="A35" s="102">
        <v>29</v>
      </c>
      <c r="B35" s="10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1"/>
      <c r="D35" s="91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104"/>
      <c r="AC35" s="107"/>
      <c r="AD35" s="91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104"/>
      <c r="BC35" s="107"/>
      <c r="BD35" s="91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104"/>
      <c r="CC35" s="107"/>
      <c r="CD35" s="91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104"/>
    </row>
    <row r="36" spans="1:106" x14ac:dyDescent="0.35">
      <c r="A36" s="102">
        <v>30</v>
      </c>
      <c r="B36" s="10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1"/>
      <c r="D36" s="91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104"/>
      <c r="AC36" s="107"/>
      <c r="AD36" s="91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104"/>
      <c r="BC36" s="107"/>
      <c r="BD36" s="91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104"/>
      <c r="CC36" s="107"/>
      <c r="CD36" s="91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104"/>
    </row>
    <row r="37" spans="1:106" hidden="1" x14ac:dyDescent="0.35">
      <c r="A37" s="102">
        <v>31</v>
      </c>
      <c r="B37" s="10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1"/>
      <c r="D37" s="91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104"/>
      <c r="AC37" s="107"/>
      <c r="AD37" s="91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104"/>
      <c r="BC37" s="107"/>
      <c r="BD37" s="91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104"/>
      <c r="CC37" s="107"/>
      <c r="CD37" s="91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104"/>
    </row>
    <row r="38" spans="1:106" x14ac:dyDescent="0.35">
      <c r="A38" s="102">
        <v>32</v>
      </c>
      <c r="B38" s="10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1"/>
      <c r="D38" s="91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104"/>
      <c r="AC38" s="107"/>
      <c r="AD38" s="91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104"/>
      <c r="BC38" s="107"/>
      <c r="BD38" s="91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104"/>
      <c r="CC38" s="107"/>
      <c r="CD38" s="91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104"/>
    </row>
    <row r="39" spans="1:106" hidden="1" x14ac:dyDescent="0.35">
      <c r="A39" s="102">
        <v>33</v>
      </c>
      <c r="B39" s="10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1"/>
      <c r="D39" s="91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104"/>
      <c r="AC39" s="107"/>
      <c r="AD39" s="91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104"/>
      <c r="BC39" s="107"/>
      <c r="BD39" s="91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104"/>
      <c r="CC39" s="107"/>
      <c r="CD39" s="91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104"/>
    </row>
    <row r="40" spans="1:106" x14ac:dyDescent="0.35">
      <c r="A40" s="102">
        <v>34</v>
      </c>
      <c r="B40" s="10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1"/>
      <c r="D40" s="91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104"/>
      <c r="AC40" s="107"/>
      <c r="AD40" s="91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104"/>
      <c r="BC40" s="107"/>
      <c r="BD40" s="91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104"/>
      <c r="CC40" s="107"/>
      <c r="CD40" s="91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104"/>
    </row>
    <row r="41" spans="1:106" hidden="1" x14ac:dyDescent="0.35">
      <c r="A41" s="102">
        <v>35</v>
      </c>
      <c r="B41" s="10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1"/>
      <c r="D41" s="91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104"/>
      <c r="AC41" s="107"/>
      <c r="AD41" s="91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104"/>
      <c r="BC41" s="107"/>
      <c r="BD41" s="91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104"/>
      <c r="CC41" s="107"/>
      <c r="CD41" s="91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104"/>
    </row>
    <row r="42" spans="1:106" ht="18.600000000000001" thickBot="1" x14ac:dyDescent="0.4">
      <c r="A42" s="102">
        <v>36</v>
      </c>
      <c r="B42" s="10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1"/>
      <c r="D42" s="91">
        <v>5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104"/>
      <c r="AC42" s="107"/>
      <c r="AD42" s="91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104"/>
      <c r="BC42" s="107"/>
      <c r="BD42" s="91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104"/>
      <c r="CC42" s="107"/>
      <c r="CD42" s="91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104"/>
    </row>
    <row r="43" spans="1:106" ht="18.600000000000001" hidden="1" thickBot="1" x14ac:dyDescent="0.4">
      <c r="A43" s="103">
        <v>37</v>
      </c>
      <c r="B43" s="10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1"/>
      <c r="D43" s="91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104"/>
      <c r="AC43" s="107"/>
      <c r="AD43" s="91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104"/>
      <c r="BC43" s="107"/>
      <c r="BD43" s="91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104"/>
      <c r="CC43" s="107"/>
      <c r="CD43" s="91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104"/>
    </row>
    <row r="44" spans="1:106" ht="18.600000000000001" hidden="1" thickBot="1" x14ac:dyDescent="0.4">
      <c r="A44" s="102">
        <v>38</v>
      </c>
      <c r="B44" s="10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1"/>
      <c r="D44" s="91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104"/>
      <c r="AC44" s="107"/>
      <c r="AD44" s="91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104"/>
      <c r="BC44" s="107"/>
      <c r="BD44" s="91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104"/>
      <c r="CC44" s="107"/>
      <c r="CD44" s="91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104"/>
    </row>
    <row r="45" spans="1:106" ht="18.600000000000001" hidden="1" thickBot="1" x14ac:dyDescent="0.4">
      <c r="A45" s="102">
        <v>39</v>
      </c>
      <c r="B45" s="10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1"/>
      <c r="D45" s="91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104"/>
      <c r="AC45" s="107"/>
      <c r="AD45" s="91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104"/>
      <c r="BC45" s="107"/>
      <c r="BD45" s="91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104"/>
      <c r="CC45" s="107"/>
      <c r="CD45" s="91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104"/>
    </row>
    <row r="46" spans="1:106" ht="18.600000000000001" hidden="1" thickBot="1" x14ac:dyDescent="0.4">
      <c r="A46" s="102">
        <v>40</v>
      </c>
      <c r="B46" s="10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1"/>
      <c r="D46" s="91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104"/>
      <c r="AC46" s="107"/>
      <c r="AD46" s="91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104"/>
      <c r="BC46" s="107"/>
      <c r="BD46" s="91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104"/>
      <c r="CC46" s="107"/>
      <c r="CD46" s="91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104"/>
    </row>
    <row r="47" spans="1:106" ht="18.600000000000001" hidden="1" thickBot="1" x14ac:dyDescent="0.4">
      <c r="A47" s="102">
        <v>41</v>
      </c>
      <c r="B47" s="10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1"/>
      <c r="D47" s="91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104"/>
      <c r="AC47" s="107"/>
      <c r="AD47" s="91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104"/>
      <c r="BC47" s="107"/>
      <c r="BD47" s="91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104"/>
      <c r="CC47" s="107"/>
      <c r="CD47" s="91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104"/>
    </row>
    <row r="48" spans="1:106" ht="18.600000000000001" hidden="1" thickBot="1" x14ac:dyDescent="0.4">
      <c r="A48" s="102">
        <v>42</v>
      </c>
      <c r="B48" s="10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1"/>
      <c r="D48" s="91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104"/>
      <c r="AC48" s="107"/>
      <c r="AD48" s="91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104"/>
      <c r="BC48" s="107"/>
      <c r="BD48" s="91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104"/>
      <c r="CC48" s="107"/>
      <c r="CD48" s="91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104"/>
    </row>
    <row r="49" spans="1:106" ht="18.600000000000001" hidden="1" thickBot="1" x14ac:dyDescent="0.4">
      <c r="A49" s="102">
        <v>43</v>
      </c>
      <c r="B49" s="10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1"/>
      <c r="D49" s="91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104"/>
      <c r="AC49" s="107"/>
      <c r="AD49" s="91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104"/>
      <c r="BC49" s="107"/>
      <c r="BD49" s="91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104"/>
      <c r="CC49" s="107"/>
      <c r="CD49" s="91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104"/>
    </row>
    <row r="50" spans="1:106" ht="18.600000000000001" hidden="1" thickBot="1" x14ac:dyDescent="0.4">
      <c r="A50" s="102">
        <v>44</v>
      </c>
      <c r="B50" s="10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1"/>
      <c r="D50" s="91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104"/>
      <c r="AC50" s="107"/>
      <c r="AD50" s="91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104"/>
      <c r="BC50" s="107"/>
      <c r="BD50" s="91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104"/>
      <c r="CC50" s="107"/>
      <c r="CD50" s="91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104"/>
    </row>
    <row r="51" spans="1:106" ht="18.600000000000001" hidden="1" thickBot="1" x14ac:dyDescent="0.4">
      <c r="A51" s="102">
        <v>45</v>
      </c>
      <c r="B51" s="10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1"/>
      <c r="D51" s="91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104"/>
      <c r="AC51" s="107"/>
      <c r="AD51" s="91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104"/>
      <c r="BC51" s="107"/>
      <c r="BD51" s="91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104"/>
      <c r="CC51" s="107"/>
      <c r="CD51" s="91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104"/>
    </row>
    <row r="52" spans="1:106" ht="18.600000000000001" hidden="1" thickBot="1" x14ac:dyDescent="0.4">
      <c r="A52" s="103">
        <v>46</v>
      </c>
      <c r="B52" s="10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1"/>
      <c r="D52" s="91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104"/>
      <c r="AC52" s="107"/>
      <c r="AD52" s="91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104"/>
      <c r="BC52" s="107"/>
      <c r="BD52" s="91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104"/>
      <c r="CC52" s="107"/>
      <c r="CD52" s="91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104"/>
    </row>
    <row r="53" spans="1:106" ht="18.600000000000001" hidden="1" thickBot="1" x14ac:dyDescent="0.4">
      <c r="A53" s="102">
        <v>47</v>
      </c>
      <c r="B53" s="10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1"/>
      <c r="D53" s="91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104"/>
      <c r="AC53" s="107"/>
      <c r="AD53" s="91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104"/>
      <c r="BC53" s="107"/>
      <c r="BD53" s="91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104"/>
      <c r="CC53" s="107"/>
      <c r="CD53" s="91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104"/>
    </row>
    <row r="54" spans="1:106" ht="18.600000000000001" hidden="1" thickBot="1" x14ac:dyDescent="0.4">
      <c r="A54" s="102">
        <v>48</v>
      </c>
      <c r="B54" s="10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1"/>
      <c r="D54" s="91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104"/>
      <c r="AC54" s="107"/>
      <c r="AD54" s="91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104"/>
      <c r="BC54" s="107"/>
      <c r="BD54" s="91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104"/>
      <c r="CC54" s="107"/>
      <c r="CD54" s="91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104"/>
    </row>
    <row r="55" spans="1:106" ht="18.600000000000001" hidden="1" thickBot="1" x14ac:dyDescent="0.4">
      <c r="A55" s="102">
        <v>49</v>
      </c>
      <c r="B55" s="10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1"/>
      <c r="D55" s="91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104"/>
      <c r="AC55" s="107"/>
      <c r="AD55" s="91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104"/>
      <c r="BC55" s="107"/>
      <c r="BD55" s="91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104"/>
      <c r="CC55" s="107"/>
      <c r="CD55" s="91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104"/>
    </row>
    <row r="56" spans="1:106" ht="18.600000000000001" hidden="1" thickBot="1" x14ac:dyDescent="0.4">
      <c r="A56" s="102">
        <v>50</v>
      </c>
      <c r="B56" s="10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1"/>
      <c r="D56" s="91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104"/>
      <c r="AC56" s="107"/>
      <c r="AD56" s="91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104"/>
      <c r="BC56" s="107"/>
      <c r="BD56" s="91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104"/>
      <c r="CC56" s="107"/>
      <c r="CD56" s="91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104"/>
    </row>
    <row r="57" spans="1:106" ht="18.600000000000001" hidden="1" thickBot="1" x14ac:dyDescent="0.4">
      <c r="A57" s="102">
        <v>51</v>
      </c>
      <c r="B57" s="10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1"/>
      <c r="D57" s="91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104"/>
      <c r="AC57" s="107"/>
      <c r="AD57" s="91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104"/>
      <c r="BC57" s="107"/>
      <c r="BD57" s="91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104"/>
      <c r="CC57" s="107"/>
      <c r="CD57" s="91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104"/>
    </row>
    <row r="58" spans="1:106" ht="18.600000000000001" hidden="1" thickBot="1" x14ac:dyDescent="0.4">
      <c r="A58" s="102">
        <v>52</v>
      </c>
      <c r="B58" s="10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1"/>
      <c r="D58" s="91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104"/>
      <c r="AC58" s="107"/>
      <c r="AD58" s="91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104"/>
      <c r="BC58" s="107"/>
      <c r="BD58" s="91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104"/>
      <c r="CC58" s="107"/>
      <c r="CD58" s="91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104"/>
    </row>
    <row r="59" spans="1:106" ht="18.600000000000001" hidden="1" thickBot="1" x14ac:dyDescent="0.4">
      <c r="A59" s="102">
        <v>53</v>
      </c>
      <c r="B59" s="10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1"/>
      <c r="D59" s="91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104"/>
      <c r="AC59" s="107"/>
      <c r="AD59" s="91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104"/>
      <c r="BC59" s="107"/>
      <c r="BD59" s="91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104"/>
      <c r="CC59" s="107"/>
      <c r="CD59" s="91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104"/>
    </row>
    <row r="60" spans="1:106" ht="18.600000000000001" hidden="1" thickBot="1" x14ac:dyDescent="0.4">
      <c r="A60" s="102">
        <v>54</v>
      </c>
      <c r="B60" s="10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1"/>
      <c r="D60" s="91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104"/>
      <c r="AC60" s="107"/>
      <c r="AD60" s="91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104"/>
      <c r="BC60" s="107"/>
      <c r="BD60" s="91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104"/>
      <c r="CC60" s="107"/>
      <c r="CD60" s="91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104"/>
    </row>
    <row r="61" spans="1:106" ht="18.600000000000001" hidden="1" thickBot="1" x14ac:dyDescent="0.4">
      <c r="A61" s="103">
        <v>55</v>
      </c>
      <c r="B61" s="10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1"/>
      <c r="D61" s="91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104"/>
      <c r="AC61" s="107"/>
      <c r="AD61" s="91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104"/>
      <c r="BC61" s="107"/>
      <c r="BD61" s="91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104"/>
      <c r="CC61" s="107"/>
      <c r="CD61" s="91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104"/>
    </row>
    <row r="62" spans="1:106" ht="18.600000000000001" hidden="1" thickBot="1" x14ac:dyDescent="0.4">
      <c r="A62" s="102">
        <v>56</v>
      </c>
      <c r="B62" s="10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1"/>
      <c r="D62" s="91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104"/>
      <c r="AC62" s="107"/>
      <c r="AD62" s="91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104"/>
      <c r="BC62" s="107"/>
      <c r="BD62" s="91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104"/>
      <c r="CC62" s="107"/>
      <c r="CD62" s="91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104"/>
    </row>
    <row r="63" spans="1:106" ht="18.600000000000001" hidden="1" thickBot="1" x14ac:dyDescent="0.4">
      <c r="A63" s="102">
        <v>57</v>
      </c>
      <c r="B63" s="10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1"/>
      <c r="D63" s="91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104"/>
      <c r="AC63" s="107"/>
      <c r="AD63" s="91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104"/>
      <c r="BC63" s="107"/>
      <c r="BD63" s="91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104"/>
      <c r="CC63" s="107"/>
      <c r="CD63" s="91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104"/>
    </row>
    <row r="64" spans="1:106" ht="18.600000000000001" hidden="1" thickBot="1" x14ac:dyDescent="0.4">
      <c r="A64" s="102">
        <v>58</v>
      </c>
      <c r="B64" s="10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1"/>
      <c r="D64" s="91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104"/>
      <c r="AC64" s="107"/>
      <c r="AD64" s="91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104"/>
      <c r="BC64" s="107"/>
      <c r="BD64" s="91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104"/>
      <c r="CC64" s="107"/>
      <c r="CD64" s="91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104"/>
    </row>
    <row r="65" spans="1:106" ht="18.600000000000001" hidden="1" thickBot="1" x14ac:dyDescent="0.4">
      <c r="A65" s="102">
        <v>59</v>
      </c>
      <c r="B65" s="10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1"/>
      <c r="D65" s="91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104"/>
      <c r="AC65" s="107"/>
      <c r="AD65" s="91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104"/>
      <c r="BC65" s="107"/>
      <c r="BD65" s="91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104"/>
      <c r="CC65" s="107"/>
      <c r="CD65" s="91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104"/>
    </row>
    <row r="66" spans="1:106" ht="18.600000000000001" hidden="1" thickBot="1" x14ac:dyDescent="0.4">
      <c r="A66" s="102">
        <v>60</v>
      </c>
      <c r="B66" s="10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1"/>
      <c r="D66" s="91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104"/>
      <c r="AC66" s="107"/>
      <c r="AD66" s="91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104"/>
      <c r="BC66" s="107"/>
      <c r="BD66" s="91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104"/>
      <c r="CC66" s="107"/>
      <c r="CD66" s="91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104"/>
    </row>
    <row r="67" spans="1:106" s="117" customFormat="1" ht="21.6" thickBot="1" x14ac:dyDescent="0.45">
      <c r="A67" s="112"/>
      <c r="B67" s="113" t="s">
        <v>121</v>
      </c>
      <c r="C67" s="114" t="s">
        <v>86</v>
      </c>
      <c r="D67" s="114" t="s">
        <v>87</v>
      </c>
      <c r="E67" s="114" t="s">
        <v>124</v>
      </c>
      <c r="F67" s="114" t="s">
        <v>125</v>
      </c>
      <c r="G67" s="114" t="s">
        <v>124</v>
      </c>
      <c r="H67" s="114" t="s">
        <v>125</v>
      </c>
      <c r="I67" s="114" t="s">
        <v>124</v>
      </c>
      <c r="J67" s="114" t="s">
        <v>125</v>
      </c>
      <c r="K67" s="114" t="s">
        <v>124</v>
      </c>
      <c r="L67" s="114" t="s">
        <v>125</v>
      </c>
      <c r="M67" s="114" t="s">
        <v>124</v>
      </c>
      <c r="N67" s="114" t="s">
        <v>125</v>
      </c>
      <c r="O67" s="114" t="s">
        <v>124</v>
      </c>
      <c r="P67" s="114" t="s">
        <v>125</v>
      </c>
      <c r="Q67" s="114" t="s">
        <v>124</v>
      </c>
      <c r="R67" s="114" t="s">
        <v>125</v>
      </c>
      <c r="S67" s="114" t="s">
        <v>124</v>
      </c>
      <c r="T67" s="114" t="s">
        <v>125</v>
      </c>
      <c r="U67" s="114" t="s">
        <v>124</v>
      </c>
      <c r="V67" s="114" t="s">
        <v>125</v>
      </c>
      <c r="W67" s="114" t="s">
        <v>124</v>
      </c>
      <c r="X67" s="114" t="s">
        <v>125</v>
      </c>
      <c r="Y67" s="114" t="s">
        <v>124</v>
      </c>
      <c r="Z67" s="114" t="s">
        <v>125</v>
      </c>
      <c r="AA67" s="114" t="s">
        <v>124</v>
      </c>
      <c r="AB67" s="115" t="s">
        <v>125</v>
      </c>
      <c r="AC67" s="116" t="s">
        <v>86</v>
      </c>
      <c r="AD67" s="114" t="s">
        <v>87</v>
      </c>
      <c r="AE67" s="114" t="s">
        <v>124</v>
      </c>
      <c r="AF67" s="114" t="s">
        <v>125</v>
      </c>
      <c r="AG67" s="114" t="s">
        <v>124</v>
      </c>
      <c r="AH67" s="114" t="s">
        <v>125</v>
      </c>
      <c r="AI67" s="114" t="s">
        <v>124</v>
      </c>
      <c r="AJ67" s="114" t="s">
        <v>125</v>
      </c>
      <c r="AK67" s="114" t="s">
        <v>124</v>
      </c>
      <c r="AL67" s="114" t="s">
        <v>125</v>
      </c>
      <c r="AM67" s="114" t="s">
        <v>124</v>
      </c>
      <c r="AN67" s="114" t="s">
        <v>125</v>
      </c>
      <c r="AO67" s="114" t="s">
        <v>124</v>
      </c>
      <c r="AP67" s="114" t="s">
        <v>125</v>
      </c>
      <c r="AQ67" s="114" t="s">
        <v>124</v>
      </c>
      <c r="AR67" s="114" t="s">
        <v>125</v>
      </c>
      <c r="AS67" s="114" t="s">
        <v>124</v>
      </c>
      <c r="AT67" s="114" t="s">
        <v>125</v>
      </c>
      <c r="AU67" s="114" t="s">
        <v>124</v>
      </c>
      <c r="AV67" s="114" t="s">
        <v>125</v>
      </c>
      <c r="AW67" s="114" t="s">
        <v>124</v>
      </c>
      <c r="AX67" s="114" t="s">
        <v>125</v>
      </c>
      <c r="AY67" s="114" t="s">
        <v>124</v>
      </c>
      <c r="AZ67" s="114" t="s">
        <v>125</v>
      </c>
      <c r="BA67" s="114" t="s">
        <v>124</v>
      </c>
      <c r="BB67" s="115" t="s">
        <v>125</v>
      </c>
      <c r="BC67" s="116" t="s">
        <v>86</v>
      </c>
      <c r="BD67" s="114" t="s">
        <v>87</v>
      </c>
      <c r="BE67" s="114" t="s">
        <v>124</v>
      </c>
      <c r="BF67" s="114" t="s">
        <v>125</v>
      </c>
      <c r="BG67" s="114" t="s">
        <v>124</v>
      </c>
      <c r="BH67" s="114" t="s">
        <v>125</v>
      </c>
      <c r="BI67" s="114" t="s">
        <v>124</v>
      </c>
      <c r="BJ67" s="114" t="s">
        <v>125</v>
      </c>
      <c r="BK67" s="114" t="s">
        <v>124</v>
      </c>
      <c r="BL67" s="114" t="s">
        <v>125</v>
      </c>
      <c r="BM67" s="114" t="s">
        <v>124</v>
      </c>
      <c r="BN67" s="114" t="s">
        <v>125</v>
      </c>
      <c r="BO67" s="114" t="s">
        <v>124</v>
      </c>
      <c r="BP67" s="114" t="s">
        <v>125</v>
      </c>
      <c r="BQ67" s="114" t="s">
        <v>124</v>
      </c>
      <c r="BR67" s="114" t="s">
        <v>125</v>
      </c>
      <c r="BS67" s="114" t="s">
        <v>124</v>
      </c>
      <c r="BT67" s="114" t="s">
        <v>125</v>
      </c>
      <c r="BU67" s="114" t="s">
        <v>124</v>
      </c>
      <c r="BV67" s="114" t="s">
        <v>125</v>
      </c>
      <c r="BW67" s="114" t="s">
        <v>124</v>
      </c>
      <c r="BX67" s="114" t="s">
        <v>125</v>
      </c>
      <c r="BY67" s="114" t="s">
        <v>124</v>
      </c>
      <c r="BZ67" s="114" t="s">
        <v>125</v>
      </c>
      <c r="CA67" s="114" t="s">
        <v>124</v>
      </c>
      <c r="CB67" s="115" t="s">
        <v>125</v>
      </c>
      <c r="CC67" s="116" t="s">
        <v>86</v>
      </c>
      <c r="CD67" s="114" t="s">
        <v>87</v>
      </c>
      <c r="CE67" s="114" t="s">
        <v>124</v>
      </c>
      <c r="CF67" s="114" t="s">
        <v>125</v>
      </c>
      <c r="CG67" s="114" t="s">
        <v>124</v>
      </c>
      <c r="CH67" s="114" t="s">
        <v>125</v>
      </c>
      <c r="CI67" s="114" t="s">
        <v>124</v>
      </c>
      <c r="CJ67" s="114" t="s">
        <v>125</v>
      </c>
      <c r="CK67" s="114" t="s">
        <v>124</v>
      </c>
      <c r="CL67" s="114" t="s">
        <v>125</v>
      </c>
      <c r="CM67" s="114" t="s">
        <v>124</v>
      </c>
      <c r="CN67" s="114" t="s">
        <v>125</v>
      </c>
      <c r="CO67" s="114" t="s">
        <v>124</v>
      </c>
      <c r="CP67" s="114" t="s">
        <v>125</v>
      </c>
      <c r="CQ67" s="114" t="s">
        <v>124</v>
      </c>
      <c r="CR67" s="114" t="s">
        <v>125</v>
      </c>
      <c r="CS67" s="114" t="s">
        <v>124</v>
      </c>
      <c r="CT67" s="114" t="s">
        <v>125</v>
      </c>
      <c r="CU67" s="114" t="s">
        <v>124</v>
      </c>
      <c r="CV67" s="114" t="s">
        <v>125</v>
      </c>
      <c r="CW67" s="114" t="s">
        <v>124</v>
      </c>
      <c r="CX67" s="114" t="s">
        <v>125</v>
      </c>
      <c r="CY67" s="114" t="s">
        <v>124</v>
      </c>
      <c r="CZ67" s="114" t="s">
        <v>125</v>
      </c>
      <c r="DA67" s="114" t="s">
        <v>124</v>
      </c>
      <c r="DB67" s="115" t="s">
        <v>125</v>
      </c>
    </row>
    <row r="68" spans="1:106" x14ac:dyDescent="0.35">
      <c r="A68" s="103">
        <v>1</v>
      </c>
      <c r="B68" s="10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7"/>
      <c r="D68" s="47"/>
      <c r="E68" s="91">
        <v>60</v>
      </c>
      <c r="F68" s="91">
        <f>$E$5</f>
        <v>594</v>
      </c>
      <c r="G68" s="185"/>
      <c r="H68" s="185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108"/>
      <c r="AD68" s="47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105"/>
      <c r="BC68" s="108"/>
      <c r="BD68" s="47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105"/>
      <c r="CC68" s="108"/>
      <c r="CD68" s="47"/>
      <c r="CE68" s="91"/>
      <c r="CF68" s="91"/>
      <c r="CG68" s="91"/>
      <c r="CH68" s="91"/>
      <c r="CI68" s="91"/>
      <c r="CJ68" s="91"/>
      <c r="CK68" s="91"/>
      <c r="CL68" s="91"/>
      <c r="CM68" s="91"/>
      <c r="CN68" s="91"/>
      <c r="CO68" s="91"/>
      <c r="CP68" s="91"/>
      <c r="CQ68" s="91"/>
      <c r="CR68" s="91"/>
      <c r="CS68" s="91"/>
      <c r="CT68" s="91"/>
      <c r="CU68" s="91"/>
      <c r="CV68" s="91"/>
      <c r="CW68" s="91"/>
      <c r="CX68" s="91"/>
      <c r="CY68" s="91"/>
      <c r="CZ68" s="91"/>
      <c r="DA68" s="91"/>
      <c r="DB68" s="105"/>
    </row>
    <row r="69" spans="1:106" x14ac:dyDescent="0.35">
      <c r="A69" s="102">
        <v>2</v>
      </c>
      <c r="B69" s="10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7"/>
      <c r="D69" s="47"/>
      <c r="E69" s="185"/>
      <c r="F69" s="185"/>
      <c r="G69" s="91">
        <v>8</v>
      </c>
      <c r="H69" s="91">
        <f>$G$5</f>
        <v>212</v>
      </c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108"/>
      <c r="AD69" s="47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105"/>
      <c r="BC69" s="108"/>
      <c r="BD69" s="47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105"/>
      <c r="CC69" s="108"/>
      <c r="CD69" s="47"/>
      <c r="CE69" s="91"/>
      <c r="CF69" s="91"/>
      <c r="CG69" s="91"/>
      <c r="CH69" s="91"/>
      <c r="CI69" s="91"/>
      <c r="CJ69" s="91"/>
      <c r="CK69" s="91"/>
      <c r="CL69" s="91"/>
      <c r="CM69" s="91"/>
      <c r="CN69" s="91"/>
      <c r="CO69" s="91"/>
      <c r="CP69" s="91"/>
      <c r="CQ69" s="91"/>
      <c r="CR69" s="91"/>
      <c r="CS69" s="91"/>
      <c r="CT69" s="91"/>
      <c r="CU69" s="91"/>
      <c r="CV69" s="91"/>
      <c r="CW69" s="91"/>
      <c r="CX69" s="91"/>
      <c r="CY69" s="91"/>
      <c r="CZ69" s="91"/>
      <c r="DA69" s="91"/>
      <c r="DB69" s="105"/>
    </row>
    <row r="70" spans="1:106" hidden="1" x14ac:dyDescent="0.35">
      <c r="A70" s="102">
        <v>3</v>
      </c>
      <c r="B70" s="10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7"/>
      <c r="D70" s="47"/>
      <c r="E70" s="91"/>
      <c r="F70" s="91">
        <f t="shared" ref="F70:F101" si="0">3*$E$5</f>
        <v>1782</v>
      </c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108"/>
      <c r="AD70" s="47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105"/>
      <c r="BC70" s="108"/>
      <c r="BD70" s="47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105"/>
      <c r="CC70" s="108"/>
      <c r="CD70" s="47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1"/>
      <c r="CU70" s="91"/>
      <c r="CV70" s="91"/>
      <c r="CW70" s="91"/>
      <c r="CX70" s="91"/>
      <c r="CY70" s="91"/>
      <c r="CZ70" s="91"/>
      <c r="DA70" s="91"/>
      <c r="DB70" s="105"/>
    </row>
    <row r="71" spans="1:106" hidden="1" x14ac:dyDescent="0.35">
      <c r="A71" s="102">
        <v>4</v>
      </c>
      <c r="B71" s="10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7"/>
      <c r="D71" s="47"/>
      <c r="E71" s="91"/>
      <c r="F71" s="91">
        <f t="shared" si="0"/>
        <v>1782</v>
      </c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108"/>
      <c r="AD71" s="47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105"/>
      <c r="BC71" s="108"/>
      <c r="BD71" s="47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105"/>
      <c r="CC71" s="108"/>
      <c r="CD71" s="47"/>
      <c r="CE71" s="91"/>
      <c r="CF71" s="91"/>
      <c r="CG71" s="91"/>
      <c r="CH71" s="91"/>
      <c r="CI71" s="91"/>
      <c r="CJ71" s="91"/>
      <c r="CK71" s="91"/>
      <c r="CL71" s="91"/>
      <c r="CM71" s="91"/>
      <c r="CN71" s="91"/>
      <c r="CO71" s="91"/>
      <c r="CP71" s="91"/>
      <c r="CQ71" s="91"/>
      <c r="CR71" s="91"/>
      <c r="CS71" s="91"/>
      <c r="CT71" s="91"/>
      <c r="CU71" s="91"/>
      <c r="CV71" s="91"/>
      <c r="CW71" s="91"/>
      <c r="CX71" s="91"/>
      <c r="CY71" s="91"/>
      <c r="CZ71" s="91"/>
      <c r="DA71" s="91"/>
      <c r="DB71" s="105"/>
    </row>
    <row r="72" spans="1:106" hidden="1" x14ac:dyDescent="0.35">
      <c r="A72" s="102">
        <v>5</v>
      </c>
      <c r="B72" s="10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7"/>
      <c r="D72" s="47"/>
      <c r="E72" s="91"/>
      <c r="F72" s="91">
        <f t="shared" si="0"/>
        <v>1782</v>
      </c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108"/>
      <c r="AD72" s="47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105"/>
      <c r="BC72" s="108"/>
      <c r="BD72" s="47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105"/>
      <c r="CC72" s="108"/>
      <c r="CD72" s="47"/>
      <c r="CE72" s="91"/>
      <c r="CF72" s="91"/>
      <c r="CG72" s="91"/>
      <c r="CH72" s="91"/>
      <c r="CI72" s="91"/>
      <c r="CJ72" s="91"/>
      <c r="CK72" s="91"/>
      <c r="CL72" s="91"/>
      <c r="CM72" s="91"/>
      <c r="CN72" s="91"/>
      <c r="CO72" s="91"/>
      <c r="CP72" s="91"/>
      <c r="CQ72" s="91"/>
      <c r="CR72" s="91"/>
      <c r="CS72" s="91"/>
      <c r="CT72" s="91"/>
      <c r="CU72" s="91"/>
      <c r="CV72" s="91"/>
      <c r="CW72" s="91"/>
      <c r="CX72" s="91"/>
      <c r="CY72" s="91"/>
      <c r="CZ72" s="91"/>
      <c r="DA72" s="91"/>
      <c r="DB72" s="105"/>
    </row>
    <row r="73" spans="1:106" hidden="1" x14ac:dyDescent="0.35">
      <c r="A73" s="102">
        <v>6</v>
      </c>
      <c r="B73" s="10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7"/>
      <c r="D73" s="47"/>
      <c r="E73" s="91"/>
      <c r="F73" s="91">
        <f t="shared" si="0"/>
        <v>1782</v>
      </c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108"/>
      <c r="AD73" s="47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105"/>
      <c r="BC73" s="108"/>
      <c r="BD73" s="47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105"/>
      <c r="CC73" s="108"/>
      <c r="CD73" s="47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  <c r="CP73" s="91"/>
      <c r="CQ73" s="91"/>
      <c r="CR73" s="91"/>
      <c r="CS73" s="91"/>
      <c r="CT73" s="91"/>
      <c r="CU73" s="91"/>
      <c r="CV73" s="91"/>
      <c r="CW73" s="91"/>
      <c r="CX73" s="91"/>
      <c r="CY73" s="91"/>
      <c r="CZ73" s="91"/>
      <c r="DA73" s="91"/>
      <c r="DB73" s="105"/>
    </row>
    <row r="74" spans="1:106" hidden="1" x14ac:dyDescent="0.35">
      <c r="A74" s="102">
        <v>7</v>
      </c>
      <c r="B74" s="10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7"/>
      <c r="D74" s="47"/>
      <c r="E74" s="91"/>
      <c r="F74" s="91">
        <f t="shared" si="0"/>
        <v>1782</v>
      </c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108"/>
      <c r="AD74" s="47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105"/>
      <c r="BC74" s="108"/>
      <c r="BD74" s="47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105"/>
      <c r="CC74" s="108"/>
      <c r="CD74" s="47"/>
      <c r="CE74" s="91"/>
      <c r="CF74" s="91"/>
      <c r="CG74" s="91"/>
      <c r="CH74" s="91"/>
      <c r="CI74" s="91"/>
      <c r="CJ74" s="91"/>
      <c r="CK74" s="91"/>
      <c r="CL74" s="91"/>
      <c r="CM74" s="91"/>
      <c r="CN74" s="91"/>
      <c r="CO74" s="91"/>
      <c r="CP74" s="91"/>
      <c r="CQ74" s="91"/>
      <c r="CR74" s="91"/>
      <c r="CS74" s="91"/>
      <c r="CT74" s="91"/>
      <c r="CU74" s="91"/>
      <c r="CV74" s="91"/>
      <c r="CW74" s="91"/>
      <c r="CX74" s="91"/>
      <c r="CY74" s="91"/>
      <c r="CZ74" s="91"/>
      <c r="DA74" s="91"/>
      <c r="DB74" s="105"/>
    </row>
    <row r="75" spans="1:106" hidden="1" x14ac:dyDescent="0.35">
      <c r="A75" s="102">
        <v>8</v>
      </c>
      <c r="B75" s="10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7"/>
      <c r="D75" s="47"/>
      <c r="E75" s="91"/>
      <c r="F75" s="91">
        <f t="shared" si="0"/>
        <v>1782</v>
      </c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108"/>
      <c r="AD75" s="47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105"/>
      <c r="BC75" s="108"/>
      <c r="BD75" s="47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105"/>
      <c r="CC75" s="108"/>
      <c r="CD75" s="47"/>
      <c r="CE75" s="91"/>
      <c r="CF75" s="91"/>
      <c r="CG75" s="91"/>
      <c r="CH75" s="91"/>
      <c r="CI75" s="91"/>
      <c r="CJ75" s="91"/>
      <c r="CK75" s="91"/>
      <c r="CL75" s="91"/>
      <c r="CM75" s="91"/>
      <c r="CN75" s="91"/>
      <c r="CO75" s="91"/>
      <c r="CP75" s="91"/>
      <c r="CQ75" s="91"/>
      <c r="CR75" s="91"/>
      <c r="CS75" s="91"/>
      <c r="CT75" s="91"/>
      <c r="CU75" s="91"/>
      <c r="CV75" s="91"/>
      <c r="CW75" s="91"/>
      <c r="CX75" s="91"/>
      <c r="CY75" s="91"/>
      <c r="CZ75" s="91"/>
      <c r="DA75" s="91"/>
      <c r="DB75" s="105"/>
    </row>
    <row r="76" spans="1:106" x14ac:dyDescent="0.35">
      <c r="A76" s="102">
        <v>9</v>
      </c>
      <c r="B76" s="10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7"/>
      <c r="D76" s="47"/>
      <c r="E76" s="91">
        <v>6</v>
      </c>
      <c r="F76" s="91">
        <v>1000</v>
      </c>
      <c r="G76" s="185"/>
      <c r="H76" s="185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108"/>
      <c r="AD76" s="47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105"/>
      <c r="BC76" s="108"/>
      <c r="BD76" s="47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105"/>
      <c r="CC76" s="108"/>
      <c r="CD76" s="47"/>
      <c r="CE76" s="91"/>
      <c r="CF76" s="91"/>
      <c r="CG76" s="91"/>
      <c r="CH76" s="91"/>
      <c r="CI76" s="91"/>
      <c r="CJ76" s="91"/>
      <c r="CK76" s="91"/>
      <c r="CL76" s="91"/>
      <c r="CM76" s="91"/>
      <c r="CN76" s="91"/>
      <c r="CO76" s="91"/>
      <c r="CP76" s="91"/>
      <c r="CQ76" s="91"/>
      <c r="CR76" s="91"/>
      <c r="CS76" s="91"/>
      <c r="CT76" s="91"/>
      <c r="CU76" s="91"/>
      <c r="CV76" s="91"/>
      <c r="CW76" s="91"/>
      <c r="CX76" s="91"/>
      <c r="CY76" s="91"/>
      <c r="CZ76" s="91"/>
      <c r="DA76" s="91"/>
      <c r="DB76" s="105"/>
    </row>
    <row r="77" spans="1:106" x14ac:dyDescent="0.35">
      <c r="A77" s="102">
        <v>10</v>
      </c>
      <c r="B77" s="10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7"/>
      <c r="D77" s="47"/>
      <c r="E77" s="91">
        <v>148</v>
      </c>
      <c r="F77" s="91">
        <v>1000</v>
      </c>
      <c r="G77" s="185"/>
      <c r="H77" s="185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108"/>
      <c r="AD77" s="47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105"/>
      <c r="BC77" s="108"/>
      <c r="BD77" s="47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105"/>
      <c r="CC77" s="108"/>
      <c r="CD77" s="47"/>
      <c r="CE77" s="91"/>
      <c r="CF77" s="91"/>
      <c r="CG77" s="91"/>
      <c r="CH77" s="91"/>
      <c r="CI77" s="91"/>
      <c r="CJ77" s="91"/>
      <c r="CK77" s="91"/>
      <c r="CL77" s="91"/>
      <c r="CM77" s="91"/>
      <c r="CN77" s="91"/>
      <c r="CO77" s="91"/>
      <c r="CP77" s="91"/>
      <c r="CQ77" s="91"/>
      <c r="CR77" s="91"/>
      <c r="CS77" s="91"/>
      <c r="CT77" s="91"/>
      <c r="CU77" s="91"/>
      <c r="CV77" s="91"/>
      <c r="CW77" s="91"/>
      <c r="CX77" s="91"/>
      <c r="CY77" s="91"/>
      <c r="CZ77" s="91"/>
      <c r="DA77" s="91"/>
      <c r="DB77" s="105"/>
    </row>
    <row r="78" spans="1:106" x14ac:dyDescent="0.35">
      <c r="A78" s="102">
        <v>11</v>
      </c>
      <c r="B78" s="10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7"/>
      <c r="D78" s="47"/>
      <c r="E78" s="185"/>
      <c r="F78" s="185"/>
      <c r="G78" s="91">
        <v>3</v>
      </c>
      <c r="H78" s="91">
        <v>200</v>
      </c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108"/>
      <c r="AD78" s="47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105"/>
      <c r="BC78" s="108"/>
      <c r="BD78" s="47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105"/>
      <c r="CC78" s="108"/>
      <c r="CD78" s="47"/>
      <c r="CE78" s="91"/>
      <c r="CF78" s="91"/>
      <c r="CG78" s="91"/>
      <c r="CH78" s="91"/>
      <c r="CI78" s="91"/>
      <c r="CJ78" s="91"/>
      <c r="CK78" s="91"/>
      <c r="CL78" s="91"/>
      <c r="CM78" s="91"/>
      <c r="CN78" s="91"/>
      <c r="CO78" s="91"/>
      <c r="CP78" s="91"/>
      <c r="CQ78" s="91"/>
      <c r="CR78" s="91"/>
      <c r="CS78" s="91"/>
      <c r="CT78" s="91"/>
      <c r="CU78" s="91"/>
      <c r="CV78" s="91"/>
      <c r="CW78" s="91"/>
      <c r="CX78" s="91"/>
      <c r="CY78" s="91"/>
      <c r="CZ78" s="91"/>
      <c r="DA78" s="91"/>
      <c r="DB78" s="105"/>
    </row>
    <row r="79" spans="1:106" x14ac:dyDescent="0.35">
      <c r="A79" s="102">
        <v>12</v>
      </c>
      <c r="B79" s="10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7"/>
      <c r="D79" s="47"/>
      <c r="E79" s="185"/>
      <c r="F79" s="185"/>
      <c r="G79" s="91">
        <v>21</v>
      </c>
      <c r="H79" s="91">
        <v>200</v>
      </c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108"/>
      <c r="AD79" s="47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105"/>
      <c r="BC79" s="108"/>
      <c r="BD79" s="47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105"/>
      <c r="CC79" s="108"/>
      <c r="CD79" s="47"/>
      <c r="CE79" s="91"/>
      <c r="CF79" s="91"/>
      <c r="CG79" s="91"/>
      <c r="CH79" s="91"/>
      <c r="CI79" s="91"/>
      <c r="CJ79" s="91"/>
      <c r="CK79" s="91"/>
      <c r="CL79" s="91"/>
      <c r="CM79" s="91"/>
      <c r="CN79" s="91"/>
      <c r="CO79" s="91"/>
      <c r="CP79" s="91"/>
      <c r="CQ79" s="91"/>
      <c r="CR79" s="91"/>
      <c r="CS79" s="91"/>
      <c r="CT79" s="91"/>
      <c r="CU79" s="91"/>
      <c r="CV79" s="91"/>
      <c r="CW79" s="91"/>
      <c r="CX79" s="91"/>
      <c r="CY79" s="91"/>
      <c r="CZ79" s="91"/>
      <c r="DA79" s="91"/>
      <c r="DB79" s="105"/>
    </row>
    <row r="80" spans="1:106" x14ac:dyDescent="0.35">
      <c r="A80" s="103">
        <v>13</v>
      </c>
      <c r="B80" s="10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7"/>
      <c r="D80" s="47"/>
      <c r="E80" s="91">
        <v>42</v>
      </c>
      <c r="F80" s="91"/>
      <c r="G80" s="185"/>
      <c r="H80" s="185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108"/>
      <c r="AD80" s="47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105"/>
      <c r="BC80" s="108"/>
      <c r="BD80" s="47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105"/>
      <c r="CC80" s="108"/>
      <c r="CD80" s="47"/>
      <c r="CE80" s="91"/>
      <c r="CF80" s="91"/>
      <c r="CG80" s="91"/>
      <c r="CH80" s="91"/>
      <c r="CI80" s="91"/>
      <c r="CJ80" s="91"/>
      <c r="CK80" s="91"/>
      <c r="CL80" s="91"/>
      <c r="CM80" s="91"/>
      <c r="CN80" s="91"/>
      <c r="CO80" s="91"/>
      <c r="CP80" s="91"/>
      <c r="CQ80" s="91"/>
      <c r="CR80" s="91"/>
      <c r="CS80" s="91"/>
      <c r="CT80" s="91"/>
      <c r="CU80" s="91"/>
      <c r="CV80" s="91"/>
      <c r="CW80" s="91"/>
      <c r="CX80" s="91"/>
      <c r="CY80" s="91"/>
      <c r="CZ80" s="91"/>
      <c r="DA80" s="91"/>
      <c r="DB80" s="105"/>
    </row>
    <row r="81" spans="1:106" x14ac:dyDescent="0.35">
      <c r="A81" s="102">
        <v>14</v>
      </c>
      <c r="B81" s="10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7"/>
      <c r="D81" s="47"/>
      <c r="E81" s="185"/>
      <c r="F81" s="185"/>
      <c r="G81" s="91">
        <v>6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108"/>
      <c r="AD81" s="47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105"/>
      <c r="BC81" s="108"/>
      <c r="BD81" s="47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105"/>
      <c r="CC81" s="108"/>
      <c r="CD81" s="47"/>
      <c r="CE81" s="91"/>
      <c r="CF81" s="91"/>
      <c r="CG81" s="91"/>
      <c r="CH81" s="91"/>
      <c r="CI81" s="91"/>
      <c r="CJ81" s="91"/>
      <c r="CK81" s="91"/>
      <c r="CL81" s="91"/>
      <c r="CM81" s="91"/>
      <c r="CN81" s="91"/>
      <c r="CO81" s="91"/>
      <c r="CP81" s="91"/>
      <c r="CQ81" s="91"/>
      <c r="CR81" s="91"/>
      <c r="CS81" s="91"/>
      <c r="CT81" s="91"/>
      <c r="CU81" s="91"/>
      <c r="CV81" s="91"/>
      <c r="CW81" s="91"/>
      <c r="CX81" s="91"/>
      <c r="CY81" s="91"/>
      <c r="CZ81" s="91"/>
      <c r="DA81" s="91"/>
      <c r="DB81" s="105"/>
    </row>
    <row r="82" spans="1:106" hidden="1" x14ac:dyDescent="0.35">
      <c r="A82" s="102">
        <v>15</v>
      </c>
      <c r="B82" s="10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7"/>
      <c r="D82" s="47"/>
      <c r="E82" s="91"/>
      <c r="F82" s="91"/>
      <c r="G82" s="185"/>
      <c r="H82" s="185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108"/>
      <c r="AD82" s="47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105"/>
      <c r="BC82" s="108"/>
      <c r="BD82" s="47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105"/>
      <c r="CC82" s="108"/>
      <c r="CD82" s="47"/>
      <c r="CE82" s="91"/>
      <c r="CF82" s="91"/>
      <c r="CG82" s="91"/>
      <c r="CH82" s="91"/>
      <c r="CI82" s="91"/>
      <c r="CJ82" s="91"/>
      <c r="CK82" s="91"/>
      <c r="CL82" s="91"/>
      <c r="CM82" s="91"/>
      <c r="CN82" s="91"/>
      <c r="CO82" s="91"/>
      <c r="CP82" s="91"/>
      <c r="CQ82" s="91"/>
      <c r="CR82" s="91"/>
      <c r="CS82" s="91"/>
      <c r="CT82" s="91"/>
      <c r="CU82" s="91"/>
      <c r="CV82" s="91"/>
      <c r="CW82" s="91"/>
      <c r="CX82" s="91"/>
      <c r="CY82" s="91"/>
      <c r="CZ82" s="91"/>
      <c r="DA82" s="91"/>
      <c r="DB82" s="105"/>
    </row>
    <row r="83" spans="1:106" hidden="1" x14ac:dyDescent="0.35">
      <c r="A83" s="102">
        <v>16</v>
      </c>
      <c r="B83" s="10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7"/>
      <c r="D83" s="47"/>
      <c r="E83" s="185"/>
      <c r="F83" s="185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108"/>
      <c r="AD83" s="47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105"/>
      <c r="BC83" s="108"/>
      <c r="BD83" s="47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105"/>
      <c r="CC83" s="108"/>
      <c r="CD83" s="47"/>
      <c r="CE83" s="91"/>
      <c r="CF83" s="91"/>
      <c r="CG83" s="91"/>
      <c r="CH83" s="91"/>
      <c r="CI83" s="91"/>
      <c r="CJ83" s="91"/>
      <c r="CK83" s="91"/>
      <c r="CL83" s="91"/>
      <c r="CM83" s="91"/>
      <c r="CN83" s="91"/>
      <c r="CO83" s="91"/>
      <c r="CP83" s="91"/>
      <c r="CQ83" s="91"/>
      <c r="CR83" s="91"/>
      <c r="CS83" s="91"/>
      <c r="CT83" s="91"/>
      <c r="CU83" s="91"/>
      <c r="CV83" s="91"/>
      <c r="CW83" s="91"/>
      <c r="CX83" s="91"/>
      <c r="CY83" s="91"/>
      <c r="CZ83" s="91"/>
      <c r="DA83" s="91"/>
      <c r="DB83" s="105"/>
    </row>
    <row r="84" spans="1:106" x14ac:dyDescent="0.35">
      <c r="A84" s="102">
        <v>17</v>
      </c>
      <c r="B84" s="10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7"/>
      <c r="D84" s="47"/>
      <c r="E84" s="91">
        <v>130</v>
      </c>
      <c r="F84" s="91"/>
      <c r="G84" s="185"/>
      <c r="H84" s="185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108"/>
      <c r="AD84" s="47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105"/>
      <c r="BC84" s="108"/>
      <c r="BD84" s="47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105"/>
      <c r="CC84" s="108"/>
      <c r="CD84" s="47"/>
      <c r="CE84" s="91"/>
      <c r="CF84" s="91"/>
      <c r="CG84" s="91"/>
      <c r="CH84" s="91"/>
      <c r="CI84" s="91"/>
      <c r="CJ84" s="91"/>
      <c r="CK84" s="91"/>
      <c r="CL84" s="91"/>
      <c r="CM84" s="91"/>
      <c r="CN84" s="91"/>
      <c r="CO84" s="91"/>
      <c r="CP84" s="91"/>
      <c r="CQ84" s="91"/>
      <c r="CR84" s="91"/>
      <c r="CS84" s="91"/>
      <c r="CT84" s="91"/>
      <c r="CU84" s="91"/>
      <c r="CV84" s="91"/>
      <c r="CW84" s="91"/>
      <c r="CX84" s="91"/>
      <c r="CY84" s="91"/>
      <c r="CZ84" s="91"/>
      <c r="DA84" s="91"/>
      <c r="DB84" s="105"/>
    </row>
    <row r="85" spans="1:106" x14ac:dyDescent="0.35">
      <c r="A85" s="102">
        <v>18</v>
      </c>
      <c r="B85" s="10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7"/>
      <c r="D85" s="47"/>
      <c r="E85" s="185"/>
      <c r="F85" s="185"/>
      <c r="G85" s="91">
        <v>80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108"/>
      <c r="AD85" s="47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105"/>
      <c r="BC85" s="108"/>
      <c r="BD85" s="47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105"/>
      <c r="CC85" s="108"/>
      <c r="CD85" s="47"/>
      <c r="CE85" s="91"/>
      <c r="CF85" s="91"/>
      <c r="CG85" s="91"/>
      <c r="CH85" s="91"/>
      <c r="CI85" s="91"/>
      <c r="CJ85" s="91"/>
      <c r="CK85" s="91"/>
      <c r="CL85" s="91"/>
      <c r="CM85" s="91"/>
      <c r="CN85" s="91"/>
      <c r="CO85" s="91"/>
      <c r="CP85" s="91"/>
      <c r="CQ85" s="91"/>
      <c r="CR85" s="91"/>
      <c r="CS85" s="91"/>
      <c r="CT85" s="91"/>
      <c r="CU85" s="91"/>
      <c r="CV85" s="91"/>
      <c r="CW85" s="91"/>
      <c r="CX85" s="91"/>
      <c r="CY85" s="91"/>
      <c r="CZ85" s="91"/>
      <c r="DA85" s="91"/>
      <c r="DB85" s="105"/>
    </row>
    <row r="86" spans="1:106" x14ac:dyDescent="0.35">
      <c r="A86" s="102">
        <v>19</v>
      </c>
      <c r="B86" s="10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7"/>
      <c r="D86" s="47"/>
      <c r="E86" s="91">
        <v>188</v>
      </c>
      <c r="F86" s="91"/>
      <c r="G86" s="185"/>
      <c r="H86" s="185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108"/>
      <c r="AD86" s="47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105"/>
      <c r="BC86" s="108"/>
      <c r="BD86" s="47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105"/>
      <c r="CC86" s="108"/>
      <c r="CD86" s="47"/>
      <c r="CE86" s="91"/>
      <c r="CF86" s="91"/>
      <c r="CG86" s="91"/>
      <c r="CH86" s="91"/>
      <c r="CI86" s="91"/>
      <c r="CJ86" s="91"/>
      <c r="CK86" s="91"/>
      <c r="CL86" s="91"/>
      <c r="CM86" s="91"/>
      <c r="CN86" s="91"/>
      <c r="CO86" s="91"/>
      <c r="CP86" s="91"/>
      <c r="CQ86" s="91"/>
      <c r="CR86" s="91"/>
      <c r="CS86" s="91"/>
      <c r="CT86" s="91"/>
      <c r="CU86" s="91"/>
      <c r="CV86" s="91"/>
      <c r="CW86" s="91"/>
      <c r="CX86" s="91"/>
      <c r="CY86" s="91"/>
      <c r="CZ86" s="91"/>
      <c r="DA86" s="91"/>
      <c r="DB86" s="105"/>
    </row>
    <row r="87" spans="1:106" x14ac:dyDescent="0.35">
      <c r="A87" s="102">
        <v>20</v>
      </c>
      <c r="B87" s="10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7"/>
      <c r="D87" s="47"/>
      <c r="E87" s="185"/>
      <c r="F87" s="185"/>
      <c r="G87" s="91">
        <v>84</v>
      </c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108"/>
      <c r="AD87" s="47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105"/>
      <c r="BC87" s="108"/>
      <c r="BD87" s="47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105"/>
      <c r="CC87" s="108"/>
      <c r="CD87" s="47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1"/>
      <c r="CP87" s="91"/>
      <c r="CQ87" s="91"/>
      <c r="CR87" s="91"/>
      <c r="CS87" s="91"/>
      <c r="CT87" s="91"/>
      <c r="CU87" s="91"/>
      <c r="CV87" s="91"/>
      <c r="CW87" s="91"/>
      <c r="CX87" s="91"/>
      <c r="CY87" s="91"/>
      <c r="CZ87" s="91"/>
      <c r="DA87" s="91"/>
      <c r="DB87" s="105"/>
    </row>
    <row r="88" spans="1:106" x14ac:dyDescent="0.35">
      <c r="A88" s="102">
        <v>21</v>
      </c>
      <c r="B88" s="10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7"/>
      <c r="D88" s="47"/>
      <c r="E88" s="91">
        <v>51</v>
      </c>
      <c r="F88" s="91">
        <v>500</v>
      </c>
      <c r="G88" s="185"/>
      <c r="H88" s="185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108"/>
      <c r="AD88" s="47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105"/>
      <c r="BC88" s="108"/>
      <c r="BD88" s="47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105"/>
      <c r="CC88" s="108"/>
      <c r="CD88" s="47"/>
      <c r="CE88" s="91"/>
      <c r="CF88" s="91"/>
      <c r="CG88" s="91"/>
      <c r="CH88" s="91"/>
      <c r="CI88" s="91"/>
      <c r="CJ88" s="91"/>
      <c r="CK88" s="91"/>
      <c r="CL88" s="91"/>
      <c r="CM88" s="91"/>
      <c r="CN88" s="91"/>
      <c r="CO88" s="91"/>
      <c r="CP88" s="91"/>
      <c r="CQ88" s="91"/>
      <c r="CR88" s="91"/>
      <c r="CS88" s="91"/>
      <c r="CT88" s="91"/>
      <c r="CU88" s="91"/>
      <c r="CV88" s="91"/>
      <c r="CW88" s="91"/>
      <c r="CX88" s="91"/>
      <c r="CY88" s="91"/>
      <c r="CZ88" s="91"/>
      <c r="DA88" s="91"/>
      <c r="DB88" s="105"/>
    </row>
    <row r="89" spans="1:106" x14ac:dyDescent="0.35">
      <c r="A89" s="102">
        <v>22</v>
      </c>
      <c r="B89" s="10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7"/>
      <c r="D89" s="47"/>
      <c r="E89" s="185"/>
      <c r="F89" s="185"/>
      <c r="G89" s="91">
        <v>9</v>
      </c>
      <c r="H89" s="91">
        <v>100</v>
      </c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108"/>
      <c r="AD89" s="47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105"/>
      <c r="BC89" s="108"/>
      <c r="BD89" s="47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105"/>
      <c r="CC89" s="108"/>
      <c r="CD89" s="47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105"/>
    </row>
    <row r="90" spans="1:106" hidden="1" x14ac:dyDescent="0.35">
      <c r="A90" s="102">
        <v>23</v>
      </c>
      <c r="B90" s="10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7"/>
      <c r="D90" s="47"/>
      <c r="E90" s="91"/>
      <c r="F90" s="91">
        <f t="shared" si="0"/>
        <v>1782</v>
      </c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108"/>
      <c r="AD90" s="47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105"/>
      <c r="BC90" s="108"/>
      <c r="BD90" s="47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105"/>
      <c r="CC90" s="108"/>
      <c r="CD90" s="47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1"/>
      <c r="CP90" s="91"/>
      <c r="CQ90" s="91"/>
      <c r="CR90" s="91"/>
      <c r="CS90" s="91"/>
      <c r="CT90" s="91"/>
      <c r="CU90" s="91"/>
      <c r="CV90" s="91"/>
      <c r="CW90" s="91"/>
      <c r="CX90" s="91"/>
      <c r="CY90" s="91"/>
      <c r="CZ90" s="91"/>
      <c r="DA90" s="91"/>
      <c r="DB90" s="105"/>
    </row>
    <row r="91" spans="1:106" hidden="1" x14ac:dyDescent="0.35">
      <c r="A91" s="102">
        <v>24</v>
      </c>
      <c r="B91" s="10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7"/>
      <c r="D91" s="47"/>
      <c r="E91" s="91"/>
      <c r="F91" s="91">
        <f t="shared" si="0"/>
        <v>1782</v>
      </c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108"/>
      <c r="AD91" s="47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105"/>
      <c r="BC91" s="108"/>
      <c r="BD91" s="47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105"/>
      <c r="CC91" s="108"/>
      <c r="CD91" s="47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1"/>
      <c r="CU91" s="91"/>
      <c r="CV91" s="91"/>
      <c r="CW91" s="91"/>
      <c r="CX91" s="91"/>
      <c r="CY91" s="91"/>
      <c r="CZ91" s="91"/>
      <c r="DA91" s="91"/>
      <c r="DB91" s="105"/>
    </row>
    <row r="92" spans="1:106" x14ac:dyDescent="0.35">
      <c r="A92" s="103">
        <v>25</v>
      </c>
      <c r="B92" s="10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7"/>
      <c r="D92" s="47"/>
      <c r="E92" s="91"/>
      <c r="F92" s="91">
        <v>1000</v>
      </c>
      <c r="G92" s="185"/>
      <c r="H92" s="185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108"/>
      <c r="AD92" s="47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105"/>
      <c r="BC92" s="108"/>
      <c r="BD92" s="47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105"/>
      <c r="CC92" s="108"/>
      <c r="CD92" s="47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91"/>
      <c r="CY92" s="91"/>
      <c r="CZ92" s="91"/>
      <c r="DA92" s="91"/>
      <c r="DB92" s="105"/>
    </row>
    <row r="93" spans="1:106" x14ac:dyDescent="0.35">
      <c r="A93" s="102">
        <v>26</v>
      </c>
      <c r="B93" s="10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7"/>
      <c r="D93" s="47"/>
      <c r="E93" s="185"/>
      <c r="F93" s="185"/>
      <c r="G93" s="91"/>
      <c r="H93" s="91">
        <v>200</v>
      </c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108"/>
      <c r="AD93" s="47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105"/>
      <c r="BC93" s="108"/>
      <c r="BD93" s="47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105"/>
      <c r="CC93" s="108"/>
      <c r="CD93" s="47"/>
      <c r="CE93" s="91"/>
      <c r="CF93" s="91"/>
      <c r="CG93" s="91"/>
      <c r="CH93" s="91"/>
      <c r="CI93" s="91"/>
      <c r="CJ93" s="91"/>
      <c r="CK93" s="91"/>
      <c r="CL93" s="91"/>
      <c r="CM93" s="91"/>
      <c r="CN93" s="91"/>
      <c r="CO93" s="91"/>
      <c r="CP93" s="91"/>
      <c r="CQ93" s="91"/>
      <c r="CR93" s="91"/>
      <c r="CS93" s="91"/>
      <c r="CT93" s="91"/>
      <c r="CU93" s="91"/>
      <c r="CV93" s="91"/>
      <c r="CW93" s="91"/>
      <c r="CX93" s="91"/>
      <c r="CY93" s="91"/>
      <c r="CZ93" s="91"/>
      <c r="DA93" s="91"/>
      <c r="DB93" s="105"/>
    </row>
    <row r="94" spans="1:106" x14ac:dyDescent="0.35">
      <c r="A94" s="102">
        <v>27</v>
      </c>
      <c r="B94" s="10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7"/>
      <c r="D94" s="47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108"/>
      <c r="AD94" s="47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105"/>
      <c r="BC94" s="108"/>
      <c r="BD94" s="47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105"/>
      <c r="CC94" s="108"/>
      <c r="CD94" s="47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/>
      <c r="CP94" s="91"/>
      <c r="CQ94" s="91"/>
      <c r="CR94" s="91"/>
      <c r="CS94" s="91"/>
      <c r="CT94" s="91"/>
      <c r="CU94" s="91"/>
      <c r="CV94" s="91"/>
      <c r="CW94" s="91"/>
      <c r="CX94" s="91"/>
      <c r="CY94" s="91"/>
      <c r="CZ94" s="91"/>
      <c r="DA94" s="91"/>
      <c r="DB94" s="105"/>
    </row>
    <row r="95" spans="1:106" hidden="1" x14ac:dyDescent="0.35">
      <c r="A95" s="102">
        <v>28</v>
      </c>
      <c r="B95" s="10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7"/>
      <c r="D95" s="47"/>
      <c r="E95" s="91"/>
      <c r="F95" s="91">
        <f t="shared" si="0"/>
        <v>1782</v>
      </c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108"/>
      <c r="AD95" s="47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105"/>
      <c r="BC95" s="108"/>
      <c r="BD95" s="47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105"/>
      <c r="CC95" s="108"/>
      <c r="CD95" s="47"/>
      <c r="CE95" s="91"/>
      <c r="CF95" s="91"/>
      <c r="CG95" s="91"/>
      <c r="CH95" s="91"/>
      <c r="CI95" s="91"/>
      <c r="CJ95" s="91"/>
      <c r="CK95" s="91"/>
      <c r="CL95" s="91"/>
      <c r="CM95" s="91"/>
      <c r="CN95" s="91"/>
      <c r="CO95" s="91"/>
      <c r="CP95" s="91"/>
      <c r="CQ95" s="91"/>
      <c r="CR95" s="91"/>
      <c r="CS95" s="91"/>
      <c r="CT95" s="91"/>
      <c r="CU95" s="91"/>
      <c r="CV95" s="91"/>
      <c r="CW95" s="91"/>
      <c r="CX95" s="91"/>
      <c r="CY95" s="91"/>
      <c r="CZ95" s="91"/>
      <c r="DA95" s="91"/>
      <c r="DB95" s="105"/>
    </row>
    <row r="96" spans="1:106" x14ac:dyDescent="0.35">
      <c r="A96" s="102">
        <v>29</v>
      </c>
      <c r="B96" s="10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7"/>
      <c r="D96" s="47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108"/>
      <c r="AD96" s="47"/>
      <c r="AE96" s="91"/>
      <c r="AF96" s="91"/>
      <c r="AG96" s="91"/>
      <c r="AH96" s="91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105"/>
      <c r="BC96" s="108"/>
      <c r="BD96" s="47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105"/>
      <c r="CC96" s="108"/>
      <c r="CD96" s="47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/>
      <c r="CP96" s="91"/>
      <c r="CQ96" s="91"/>
      <c r="CR96" s="91"/>
      <c r="CS96" s="91"/>
      <c r="CT96" s="91"/>
      <c r="CU96" s="91"/>
      <c r="CV96" s="91"/>
      <c r="CW96" s="91"/>
      <c r="CX96" s="91"/>
      <c r="CY96" s="91"/>
      <c r="CZ96" s="91"/>
      <c r="DA96" s="91"/>
      <c r="DB96" s="105"/>
    </row>
    <row r="97" spans="1:106" hidden="1" x14ac:dyDescent="0.35">
      <c r="A97" s="102">
        <v>30</v>
      </c>
      <c r="B97" s="10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7"/>
      <c r="D97" s="47"/>
      <c r="E97" s="91"/>
      <c r="F97" s="91">
        <f t="shared" si="0"/>
        <v>1782</v>
      </c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108"/>
      <c r="AD97" s="47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105"/>
      <c r="BC97" s="108"/>
      <c r="BD97" s="47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105"/>
      <c r="CC97" s="108"/>
      <c r="CD97" s="47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1"/>
      <c r="CT97" s="91"/>
      <c r="CU97" s="91"/>
      <c r="CV97" s="91"/>
      <c r="CW97" s="91"/>
      <c r="CX97" s="91"/>
      <c r="CY97" s="91"/>
      <c r="CZ97" s="91"/>
      <c r="DA97" s="91"/>
      <c r="DB97" s="105"/>
    </row>
    <row r="98" spans="1:106" x14ac:dyDescent="0.35">
      <c r="A98" s="102">
        <v>31</v>
      </c>
      <c r="B98" s="10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7"/>
      <c r="D98" s="47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108"/>
      <c r="AD98" s="47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105"/>
      <c r="BC98" s="108"/>
      <c r="BD98" s="47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105"/>
      <c r="CC98" s="108"/>
      <c r="CD98" s="47"/>
      <c r="CE98" s="91"/>
      <c r="CF98" s="91"/>
      <c r="CG98" s="91"/>
      <c r="CH98" s="91"/>
      <c r="CI98" s="91"/>
      <c r="CJ98" s="91"/>
      <c r="CK98" s="91"/>
      <c r="CL98" s="91"/>
      <c r="CM98" s="91"/>
      <c r="CN98" s="91"/>
      <c r="CO98" s="91"/>
      <c r="CP98" s="91"/>
      <c r="CQ98" s="91"/>
      <c r="CR98" s="91"/>
      <c r="CS98" s="91"/>
      <c r="CT98" s="91"/>
      <c r="CU98" s="91"/>
      <c r="CV98" s="91"/>
      <c r="CW98" s="91"/>
      <c r="CX98" s="91"/>
      <c r="CY98" s="91"/>
      <c r="CZ98" s="91"/>
      <c r="DA98" s="91"/>
      <c r="DB98" s="105"/>
    </row>
    <row r="99" spans="1:106" hidden="1" x14ac:dyDescent="0.35">
      <c r="A99" s="102">
        <v>32</v>
      </c>
      <c r="B99" s="10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7"/>
      <c r="D99" s="47"/>
      <c r="E99" s="91"/>
      <c r="F99" s="91">
        <f t="shared" si="0"/>
        <v>1782</v>
      </c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108"/>
      <c r="AD99" s="47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105"/>
      <c r="BC99" s="108"/>
      <c r="BD99" s="47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105"/>
      <c r="CC99" s="108"/>
      <c r="CD99" s="47"/>
      <c r="CE99" s="91"/>
      <c r="CF99" s="91"/>
      <c r="CG99" s="91"/>
      <c r="CH99" s="91"/>
      <c r="CI99" s="91"/>
      <c r="CJ99" s="91"/>
      <c r="CK99" s="91"/>
      <c r="CL99" s="91"/>
      <c r="CM99" s="91"/>
      <c r="CN99" s="91"/>
      <c r="CO99" s="91"/>
      <c r="CP99" s="91"/>
      <c r="CQ99" s="91"/>
      <c r="CR99" s="91"/>
      <c r="CS99" s="91"/>
      <c r="CT99" s="91"/>
      <c r="CU99" s="91"/>
      <c r="CV99" s="91"/>
      <c r="CW99" s="91"/>
      <c r="CX99" s="91"/>
      <c r="CY99" s="91"/>
      <c r="CZ99" s="91"/>
      <c r="DA99" s="91"/>
      <c r="DB99" s="105"/>
    </row>
    <row r="100" spans="1:106" x14ac:dyDescent="0.35">
      <c r="A100" s="102">
        <v>33</v>
      </c>
      <c r="B100" s="10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7"/>
      <c r="D100" s="47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108"/>
      <c r="AD100" s="47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105"/>
      <c r="BC100" s="108"/>
      <c r="BD100" s="47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105"/>
      <c r="CC100" s="108"/>
      <c r="CD100" s="47"/>
      <c r="CE100" s="91"/>
      <c r="CF100" s="91"/>
      <c r="CG100" s="91"/>
      <c r="CH100" s="91"/>
      <c r="CI100" s="91"/>
      <c r="CJ100" s="91"/>
      <c r="CK100" s="91"/>
      <c r="CL100" s="91"/>
      <c r="CM100" s="91"/>
      <c r="CN100" s="91"/>
      <c r="CO100" s="91"/>
      <c r="CP100" s="91"/>
      <c r="CQ100" s="91"/>
      <c r="CR100" s="91"/>
      <c r="CS100" s="91"/>
      <c r="CT100" s="91"/>
      <c r="CU100" s="91"/>
      <c r="CV100" s="91"/>
      <c r="CW100" s="91"/>
      <c r="CX100" s="91"/>
      <c r="CY100" s="91"/>
      <c r="CZ100" s="91"/>
      <c r="DA100" s="91"/>
      <c r="DB100" s="105"/>
    </row>
    <row r="101" spans="1:106" hidden="1" x14ac:dyDescent="0.35">
      <c r="A101" s="102">
        <v>34</v>
      </c>
      <c r="B101" s="10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7"/>
      <c r="D101" s="47"/>
      <c r="E101" s="91"/>
      <c r="F101" s="91">
        <f t="shared" si="0"/>
        <v>1782</v>
      </c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108"/>
      <c r="AD101" s="47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105"/>
      <c r="BC101" s="108"/>
      <c r="BD101" s="47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91"/>
      <c r="CA101" s="91"/>
      <c r="CB101" s="105"/>
      <c r="CC101" s="108"/>
      <c r="CD101" s="47"/>
      <c r="CE101" s="91"/>
      <c r="CF101" s="91"/>
      <c r="CG101" s="91"/>
      <c r="CH101" s="91"/>
      <c r="CI101" s="91"/>
      <c r="CJ101" s="91"/>
      <c r="CK101" s="91"/>
      <c r="CL101" s="91"/>
      <c r="CM101" s="91"/>
      <c r="CN101" s="91"/>
      <c r="CO101" s="91"/>
      <c r="CP101" s="91"/>
      <c r="CQ101" s="91"/>
      <c r="CR101" s="91"/>
      <c r="CS101" s="91"/>
      <c r="CT101" s="91"/>
      <c r="CU101" s="91"/>
      <c r="CV101" s="91"/>
      <c r="CW101" s="91"/>
      <c r="CX101" s="91"/>
      <c r="CY101" s="91"/>
      <c r="CZ101" s="91"/>
      <c r="DA101" s="91"/>
      <c r="DB101" s="105"/>
    </row>
    <row r="102" spans="1:106" ht="18.600000000000001" thickBot="1" x14ac:dyDescent="0.4">
      <c r="A102" s="102">
        <v>35</v>
      </c>
      <c r="B102" s="10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7"/>
      <c r="D102" s="47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108"/>
      <c r="AD102" s="47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105"/>
      <c r="BC102" s="108"/>
      <c r="BD102" s="47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105"/>
      <c r="CC102" s="108"/>
      <c r="CD102" s="47"/>
      <c r="CE102" s="91"/>
      <c r="CF102" s="91"/>
      <c r="CG102" s="91"/>
      <c r="CH102" s="91"/>
      <c r="CI102" s="91"/>
      <c r="CJ102" s="91"/>
      <c r="CK102" s="91"/>
      <c r="CL102" s="91"/>
      <c r="CM102" s="91"/>
      <c r="CN102" s="91"/>
      <c r="CO102" s="91"/>
      <c r="CP102" s="91"/>
      <c r="CQ102" s="91"/>
      <c r="CR102" s="91"/>
      <c r="CS102" s="91"/>
      <c r="CT102" s="91"/>
      <c r="CU102" s="91"/>
      <c r="CV102" s="91"/>
      <c r="CW102" s="91"/>
      <c r="CX102" s="91"/>
      <c r="CY102" s="91"/>
      <c r="CZ102" s="91"/>
      <c r="DA102" s="91"/>
      <c r="DB102" s="105"/>
    </row>
    <row r="103" spans="1:106" ht="18.600000000000001" hidden="1" thickBot="1" x14ac:dyDescent="0.4">
      <c r="A103" s="102">
        <v>36</v>
      </c>
      <c r="B103" s="10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7"/>
      <c r="D103" s="47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105"/>
      <c r="AC103" s="108"/>
      <c r="AD103" s="47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105"/>
      <c r="BC103" s="108"/>
      <c r="BD103" s="47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105"/>
      <c r="CC103" s="108"/>
      <c r="CD103" s="47"/>
      <c r="CE103" s="91"/>
      <c r="CF103" s="91"/>
      <c r="CG103" s="91"/>
      <c r="CH103" s="91"/>
      <c r="CI103" s="91"/>
      <c r="CJ103" s="91"/>
      <c r="CK103" s="91"/>
      <c r="CL103" s="91"/>
      <c r="CM103" s="91"/>
      <c r="CN103" s="91"/>
      <c r="CO103" s="91"/>
      <c r="CP103" s="91"/>
      <c r="CQ103" s="91"/>
      <c r="CR103" s="91"/>
      <c r="CS103" s="91"/>
      <c r="CT103" s="91"/>
      <c r="CU103" s="91"/>
      <c r="CV103" s="91"/>
      <c r="CW103" s="91"/>
      <c r="CX103" s="91"/>
      <c r="CY103" s="91"/>
      <c r="CZ103" s="91"/>
      <c r="DA103" s="91"/>
      <c r="DB103" s="105"/>
    </row>
    <row r="104" spans="1:106" ht="18.600000000000001" hidden="1" thickBot="1" x14ac:dyDescent="0.4">
      <c r="A104" s="103">
        <v>37</v>
      </c>
      <c r="B104" s="10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7"/>
      <c r="D104" s="47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105"/>
      <c r="AC104" s="108"/>
      <c r="AD104" s="47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105"/>
      <c r="BC104" s="108"/>
      <c r="BD104" s="47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105"/>
      <c r="CC104" s="108"/>
      <c r="CD104" s="47"/>
      <c r="CE104" s="91"/>
      <c r="CF104" s="91"/>
      <c r="CG104" s="91"/>
      <c r="CH104" s="91"/>
      <c r="CI104" s="91"/>
      <c r="CJ104" s="91"/>
      <c r="CK104" s="91"/>
      <c r="CL104" s="91"/>
      <c r="CM104" s="91"/>
      <c r="CN104" s="91"/>
      <c r="CO104" s="91"/>
      <c r="CP104" s="91"/>
      <c r="CQ104" s="91"/>
      <c r="CR104" s="91"/>
      <c r="CS104" s="91"/>
      <c r="CT104" s="91"/>
      <c r="CU104" s="91"/>
      <c r="CV104" s="91"/>
      <c r="CW104" s="91"/>
      <c r="CX104" s="91"/>
      <c r="CY104" s="91"/>
      <c r="CZ104" s="91"/>
      <c r="DA104" s="91"/>
      <c r="DB104" s="105"/>
    </row>
    <row r="105" spans="1:106" ht="18.600000000000001" hidden="1" thickBot="1" x14ac:dyDescent="0.4">
      <c r="A105" s="102">
        <v>38</v>
      </c>
      <c r="B105" s="10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7"/>
      <c r="D105" s="47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105"/>
      <c r="AC105" s="108"/>
      <c r="AD105" s="47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105"/>
      <c r="BC105" s="108"/>
      <c r="BD105" s="47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105"/>
      <c r="CC105" s="108"/>
      <c r="CD105" s="47"/>
      <c r="CE105" s="91"/>
      <c r="CF105" s="91"/>
      <c r="CG105" s="91"/>
      <c r="CH105" s="91"/>
      <c r="CI105" s="91"/>
      <c r="CJ105" s="91"/>
      <c r="CK105" s="91"/>
      <c r="CL105" s="91"/>
      <c r="CM105" s="91"/>
      <c r="CN105" s="91"/>
      <c r="CO105" s="91"/>
      <c r="CP105" s="91"/>
      <c r="CQ105" s="91"/>
      <c r="CR105" s="91"/>
      <c r="CS105" s="91"/>
      <c r="CT105" s="91"/>
      <c r="CU105" s="91"/>
      <c r="CV105" s="91"/>
      <c r="CW105" s="91"/>
      <c r="CX105" s="91"/>
      <c r="CY105" s="91"/>
      <c r="CZ105" s="91"/>
      <c r="DA105" s="91"/>
      <c r="DB105" s="105"/>
    </row>
    <row r="106" spans="1:106" ht="18.600000000000001" hidden="1" thickBot="1" x14ac:dyDescent="0.4">
      <c r="A106" s="102">
        <v>39</v>
      </c>
      <c r="B106" s="10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7"/>
      <c r="D106" s="47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105"/>
      <c r="AC106" s="108"/>
      <c r="AD106" s="47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105"/>
      <c r="BC106" s="108"/>
      <c r="BD106" s="47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105"/>
      <c r="CC106" s="108"/>
      <c r="CD106" s="47"/>
      <c r="CE106" s="91"/>
      <c r="CF106" s="91"/>
      <c r="CG106" s="91"/>
      <c r="CH106" s="91"/>
      <c r="CI106" s="91"/>
      <c r="CJ106" s="91"/>
      <c r="CK106" s="91"/>
      <c r="CL106" s="91"/>
      <c r="CM106" s="91"/>
      <c r="CN106" s="91"/>
      <c r="CO106" s="91"/>
      <c r="CP106" s="91"/>
      <c r="CQ106" s="91"/>
      <c r="CR106" s="91"/>
      <c r="CS106" s="91"/>
      <c r="CT106" s="91"/>
      <c r="CU106" s="91"/>
      <c r="CV106" s="91"/>
      <c r="CW106" s="91"/>
      <c r="CX106" s="91"/>
      <c r="CY106" s="91"/>
      <c r="CZ106" s="91"/>
      <c r="DA106" s="91"/>
      <c r="DB106" s="105"/>
    </row>
    <row r="107" spans="1:106" ht="18.600000000000001" hidden="1" thickBot="1" x14ac:dyDescent="0.4">
      <c r="A107" s="102">
        <v>40</v>
      </c>
      <c r="B107" s="10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7"/>
      <c r="D107" s="47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105"/>
      <c r="AC107" s="108"/>
      <c r="AD107" s="47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105"/>
      <c r="BC107" s="108"/>
      <c r="BD107" s="47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105"/>
      <c r="CC107" s="108"/>
      <c r="CD107" s="47"/>
      <c r="CE107" s="91"/>
      <c r="CF107" s="91"/>
      <c r="CG107" s="91"/>
      <c r="CH107" s="91"/>
      <c r="CI107" s="91"/>
      <c r="CJ107" s="91"/>
      <c r="CK107" s="91"/>
      <c r="CL107" s="91"/>
      <c r="CM107" s="91"/>
      <c r="CN107" s="91"/>
      <c r="CO107" s="91"/>
      <c r="CP107" s="91"/>
      <c r="CQ107" s="91"/>
      <c r="CR107" s="91"/>
      <c r="CS107" s="91"/>
      <c r="CT107" s="91"/>
      <c r="CU107" s="91"/>
      <c r="CV107" s="91"/>
      <c r="CW107" s="91"/>
      <c r="CX107" s="91"/>
      <c r="CY107" s="91"/>
      <c r="CZ107" s="91"/>
      <c r="DA107" s="91"/>
      <c r="DB107" s="105"/>
    </row>
    <row r="108" spans="1:106" ht="18.600000000000001" hidden="1" thickBot="1" x14ac:dyDescent="0.4">
      <c r="A108" s="102">
        <v>41</v>
      </c>
      <c r="B108" s="10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7"/>
      <c r="D108" s="47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105"/>
      <c r="AC108" s="108"/>
      <c r="AD108" s="47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105"/>
      <c r="BC108" s="108"/>
      <c r="BD108" s="47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105"/>
      <c r="CC108" s="108"/>
      <c r="CD108" s="47"/>
      <c r="CE108" s="91"/>
      <c r="CF108" s="91"/>
      <c r="CG108" s="91"/>
      <c r="CH108" s="91"/>
      <c r="CI108" s="91"/>
      <c r="CJ108" s="91"/>
      <c r="CK108" s="91"/>
      <c r="CL108" s="91"/>
      <c r="CM108" s="91"/>
      <c r="CN108" s="91"/>
      <c r="CO108" s="91"/>
      <c r="CP108" s="91"/>
      <c r="CQ108" s="91"/>
      <c r="CR108" s="91"/>
      <c r="CS108" s="91"/>
      <c r="CT108" s="91"/>
      <c r="CU108" s="91"/>
      <c r="CV108" s="91"/>
      <c r="CW108" s="91"/>
      <c r="CX108" s="91"/>
      <c r="CY108" s="91"/>
      <c r="CZ108" s="91"/>
      <c r="DA108" s="91"/>
      <c r="DB108" s="105"/>
    </row>
    <row r="109" spans="1:106" ht="18.600000000000001" hidden="1" thickBot="1" x14ac:dyDescent="0.4">
      <c r="A109" s="102">
        <v>42</v>
      </c>
      <c r="B109" s="10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7"/>
      <c r="D109" s="47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105"/>
      <c r="AC109" s="108"/>
      <c r="AD109" s="47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105"/>
      <c r="BC109" s="108"/>
      <c r="BD109" s="47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105"/>
      <c r="CC109" s="108"/>
      <c r="CD109" s="47"/>
      <c r="CE109" s="91"/>
      <c r="CF109" s="91"/>
      <c r="CG109" s="91"/>
      <c r="CH109" s="91"/>
      <c r="CI109" s="91"/>
      <c r="CJ109" s="91"/>
      <c r="CK109" s="91"/>
      <c r="CL109" s="91"/>
      <c r="CM109" s="91"/>
      <c r="CN109" s="91"/>
      <c r="CO109" s="91"/>
      <c r="CP109" s="91"/>
      <c r="CQ109" s="91"/>
      <c r="CR109" s="91"/>
      <c r="CS109" s="91"/>
      <c r="CT109" s="91"/>
      <c r="CU109" s="91"/>
      <c r="CV109" s="91"/>
      <c r="CW109" s="91"/>
      <c r="CX109" s="91"/>
      <c r="CY109" s="91"/>
      <c r="CZ109" s="91"/>
      <c r="DA109" s="91"/>
      <c r="DB109" s="105"/>
    </row>
    <row r="110" spans="1:106" ht="18.600000000000001" hidden="1" thickBot="1" x14ac:dyDescent="0.4">
      <c r="A110" s="102">
        <v>43</v>
      </c>
      <c r="B110" s="10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7"/>
      <c r="D110" s="47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105"/>
      <c r="AC110" s="108"/>
      <c r="AD110" s="47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105"/>
      <c r="BC110" s="108"/>
      <c r="BD110" s="47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105"/>
      <c r="CC110" s="108"/>
      <c r="CD110" s="47"/>
      <c r="CE110" s="91"/>
      <c r="CF110" s="91"/>
      <c r="CG110" s="91"/>
      <c r="CH110" s="91"/>
      <c r="CI110" s="91"/>
      <c r="CJ110" s="91"/>
      <c r="CK110" s="91"/>
      <c r="CL110" s="91"/>
      <c r="CM110" s="91"/>
      <c r="CN110" s="91"/>
      <c r="CO110" s="91"/>
      <c r="CP110" s="91"/>
      <c r="CQ110" s="91"/>
      <c r="CR110" s="91"/>
      <c r="CS110" s="91"/>
      <c r="CT110" s="91"/>
      <c r="CU110" s="91"/>
      <c r="CV110" s="91"/>
      <c r="CW110" s="91"/>
      <c r="CX110" s="91"/>
      <c r="CY110" s="91"/>
      <c r="CZ110" s="91"/>
      <c r="DA110" s="91"/>
      <c r="DB110" s="105"/>
    </row>
    <row r="111" spans="1:106" ht="18.600000000000001" hidden="1" thickBot="1" x14ac:dyDescent="0.4">
      <c r="A111" s="102">
        <v>44</v>
      </c>
      <c r="B111" s="10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7"/>
      <c r="D111" s="47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105"/>
      <c r="AC111" s="108"/>
      <c r="AD111" s="47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105"/>
      <c r="BC111" s="108"/>
      <c r="BD111" s="47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105"/>
      <c r="CC111" s="108"/>
      <c r="CD111" s="47"/>
      <c r="CE111" s="91"/>
      <c r="CF111" s="91"/>
      <c r="CG111" s="91"/>
      <c r="CH111" s="91"/>
      <c r="CI111" s="91"/>
      <c r="CJ111" s="91"/>
      <c r="CK111" s="91"/>
      <c r="CL111" s="91"/>
      <c r="CM111" s="91"/>
      <c r="CN111" s="91"/>
      <c r="CO111" s="91"/>
      <c r="CP111" s="91"/>
      <c r="CQ111" s="91"/>
      <c r="CR111" s="91"/>
      <c r="CS111" s="91"/>
      <c r="CT111" s="91"/>
      <c r="CU111" s="91"/>
      <c r="CV111" s="91"/>
      <c r="CW111" s="91"/>
      <c r="CX111" s="91"/>
      <c r="CY111" s="91"/>
      <c r="CZ111" s="91"/>
      <c r="DA111" s="91"/>
      <c r="DB111" s="105"/>
    </row>
    <row r="112" spans="1:106" ht="18.600000000000001" hidden="1" thickBot="1" x14ac:dyDescent="0.4">
      <c r="A112" s="102">
        <v>45</v>
      </c>
      <c r="B112" s="10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7"/>
      <c r="D112" s="47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105"/>
      <c r="AC112" s="108"/>
      <c r="AD112" s="47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105"/>
      <c r="BC112" s="108"/>
      <c r="BD112" s="47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105"/>
      <c r="CC112" s="108"/>
      <c r="CD112" s="47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105"/>
    </row>
    <row r="113" spans="1:106" ht="18.600000000000001" hidden="1" thickBot="1" x14ac:dyDescent="0.4">
      <c r="A113" s="102">
        <v>46</v>
      </c>
      <c r="B113" s="10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7"/>
      <c r="D113" s="47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105"/>
      <c r="AC113" s="108"/>
      <c r="AD113" s="47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105"/>
      <c r="BC113" s="108"/>
      <c r="BD113" s="47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105"/>
      <c r="CC113" s="108"/>
      <c r="CD113" s="47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105"/>
    </row>
    <row r="114" spans="1:106" ht="18.600000000000001" hidden="1" thickBot="1" x14ac:dyDescent="0.4">
      <c r="A114" s="102">
        <v>47</v>
      </c>
      <c r="B114" s="10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7"/>
      <c r="D114" s="47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105"/>
      <c r="AC114" s="108"/>
      <c r="AD114" s="47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105"/>
      <c r="BC114" s="108"/>
      <c r="BD114" s="47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1"/>
      <c r="BT114" s="91"/>
      <c r="BU114" s="91"/>
      <c r="BV114" s="91"/>
      <c r="BW114" s="91"/>
      <c r="BX114" s="91"/>
      <c r="BY114" s="91"/>
      <c r="BZ114" s="91"/>
      <c r="CA114" s="91"/>
      <c r="CB114" s="105"/>
      <c r="CC114" s="108"/>
      <c r="CD114" s="47"/>
      <c r="CE114" s="91"/>
      <c r="CF114" s="91"/>
      <c r="CG114" s="91"/>
      <c r="CH114" s="91"/>
      <c r="CI114" s="91"/>
      <c r="CJ114" s="91"/>
      <c r="CK114" s="91"/>
      <c r="CL114" s="91"/>
      <c r="CM114" s="91"/>
      <c r="CN114" s="91"/>
      <c r="CO114" s="91"/>
      <c r="CP114" s="91"/>
      <c r="CQ114" s="91"/>
      <c r="CR114" s="91"/>
      <c r="CS114" s="91"/>
      <c r="CT114" s="91"/>
      <c r="CU114" s="91"/>
      <c r="CV114" s="91"/>
      <c r="CW114" s="91"/>
      <c r="CX114" s="91"/>
      <c r="CY114" s="91"/>
      <c r="CZ114" s="91"/>
      <c r="DA114" s="91"/>
      <c r="DB114" s="105"/>
    </row>
    <row r="115" spans="1:106" ht="18.600000000000001" hidden="1" thickBot="1" x14ac:dyDescent="0.4">
      <c r="A115" s="102">
        <v>48</v>
      </c>
      <c r="B115" s="10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7"/>
      <c r="D115" s="47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105"/>
      <c r="AC115" s="108"/>
      <c r="AD115" s="47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105"/>
      <c r="BC115" s="108"/>
      <c r="BD115" s="47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105"/>
      <c r="CC115" s="108"/>
      <c r="CD115" s="47"/>
      <c r="CE115" s="91"/>
      <c r="CF115" s="91"/>
      <c r="CG115" s="91"/>
      <c r="CH115" s="91"/>
      <c r="CI115" s="91"/>
      <c r="CJ115" s="91"/>
      <c r="CK115" s="91"/>
      <c r="CL115" s="91"/>
      <c r="CM115" s="91"/>
      <c r="CN115" s="91"/>
      <c r="CO115" s="91"/>
      <c r="CP115" s="91"/>
      <c r="CQ115" s="91"/>
      <c r="CR115" s="91"/>
      <c r="CS115" s="91"/>
      <c r="CT115" s="91"/>
      <c r="CU115" s="91"/>
      <c r="CV115" s="91"/>
      <c r="CW115" s="91"/>
      <c r="CX115" s="91"/>
      <c r="CY115" s="91"/>
      <c r="CZ115" s="91"/>
      <c r="DA115" s="91"/>
      <c r="DB115" s="105"/>
    </row>
    <row r="116" spans="1:106" ht="18.600000000000001" hidden="1" thickBot="1" x14ac:dyDescent="0.4">
      <c r="A116" s="103">
        <v>49</v>
      </c>
      <c r="B116" s="10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7"/>
      <c r="D116" s="47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105"/>
      <c r="AC116" s="108"/>
      <c r="AD116" s="47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1"/>
      <c r="AV116" s="91"/>
      <c r="AW116" s="91"/>
      <c r="AX116" s="91"/>
      <c r="AY116" s="91"/>
      <c r="AZ116" s="91"/>
      <c r="BA116" s="91"/>
      <c r="BB116" s="105"/>
      <c r="BC116" s="108"/>
      <c r="BD116" s="47"/>
      <c r="BE116" s="91"/>
      <c r="BF116" s="91"/>
      <c r="BG116" s="91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1"/>
      <c r="BT116" s="91"/>
      <c r="BU116" s="91"/>
      <c r="BV116" s="91"/>
      <c r="BW116" s="91"/>
      <c r="BX116" s="91"/>
      <c r="BY116" s="91"/>
      <c r="BZ116" s="91"/>
      <c r="CA116" s="91"/>
      <c r="CB116" s="105"/>
      <c r="CC116" s="108"/>
      <c r="CD116" s="47"/>
      <c r="CE116" s="91"/>
      <c r="CF116" s="91"/>
      <c r="CG116" s="91"/>
      <c r="CH116" s="91"/>
      <c r="CI116" s="91"/>
      <c r="CJ116" s="91"/>
      <c r="CK116" s="91"/>
      <c r="CL116" s="91"/>
      <c r="CM116" s="91"/>
      <c r="CN116" s="91"/>
      <c r="CO116" s="91"/>
      <c r="CP116" s="91"/>
      <c r="CQ116" s="91"/>
      <c r="CR116" s="91"/>
      <c r="CS116" s="91"/>
      <c r="CT116" s="91"/>
      <c r="CU116" s="91"/>
      <c r="CV116" s="91"/>
      <c r="CW116" s="91"/>
      <c r="CX116" s="91"/>
      <c r="CY116" s="91"/>
      <c r="CZ116" s="91"/>
      <c r="DA116" s="91"/>
      <c r="DB116" s="105"/>
    </row>
    <row r="117" spans="1:106" ht="18.600000000000001" hidden="1" thickBot="1" x14ac:dyDescent="0.4">
      <c r="A117" s="102">
        <v>50</v>
      </c>
      <c r="B117" s="10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7"/>
      <c r="D117" s="47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105"/>
      <c r="AC117" s="108"/>
      <c r="AD117" s="47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105"/>
      <c r="BC117" s="108"/>
      <c r="BD117" s="47"/>
      <c r="BE117" s="91"/>
      <c r="BF117" s="91"/>
      <c r="BG117" s="91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1"/>
      <c r="BT117" s="91"/>
      <c r="BU117" s="91"/>
      <c r="BV117" s="91"/>
      <c r="BW117" s="91"/>
      <c r="BX117" s="91"/>
      <c r="BY117" s="91"/>
      <c r="BZ117" s="91"/>
      <c r="CA117" s="91"/>
      <c r="CB117" s="105"/>
      <c r="CC117" s="108"/>
      <c r="CD117" s="47"/>
      <c r="CE117" s="91"/>
      <c r="CF117" s="91"/>
      <c r="CG117" s="91"/>
      <c r="CH117" s="91"/>
      <c r="CI117" s="91"/>
      <c r="CJ117" s="91"/>
      <c r="CK117" s="91"/>
      <c r="CL117" s="91"/>
      <c r="CM117" s="91"/>
      <c r="CN117" s="91"/>
      <c r="CO117" s="91"/>
      <c r="CP117" s="91"/>
      <c r="CQ117" s="91"/>
      <c r="CR117" s="91"/>
      <c r="CS117" s="91"/>
      <c r="CT117" s="91"/>
      <c r="CU117" s="91"/>
      <c r="CV117" s="91"/>
      <c r="CW117" s="91"/>
      <c r="CX117" s="91"/>
      <c r="CY117" s="91"/>
      <c r="CZ117" s="91"/>
      <c r="DA117" s="91"/>
      <c r="DB117" s="105"/>
    </row>
    <row r="118" spans="1:106" ht="18.600000000000001" hidden="1" thickBot="1" x14ac:dyDescent="0.4">
      <c r="A118" s="102">
        <v>51</v>
      </c>
      <c r="B118" s="10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7"/>
      <c r="D118" s="47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105"/>
      <c r="AC118" s="108"/>
      <c r="AD118" s="47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105"/>
      <c r="BC118" s="108"/>
      <c r="BD118" s="47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105"/>
      <c r="CC118" s="108"/>
      <c r="CD118" s="47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  <c r="CP118" s="91"/>
      <c r="CQ118" s="91"/>
      <c r="CR118" s="91"/>
      <c r="CS118" s="91"/>
      <c r="CT118" s="91"/>
      <c r="CU118" s="91"/>
      <c r="CV118" s="91"/>
      <c r="CW118" s="91"/>
      <c r="CX118" s="91"/>
      <c r="CY118" s="91"/>
      <c r="CZ118" s="91"/>
      <c r="DA118" s="91"/>
      <c r="DB118" s="105"/>
    </row>
    <row r="119" spans="1:106" ht="18.600000000000001" hidden="1" thickBot="1" x14ac:dyDescent="0.4">
      <c r="A119" s="102">
        <v>52</v>
      </c>
      <c r="B119" s="10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7"/>
      <c r="D119" s="47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105"/>
      <c r="AC119" s="108"/>
      <c r="AD119" s="47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105"/>
      <c r="BC119" s="108"/>
      <c r="BD119" s="47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105"/>
      <c r="CC119" s="108"/>
      <c r="CD119" s="47"/>
      <c r="CE119" s="91"/>
      <c r="CF119" s="91"/>
      <c r="CG119" s="91"/>
      <c r="CH119" s="91"/>
      <c r="CI119" s="91"/>
      <c r="CJ119" s="91"/>
      <c r="CK119" s="91"/>
      <c r="CL119" s="91"/>
      <c r="CM119" s="91"/>
      <c r="CN119" s="91"/>
      <c r="CO119" s="91"/>
      <c r="CP119" s="91"/>
      <c r="CQ119" s="91"/>
      <c r="CR119" s="91"/>
      <c r="CS119" s="91"/>
      <c r="CT119" s="91"/>
      <c r="CU119" s="91"/>
      <c r="CV119" s="91"/>
      <c r="CW119" s="91"/>
      <c r="CX119" s="91"/>
      <c r="CY119" s="91"/>
      <c r="CZ119" s="91"/>
      <c r="DA119" s="91"/>
      <c r="DB119" s="105"/>
    </row>
    <row r="120" spans="1:106" ht="18.600000000000001" hidden="1" thickBot="1" x14ac:dyDescent="0.4">
      <c r="A120" s="102">
        <v>53</v>
      </c>
      <c r="B120" s="10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7"/>
      <c r="D120" s="47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105"/>
      <c r="AC120" s="108"/>
      <c r="AD120" s="47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105"/>
      <c r="BC120" s="108"/>
      <c r="BD120" s="47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105"/>
      <c r="CC120" s="108"/>
      <c r="CD120" s="47"/>
      <c r="CE120" s="91"/>
      <c r="CF120" s="91"/>
      <c r="CG120" s="91"/>
      <c r="CH120" s="91"/>
      <c r="CI120" s="91"/>
      <c r="CJ120" s="91"/>
      <c r="CK120" s="91"/>
      <c r="CL120" s="91"/>
      <c r="CM120" s="91"/>
      <c r="CN120" s="91"/>
      <c r="CO120" s="91"/>
      <c r="CP120" s="91"/>
      <c r="CQ120" s="91"/>
      <c r="CR120" s="91"/>
      <c r="CS120" s="91"/>
      <c r="CT120" s="91"/>
      <c r="CU120" s="91"/>
      <c r="CV120" s="91"/>
      <c r="CW120" s="91"/>
      <c r="CX120" s="91"/>
      <c r="CY120" s="91"/>
      <c r="CZ120" s="91"/>
      <c r="DA120" s="91"/>
      <c r="DB120" s="105"/>
    </row>
    <row r="121" spans="1:106" ht="18.600000000000001" hidden="1" thickBot="1" x14ac:dyDescent="0.4">
      <c r="A121" s="102">
        <v>54</v>
      </c>
      <c r="B121" s="10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7"/>
      <c r="D121" s="47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105"/>
      <c r="AC121" s="108"/>
      <c r="AD121" s="47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105"/>
      <c r="BC121" s="108"/>
      <c r="BD121" s="47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105"/>
      <c r="CC121" s="108"/>
      <c r="CD121" s="47"/>
      <c r="CE121" s="91"/>
      <c r="CF121" s="91"/>
      <c r="CG121" s="91"/>
      <c r="CH121" s="91"/>
      <c r="CI121" s="91"/>
      <c r="CJ121" s="91"/>
      <c r="CK121" s="91"/>
      <c r="CL121" s="91"/>
      <c r="CM121" s="91"/>
      <c r="CN121" s="91"/>
      <c r="CO121" s="91"/>
      <c r="CP121" s="91"/>
      <c r="CQ121" s="91"/>
      <c r="CR121" s="91"/>
      <c r="CS121" s="91"/>
      <c r="CT121" s="91"/>
      <c r="CU121" s="91"/>
      <c r="CV121" s="91"/>
      <c r="CW121" s="91"/>
      <c r="CX121" s="91"/>
      <c r="CY121" s="91"/>
      <c r="CZ121" s="91"/>
      <c r="DA121" s="91"/>
      <c r="DB121" s="105"/>
    </row>
    <row r="122" spans="1:106" ht="18.600000000000001" hidden="1" thickBot="1" x14ac:dyDescent="0.4">
      <c r="A122" s="102">
        <v>55</v>
      </c>
      <c r="B122" s="10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7"/>
      <c r="D122" s="47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105"/>
      <c r="AC122" s="108"/>
      <c r="AD122" s="47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105"/>
      <c r="BC122" s="108"/>
      <c r="BD122" s="47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105"/>
      <c r="CC122" s="108"/>
      <c r="CD122" s="47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1"/>
      <c r="CS122" s="91"/>
      <c r="CT122" s="91"/>
      <c r="CU122" s="91"/>
      <c r="CV122" s="91"/>
      <c r="CW122" s="91"/>
      <c r="CX122" s="91"/>
      <c r="CY122" s="91"/>
      <c r="CZ122" s="91"/>
      <c r="DA122" s="91"/>
      <c r="DB122" s="105"/>
    </row>
    <row r="123" spans="1:106" ht="18.600000000000001" hidden="1" thickBot="1" x14ac:dyDescent="0.4">
      <c r="A123" s="102">
        <v>56</v>
      </c>
      <c r="B123" s="10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7"/>
      <c r="D123" s="47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105"/>
      <c r="AC123" s="108"/>
      <c r="AD123" s="47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105"/>
      <c r="BC123" s="108"/>
      <c r="BD123" s="47"/>
      <c r="BE123" s="91"/>
      <c r="BF123" s="91"/>
      <c r="BG123" s="91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1"/>
      <c r="BT123" s="91"/>
      <c r="BU123" s="91"/>
      <c r="BV123" s="91"/>
      <c r="BW123" s="91"/>
      <c r="BX123" s="91"/>
      <c r="BY123" s="91"/>
      <c r="BZ123" s="91"/>
      <c r="CA123" s="91"/>
      <c r="CB123" s="105"/>
      <c r="CC123" s="108"/>
      <c r="CD123" s="47"/>
      <c r="CE123" s="91"/>
      <c r="CF123" s="91"/>
      <c r="CG123" s="91"/>
      <c r="CH123" s="91"/>
      <c r="CI123" s="91"/>
      <c r="CJ123" s="91"/>
      <c r="CK123" s="91"/>
      <c r="CL123" s="91"/>
      <c r="CM123" s="91"/>
      <c r="CN123" s="91"/>
      <c r="CO123" s="91"/>
      <c r="CP123" s="91"/>
      <c r="CQ123" s="91"/>
      <c r="CR123" s="91"/>
      <c r="CS123" s="91"/>
      <c r="CT123" s="91"/>
      <c r="CU123" s="91"/>
      <c r="CV123" s="91"/>
      <c r="CW123" s="91"/>
      <c r="CX123" s="91"/>
      <c r="CY123" s="91"/>
      <c r="CZ123" s="91"/>
      <c r="DA123" s="91"/>
      <c r="DB123" s="105"/>
    </row>
    <row r="124" spans="1:106" ht="18.600000000000001" hidden="1" thickBot="1" x14ac:dyDescent="0.4">
      <c r="A124" s="102">
        <v>57</v>
      </c>
      <c r="B124" s="10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7"/>
      <c r="D124" s="47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105"/>
      <c r="AC124" s="108"/>
      <c r="AD124" s="47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105"/>
      <c r="BC124" s="108"/>
      <c r="BD124" s="47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105"/>
      <c r="CC124" s="108"/>
      <c r="CD124" s="47"/>
      <c r="CE124" s="91"/>
      <c r="CF124" s="91"/>
      <c r="CG124" s="91"/>
      <c r="CH124" s="91"/>
      <c r="CI124" s="91"/>
      <c r="CJ124" s="91"/>
      <c r="CK124" s="91"/>
      <c r="CL124" s="91"/>
      <c r="CM124" s="91"/>
      <c r="CN124" s="91"/>
      <c r="CO124" s="91"/>
      <c r="CP124" s="91"/>
      <c r="CQ124" s="91"/>
      <c r="CR124" s="91"/>
      <c r="CS124" s="91"/>
      <c r="CT124" s="91"/>
      <c r="CU124" s="91"/>
      <c r="CV124" s="91"/>
      <c r="CW124" s="91"/>
      <c r="CX124" s="91"/>
      <c r="CY124" s="91"/>
      <c r="CZ124" s="91"/>
      <c r="DA124" s="91"/>
      <c r="DB124" s="105"/>
    </row>
    <row r="125" spans="1:106" ht="18.600000000000001" hidden="1" thickBot="1" x14ac:dyDescent="0.4">
      <c r="A125" s="102">
        <v>58</v>
      </c>
      <c r="B125" s="10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7"/>
      <c r="D125" s="47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105"/>
      <c r="AC125" s="108"/>
      <c r="AD125" s="47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105"/>
      <c r="BC125" s="108"/>
      <c r="BD125" s="47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105"/>
      <c r="CC125" s="108"/>
      <c r="CD125" s="47"/>
      <c r="CE125" s="91"/>
      <c r="CF125" s="91"/>
      <c r="CG125" s="91"/>
      <c r="CH125" s="91"/>
      <c r="CI125" s="91"/>
      <c r="CJ125" s="91"/>
      <c r="CK125" s="91"/>
      <c r="CL125" s="91"/>
      <c r="CM125" s="91"/>
      <c r="CN125" s="91"/>
      <c r="CO125" s="91"/>
      <c r="CP125" s="91"/>
      <c r="CQ125" s="91"/>
      <c r="CR125" s="91"/>
      <c r="CS125" s="91"/>
      <c r="CT125" s="91"/>
      <c r="CU125" s="91"/>
      <c r="CV125" s="91"/>
      <c r="CW125" s="91"/>
      <c r="CX125" s="91"/>
      <c r="CY125" s="91"/>
      <c r="CZ125" s="91"/>
      <c r="DA125" s="91"/>
      <c r="DB125" s="105"/>
    </row>
    <row r="126" spans="1:106" ht="18.600000000000001" hidden="1" thickBot="1" x14ac:dyDescent="0.4">
      <c r="A126" s="102">
        <v>59</v>
      </c>
      <c r="B126" s="10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7"/>
      <c r="D126" s="47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105"/>
      <c r="AC126" s="108"/>
      <c r="AD126" s="47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105"/>
      <c r="BC126" s="108"/>
      <c r="BD126" s="47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105"/>
      <c r="CC126" s="108"/>
      <c r="CD126" s="47"/>
      <c r="CE126" s="91"/>
      <c r="CF126" s="91"/>
      <c r="CG126" s="91"/>
      <c r="CH126" s="91"/>
      <c r="CI126" s="91"/>
      <c r="CJ126" s="91"/>
      <c r="CK126" s="91"/>
      <c r="CL126" s="91"/>
      <c r="CM126" s="91"/>
      <c r="CN126" s="91"/>
      <c r="CO126" s="91"/>
      <c r="CP126" s="91"/>
      <c r="CQ126" s="91"/>
      <c r="CR126" s="91"/>
      <c r="CS126" s="91"/>
      <c r="CT126" s="91"/>
      <c r="CU126" s="91"/>
      <c r="CV126" s="91"/>
      <c r="CW126" s="91"/>
      <c r="CX126" s="91"/>
      <c r="CY126" s="91"/>
      <c r="CZ126" s="91"/>
      <c r="DA126" s="91"/>
      <c r="DB126" s="105"/>
    </row>
    <row r="127" spans="1:106" ht="18.600000000000001" hidden="1" thickBot="1" x14ac:dyDescent="0.4">
      <c r="A127" s="102">
        <v>60</v>
      </c>
      <c r="B127" s="10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7"/>
      <c r="D127" s="47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105"/>
      <c r="AC127" s="108"/>
      <c r="AD127" s="47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105"/>
      <c r="BC127" s="108"/>
      <c r="BD127" s="47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105"/>
      <c r="CC127" s="108"/>
      <c r="CD127" s="47"/>
      <c r="CE127" s="91"/>
      <c r="CF127" s="91"/>
      <c r="CG127" s="91"/>
      <c r="CH127" s="91"/>
      <c r="CI127" s="91"/>
      <c r="CJ127" s="91"/>
      <c r="CK127" s="91"/>
      <c r="CL127" s="91"/>
      <c r="CM127" s="91"/>
      <c r="CN127" s="91"/>
      <c r="CO127" s="91"/>
      <c r="CP127" s="91"/>
      <c r="CQ127" s="91"/>
      <c r="CR127" s="91"/>
      <c r="CS127" s="91"/>
      <c r="CT127" s="91"/>
      <c r="CU127" s="91"/>
      <c r="CV127" s="91"/>
      <c r="CW127" s="91"/>
      <c r="CX127" s="91"/>
      <c r="CY127" s="91"/>
      <c r="CZ127" s="91"/>
      <c r="DA127" s="91"/>
      <c r="DB127" s="105"/>
    </row>
    <row r="128" spans="1:106" s="117" customFormat="1" ht="21.6" thickBot="1" x14ac:dyDescent="0.45">
      <c r="A128" s="112"/>
      <c r="B128" s="113" t="s">
        <v>404</v>
      </c>
      <c r="C128" s="114" t="s">
        <v>122</v>
      </c>
      <c r="D128" s="114" t="s">
        <v>123</v>
      </c>
      <c r="E128" s="114" t="s">
        <v>124</v>
      </c>
      <c r="F128" s="114" t="s">
        <v>125</v>
      </c>
      <c r="G128" s="114" t="s">
        <v>124</v>
      </c>
      <c r="H128" s="114" t="s">
        <v>125</v>
      </c>
      <c r="I128" s="114" t="s">
        <v>124</v>
      </c>
      <c r="J128" s="114" t="s">
        <v>125</v>
      </c>
      <c r="K128" s="114" t="s">
        <v>124</v>
      </c>
      <c r="L128" s="114" t="s">
        <v>125</v>
      </c>
      <c r="M128" s="114" t="s">
        <v>124</v>
      </c>
      <c r="N128" s="114" t="s">
        <v>125</v>
      </c>
      <c r="O128" s="114" t="s">
        <v>124</v>
      </c>
      <c r="P128" s="114" t="s">
        <v>125</v>
      </c>
      <c r="Q128" s="114" t="s">
        <v>124</v>
      </c>
      <c r="R128" s="114" t="s">
        <v>125</v>
      </c>
      <c r="S128" s="114" t="s">
        <v>124</v>
      </c>
      <c r="T128" s="114" t="s">
        <v>125</v>
      </c>
      <c r="U128" s="114" t="s">
        <v>124</v>
      </c>
      <c r="V128" s="114" t="s">
        <v>125</v>
      </c>
      <c r="W128" s="114" t="s">
        <v>124</v>
      </c>
      <c r="X128" s="114" t="s">
        <v>125</v>
      </c>
      <c r="Y128" s="114" t="s">
        <v>124</v>
      </c>
      <c r="Z128" s="114" t="s">
        <v>125</v>
      </c>
      <c r="AA128" s="114" t="s">
        <v>124</v>
      </c>
      <c r="AB128" s="115" t="s">
        <v>125</v>
      </c>
      <c r="AC128" s="116" t="s">
        <v>122</v>
      </c>
      <c r="AD128" s="114" t="s">
        <v>123</v>
      </c>
      <c r="AE128" s="114" t="s">
        <v>124</v>
      </c>
      <c r="AF128" s="114" t="s">
        <v>125</v>
      </c>
      <c r="AG128" s="114" t="s">
        <v>124</v>
      </c>
      <c r="AH128" s="114" t="s">
        <v>125</v>
      </c>
      <c r="AI128" s="114" t="s">
        <v>124</v>
      </c>
      <c r="AJ128" s="114" t="s">
        <v>125</v>
      </c>
      <c r="AK128" s="114" t="s">
        <v>124</v>
      </c>
      <c r="AL128" s="114" t="s">
        <v>125</v>
      </c>
      <c r="AM128" s="114" t="s">
        <v>124</v>
      </c>
      <c r="AN128" s="114" t="s">
        <v>125</v>
      </c>
      <c r="AO128" s="114" t="s">
        <v>124</v>
      </c>
      <c r="AP128" s="114" t="s">
        <v>125</v>
      </c>
      <c r="AQ128" s="114" t="s">
        <v>124</v>
      </c>
      <c r="AR128" s="114" t="s">
        <v>125</v>
      </c>
      <c r="AS128" s="114" t="s">
        <v>124</v>
      </c>
      <c r="AT128" s="114" t="s">
        <v>125</v>
      </c>
      <c r="AU128" s="114" t="s">
        <v>124</v>
      </c>
      <c r="AV128" s="114" t="s">
        <v>125</v>
      </c>
      <c r="AW128" s="114" t="s">
        <v>124</v>
      </c>
      <c r="AX128" s="114" t="s">
        <v>125</v>
      </c>
      <c r="AY128" s="114" t="s">
        <v>124</v>
      </c>
      <c r="AZ128" s="114" t="s">
        <v>125</v>
      </c>
      <c r="BA128" s="114" t="s">
        <v>124</v>
      </c>
      <c r="BB128" s="115" t="s">
        <v>125</v>
      </c>
      <c r="BC128" s="116" t="s">
        <v>122</v>
      </c>
      <c r="BD128" s="114" t="s">
        <v>123</v>
      </c>
      <c r="BE128" s="114" t="s">
        <v>124</v>
      </c>
      <c r="BF128" s="114" t="s">
        <v>125</v>
      </c>
      <c r="BG128" s="114" t="s">
        <v>124</v>
      </c>
      <c r="BH128" s="114" t="s">
        <v>125</v>
      </c>
      <c r="BI128" s="114" t="s">
        <v>124</v>
      </c>
      <c r="BJ128" s="114" t="s">
        <v>125</v>
      </c>
      <c r="BK128" s="114" t="s">
        <v>124</v>
      </c>
      <c r="BL128" s="114" t="s">
        <v>125</v>
      </c>
      <c r="BM128" s="114" t="s">
        <v>124</v>
      </c>
      <c r="BN128" s="114" t="s">
        <v>125</v>
      </c>
      <c r="BO128" s="114" t="s">
        <v>124</v>
      </c>
      <c r="BP128" s="114" t="s">
        <v>125</v>
      </c>
      <c r="BQ128" s="114" t="s">
        <v>124</v>
      </c>
      <c r="BR128" s="114" t="s">
        <v>125</v>
      </c>
      <c r="BS128" s="114" t="s">
        <v>124</v>
      </c>
      <c r="BT128" s="114" t="s">
        <v>125</v>
      </c>
      <c r="BU128" s="114" t="s">
        <v>124</v>
      </c>
      <c r="BV128" s="114" t="s">
        <v>125</v>
      </c>
      <c r="BW128" s="114" t="s">
        <v>124</v>
      </c>
      <c r="BX128" s="114" t="s">
        <v>125</v>
      </c>
      <c r="BY128" s="114" t="s">
        <v>124</v>
      </c>
      <c r="BZ128" s="114" t="s">
        <v>125</v>
      </c>
      <c r="CA128" s="114" t="s">
        <v>124</v>
      </c>
      <c r="CB128" s="115" t="s">
        <v>125</v>
      </c>
      <c r="CC128" s="116" t="s">
        <v>122</v>
      </c>
      <c r="CD128" s="114" t="s">
        <v>123</v>
      </c>
      <c r="CE128" s="114" t="s">
        <v>124</v>
      </c>
      <c r="CF128" s="114" t="s">
        <v>125</v>
      </c>
      <c r="CG128" s="114" t="s">
        <v>124</v>
      </c>
      <c r="CH128" s="114" t="s">
        <v>125</v>
      </c>
      <c r="CI128" s="114" t="s">
        <v>124</v>
      </c>
      <c r="CJ128" s="114" t="s">
        <v>125</v>
      </c>
      <c r="CK128" s="114" t="s">
        <v>124</v>
      </c>
      <c r="CL128" s="114" t="s">
        <v>125</v>
      </c>
      <c r="CM128" s="114" t="s">
        <v>124</v>
      </c>
      <c r="CN128" s="114" t="s">
        <v>125</v>
      </c>
      <c r="CO128" s="114" t="s">
        <v>124</v>
      </c>
      <c r="CP128" s="114" t="s">
        <v>125</v>
      </c>
      <c r="CQ128" s="114" t="s">
        <v>124</v>
      </c>
      <c r="CR128" s="114" t="s">
        <v>125</v>
      </c>
      <c r="CS128" s="114" t="s">
        <v>124</v>
      </c>
      <c r="CT128" s="114" t="s">
        <v>125</v>
      </c>
      <c r="CU128" s="114" t="s">
        <v>124</v>
      </c>
      <c r="CV128" s="114" t="s">
        <v>125</v>
      </c>
      <c r="CW128" s="114" t="s">
        <v>124</v>
      </c>
      <c r="CX128" s="114" t="s">
        <v>125</v>
      </c>
      <c r="CY128" s="114" t="s">
        <v>124</v>
      </c>
      <c r="CZ128" s="114" t="s">
        <v>125</v>
      </c>
      <c r="DA128" s="114" t="s">
        <v>124</v>
      </c>
      <c r="DB128" s="115" t="s">
        <v>125</v>
      </c>
    </row>
    <row r="129" spans="1:106" x14ac:dyDescent="0.35">
      <c r="A129" s="103">
        <v>1</v>
      </c>
      <c r="B129" s="10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1"/>
      <c r="D129" s="91">
        <v>50</v>
      </c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104"/>
      <c r="AC129" s="107"/>
      <c r="AD129" s="91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104"/>
      <c r="BC129" s="107"/>
      <c r="BD129" s="91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104"/>
      <c r="CC129" s="107"/>
      <c r="CD129" s="91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104"/>
    </row>
    <row r="130" spans="1:106" x14ac:dyDescent="0.35">
      <c r="A130" s="102">
        <v>2</v>
      </c>
      <c r="B130" s="10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1"/>
      <c r="D130" s="91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104"/>
      <c r="AC130" s="107"/>
      <c r="AD130" s="91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104"/>
      <c r="BC130" s="107"/>
      <c r="BD130" s="91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104"/>
      <c r="CC130" s="107"/>
      <c r="CD130" s="91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104"/>
    </row>
    <row r="131" spans="1:106" hidden="1" x14ac:dyDescent="0.35">
      <c r="A131" s="102">
        <v>3</v>
      </c>
      <c r="B131" s="10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1"/>
      <c r="D131" s="91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104"/>
      <c r="AC131" s="107"/>
      <c r="AD131" s="91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104"/>
      <c r="BC131" s="107"/>
      <c r="BD131" s="91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104"/>
      <c r="CC131" s="107"/>
      <c r="CD131" s="91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104"/>
    </row>
    <row r="132" spans="1:106" x14ac:dyDescent="0.35">
      <c r="A132" s="102">
        <v>4</v>
      </c>
      <c r="B132" s="10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1"/>
      <c r="D132" s="91">
        <v>10</v>
      </c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104"/>
      <c r="AC132" s="107"/>
      <c r="AD132" s="91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104"/>
      <c r="BC132" s="107"/>
      <c r="BD132" s="91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104"/>
      <c r="CC132" s="107"/>
      <c r="CD132" s="91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104"/>
    </row>
    <row r="133" spans="1:106" x14ac:dyDescent="0.35">
      <c r="A133" s="102">
        <v>5</v>
      </c>
      <c r="B133" s="10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1"/>
      <c r="D133" s="91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104"/>
      <c r="AC133" s="107"/>
      <c r="AD133" s="91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104"/>
      <c r="BC133" s="107"/>
      <c r="BD133" s="91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104"/>
      <c r="CC133" s="107"/>
      <c r="CD133" s="91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104"/>
    </row>
    <row r="134" spans="1:106" x14ac:dyDescent="0.35">
      <c r="A134" s="102">
        <v>6</v>
      </c>
      <c r="B134" s="10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1"/>
      <c r="D134" s="91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104"/>
      <c r="AC134" s="107"/>
      <c r="AD134" s="91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104"/>
      <c r="BC134" s="107"/>
      <c r="BD134" s="91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104"/>
      <c r="CC134" s="107"/>
      <c r="CD134" s="91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104"/>
    </row>
    <row r="135" spans="1:106" hidden="1" x14ac:dyDescent="0.35">
      <c r="A135" s="102">
        <v>7</v>
      </c>
      <c r="B135" s="10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1"/>
      <c r="D135" s="91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104"/>
      <c r="AC135" s="107"/>
      <c r="AD135" s="91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104"/>
      <c r="BC135" s="107"/>
      <c r="BD135" s="91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104"/>
      <c r="CC135" s="107"/>
      <c r="CD135" s="91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104"/>
    </row>
    <row r="136" spans="1:106" x14ac:dyDescent="0.35">
      <c r="A136" s="102">
        <v>8</v>
      </c>
      <c r="B136" s="10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1"/>
      <c r="D136" s="91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104"/>
      <c r="AC136" s="107"/>
      <c r="AD136" s="91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104"/>
      <c r="BC136" s="107"/>
      <c r="BD136" s="91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104"/>
      <c r="CC136" s="107"/>
      <c r="CD136" s="91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104"/>
    </row>
    <row r="137" spans="1:106" hidden="1" x14ac:dyDescent="0.35">
      <c r="A137" s="102">
        <v>9</v>
      </c>
      <c r="B137" s="10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1"/>
      <c r="D137" s="91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104"/>
      <c r="AC137" s="107"/>
      <c r="AD137" s="91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104"/>
      <c r="BC137" s="107"/>
      <c r="BD137" s="91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104"/>
      <c r="CC137" s="107"/>
      <c r="CD137" s="91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104"/>
    </row>
    <row r="138" spans="1:106" ht="18.600000000000001" thickBot="1" x14ac:dyDescent="0.4">
      <c r="A138" s="102">
        <v>10</v>
      </c>
      <c r="B138" s="10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1"/>
      <c r="D138" s="91">
        <v>5</v>
      </c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104"/>
      <c r="AC138" s="107"/>
      <c r="AD138" s="91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104"/>
      <c r="BC138" s="107"/>
      <c r="BD138" s="91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104"/>
      <c r="CC138" s="107"/>
      <c r="CD138" s="91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104"/>
    </row>
    <row r="139" spans="1:106" ht="18.600000000000001" hidden="1" thickBot="1" x14ac:dyDescent="0.4">
      <c r="A139" s="103">
        <v>11</v>
      </c>
      <c r="B139" s="10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1"/>
      <c r="D139" s="91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104"/>
      <c r="AC139" s="107"/>
      <c r="AD139" s="91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104"/>
      <c r="BC139" s="107"/>
      <c r="BD139" s="91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104"/>
      <c r="CC139" s="107"/>
      <c r="CD139" s="91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104"/>
    </row>
    <row r="140" spans="1:106" ht="18.600000000000001" hidden="1" thickBot="1" x14ac:dyDescent="0.4">
      <c r="A140" s="102">
        <v>12</v>
      </c>
      <c r="B140" s="10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1"/>
      <c r="D140" s="91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104"/>
      <c r="AC140" s="107"/>
      <c r="AD140" s="91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104"/>
      <c r="BC140" s="107"/>
      <c r="BD140" s="91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104"/>
      <c r="CC140" s="107"/>
      <c r="CD140" s="91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104"/>
    </row>
    <row r="141" spans="1:106" ht="18.600000000000001" hidden="1" thickBot="1" x14ac:dyDescent="0.4">
      <c r="A141" s="102">
        <v>13</v>
      </c>
      <c r="B141" s="10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1"/>
      <c r="D141" s="91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104"/>
      <c r="AC141" s="107"/>
      <c r="AD141" s="91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104"/>
      <c r="BC141" s="107"/>
      <c r="BD141" s="91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104"/>
      <c r="CC141" s="107"/>
      <c r="CD141" s="91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104"/>
    </row>
    <row r="142" spans="1:106" ht="18.600000000000001" hidden="1" thickBot="1" x14ac:dyDescent="0.4">
      <c r="A142" s="102">
        <v>14</v>
      </c>
      <c r="B142" s="10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1"/>
      <c r="D142" s="91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104"/>
      <c r="AC142" s="107"/>
      <c r="AD142" s="91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104"/>
      <c r="BC142" s="107"/>
      <c r="BD142" s="91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104"/>
      <c r="CC142" s="107"/>
      <c r="CD142" s="91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104"/>
    </row>
    <row r="143" spans="1:106" ht="18.600000000000001" hidden="1" thickBot="1" x14ac:dyDescent="0.4">
      <c r="A143" s="102">
        <v>15</v>
      </c>
      <c r="B143" s="10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1"/>
      <c r="D143" s="91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104"/>
      <c r="AC143" s="107"/>
      <c r="AD143" s="91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104"/>
      <c r="BC143" s="107"/>
      <c r="BD143" s="91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104"/>
      <c r="CC143" s="107"/>
      <c r="CD143" s="91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104"/>
    </row>
    <row r="144" spans="1:106" ht="18.600000000000001" hidden="1" thickBot="1" x14ac:dyDescent="0.4">
      <c r="A144" s="102">
        <v>16</v>
      </c>
      <c r="B144" s="10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1"/>
      <c r="D144" s="91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104"/>
      <c r="AC144" s="107"/>
      <c r="AD144" s="91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104"/>
      <c r="BC144" s="107"/>
      <c r="BD144" s="91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104"/>
      <c r="CC144" s="107"/>
      <c r="CD144" s="91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104"/>
    </row>
    <row r="145" spans="1:106" ht="18.600000000000001" hidden="1" thickBot="1" x14ac:dyDescent="0.4">
      <c r="A145" s="102">
        <v>17</v>
      </c>
      <c r="B145" s="10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1"/>
      <c r="D145" s="91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104"/>
      <c r="AC145" s="107"/>
      <c r="AD145" s="91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104"/>
      <c r="BC145" s="107"/>
      <c r="BD145" s="91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104"/>
      <c r="CC145" s="107"/>
      <c r="CD145" s="91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104"/>
    </row>
    <row r="146" spans="1:106" ht="18.600000000000001" hidden="1" thickBot="1" x14ac:dyDescent="0.4">
      <c r="A146" s="102">
        <v>18</v>
      </c>
      <c r="B146" s="10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1"/>
      <c r="D146" s="91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104"/>
      <c r="AC146" s="107"/>
      <c r="AD146" s="91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104"/>
      <c r="BC146" s="107"/>
      <c r="BD146" s="91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104"/>
      <c r="CC146" s="107"/>
      <c r="CD146" s="91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104"/>
    </row>
    <row r="147" spans="1:106" ht="18.600000000000001" hidden="1" thickBot="1" x14ac:dyDescent="0.4">
      <c r="A147" s="102">
        <v>19</v>
      </c>
      <c r="B147" s="10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1"/>
      <c r="D147" s="91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104"/>
      <c r="AC147" s="107"/>
      <c r="AD147" s="91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104"/>
      <c r="BC147" s="107"/>
      <c r="BD147" s="91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104"/>
      <c r="CC147" s="107"/>
      <c r="CD147" s="91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104"/>
    </row>
    <row r="148" spans="1:106" ht="18.600000000000001" hidden="1" thickBot="1" x14ac:dyDescent="0.4">
      <c r="A148" s="102">
        <v>20</v>
      </c>
      <c r="B148" s="10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1"/>
      <c r="D148" s="91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104"/>
      <c r="AC148" s="107"/>
      <c r="AD148" s="91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104"/>
      <c r="BC148" s="107"/>
      <c r="BD148" s="91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104"/>
      <c r="CC148" s="107"/>
      <c r="CD148" s="91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104"/>
    </row>
    <row r="149" spans="1:106" ht="18.600000000000001" hidden="1" thickBot="1" x14ac:dyDescent="0.4">
      <c r="A149" s="103">
        <v>21</v>
      </c>
      <c r="B149" s="10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1"/>
      <c r="D149" s="91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104"/>
      <c r="AC149" s="107"/>
      <c r="AD149" s="91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104"/>
      <c r="BC149" s="107"/>
      <c r="BD149" s="91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104"/>
      <c r="CC149" s="107"/>
      <c r="CD149" s="91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104"/>
    </row>
    <row r="150" spans="1:106" ht="18.600000000000001" hidden="1" thickBot="1" x14ac:dyDescent="0.4">
      <c r="A150" s="102">
        <v>22</v>
      </c>
      <c r="B150" s="10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1"/>
      <c r="D150" s="91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104"/>
      <c r="AC150" s="107"/>
      <c r="AD150" s="91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104"/>
      <c r="BC150" s="107"/>
      <c r="BD150" s="91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104"/>
      <c r="CC150" s="107"/>
      <c r="CD150" s="91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104"/>
    </row>
    <row r="151" spans="1:106" ht="18.600000000000001" hidden="1" thickBot="1" x14ac:dyDescent="0.4">
      <c r="A151" s="102">
        <v>23</v>
      </c>
      <c r="B151" s="10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1"/>
      <c r="D151" s="91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104"/>
      <c r="AC151" s="107"/>
      <c r="AD151" s="91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104"/>
      <c r="BC151" s="107"/>
      <c r="BD151" s="91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104"/>
      <c r="CC151" s="107"/>
      <c r="CD151" s="91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104"/>
    </row>
    <row r="152" spans="1:106" ht="18.600000000000001" hidden="1" thickBot="1" x14ac:dyDescent="0.4">
      <c r="A152" s="102">
        <v>24</v>
      </c>
      <c r="B152" s="10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1"/>
      <c r="D152" s="91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104"/>
      <c r="AC152" s="107"/>
      <c r="AD152" s="91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104"/>
      <c r="BC152" s="107"/>
      <c r="BD152" s="91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104"/>
      <c r="CC152" s="107"/>
      <c r="CD152" s="91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104"/>
    </row>
    <row r="153" spans="1:106" ht="18.600000000000001" hidden="1" thickBot="1" x14ac:dyDescent="0.4">
      <c r="A153" s="102">
        <v>25</v>
      </c>
      <c r="B153" s="10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1"/>
      <c r="D153" s="91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104"/>
      <c r="AC153" s="107"/>
      <c r="AD153" s="91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104"/>
      <c r="BC153" s="107"/>
      <c r="BD153" s="91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104"/>
      <c r="CC153" s="107"/>
      <c r="CD153" s="91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104"/>
    </row>
    <row r="154" spans="1:106" ht="18.600000000000001" hidden="1" thickBot="1" x14ac:dyDescent="0.4">
      <c r="A154" s="102">
        <v>26</v>
      </c>
      <c r="B154" s="10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1"/>
      <c r="D154" s="91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104"/>
      <c r="AC154" s="107"/>
      <c r="AD154" s="91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104"/>
      <c r="BC154" s="107"/>
      <c r="BD154" s="91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104"/>
      <c r="CC154" s="107"/>
      <c r="CD154" s="91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104"/>
    </row>
    <row r="155" spans="1:106" ht="18.600000000000001" hidden="1" thickBot="1" x14ac:dyDescent="0.4">
      <c r="A155" s="102">
        <v>27</v>
      </c>
      <c r="B155" s="10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1"/>
      <c r="D155" s="91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104"/>
      <c r="AC155" s="107"/>
      <c r="AD155" s="91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104"/>
      <c r="BC155" s="107"/>
      <c r="BD155" s="91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104"/>
      <c r="CC155" s="107"/>
      <c r="CD155" s="91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104"/>
    </row>
    <row r="156" spans="1:106" ht="18.600000000000001" hidden="1" thickBot="1" x14ac:dyDescent="0.4">
      <c r="A156" s="102">
        <v>28</v>
      </c>
      <c r="B156" s="10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1"/>
      <c r="D156" s="91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104"/>
      <c r="AC156" s="107"/>
      <c r="AD156" s="91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104"/>
      <c r="BC156" s="107"/>
      <c r="BD156" s="91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104"/>
      <c r="CC156" s="107"/>
      <c r="CD156" s="91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104"/>
    </row>
    <row r="157" spans="1:106" ht="18.600000000000001" hidden="1" thickBot="1" x14ac:dyDescent="0.4">
      <c r="A157" s="102">
        <v>29</v>
      </c>
      <c r="B157" s="10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1"/>
      <c r="D157" s="91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104"/>
      <c r="AC157" s="107"/>
      <c r="AD157" s="91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104"/>
      <c r="BC157" s="107"/>
      <c r="BD157" s="91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104"/>
      <c r="CC157" s="107"/>
      <c r="CD157" s="91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104"/>
    </row>
    <row r="158" spans="1:106" ht="18.600000000000001" hidden="1" thickBot="1" x14ac:dyDescent="0.4">
      <c r="A158" s="102">
        <v>30</v>
      </c>
      <c r="B158" s="10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1"/>
      <c r="D158" s="91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104"/>
      <c r="AC158" s="107"/>
      <c r="AD158" s="91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104"/>
      <c r="BC158" s="107"/>
      <c r="BD158" s="91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104"/>
      <c r="CC158" s="107"/>
      <c r="CD158" s="91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104"/>
    </row>
    <row r="159" spans="1:106" ht="18.600000000000001" hidden="1" thickBot="1" x14ac:dyDescent="0.4">
      <c r="A159" s="103">
        <v>31</v>
      </c>
      <c r="B159" s="10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1"/>
      <c r="D159" s="91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104"/>
      <c r="AC159" s="107"/>
      <c r="AD159" s="91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104"/>
      <c r="BC159" s="107"/>
      <c r="BD159" s="91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104"/>
      <c r="CC159" s="107"/>
      <c r="CD159" s="91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104"/>
    </row>
    <row r="160" spans="1:106" ht="18.600000000000001" hidden="1" thickBot="1" x14ac:dyDescent="0.4">
      <c r="A160" s="102">
        <v>32</v>
      </c>
      <c r="B160" s="10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1"/>
      <c r="D160" s="91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104"/>
      <c r="AC160" s="107"/>
      <c r="AD160" s="91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104"/>
      <c r="BC160" s="107"/>
      <c r="BD160" s="91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104"/>
      <c r="CC160" s="107"/>
      <c r="CD160" s="91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104"/>
    </row>
    <row r="161" spans="1:106" ht="18.600000000000001" hidden="1" thickBot="1" x14ac:dyDescent="0.4">
      <c r="A161" s="102">
        <v>33</v>
      </c>
      <c r="B161" s="10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1"/>
      <c r="D161" s="91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104"/>
      <c r="AC161" s="107"/>
      <c r="AD161" s="91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104"/>
      <c r="BC161" s="107"/>
      <c r="BD161" s="91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104"/>
      <c r="CC161" s="107"/>
      <c r="CD161" s="91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104"/>
    </row>
    <row r="162" spans="1:106" ht="18.600000000000001" hidden="1" thickBot="1" x14ac:dyDescent="0.4">
      <c r="A162" s="102">
        <v>34</v>
      </c>
      <c r="B162" s="10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1"/>
      <c r="D162" s="91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104"/>
      <c r="AC162" s="107"/>
      <c r="AD162" s="91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104"/>
      <c r="BC162" s="107"/>
      <c r="BD162" s="91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104"/>
      <c r="CC162" s="107"/>
      <c r="CD162" s="91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104"/>
    </row>
    <row r="163" spans="1:106" ht="18.600000000000001" hidden="1" thickBot="1" x14ac:dyDescent="0.4">
      <c r="A163" s="102">
        <v>35</v>
      </c>
      <c r="B163" s="10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1"/>
      <c r="D163" s="91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104"/>
      <c r="AC163" s="107"/>
      <c r="AD163" s="91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104"/>
      <c r="BC163" s="107"/>
      <c r="BD163" s="91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104"/>
      <c r="CC163" s="107"/>
      <c r="CD163" s="91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104"/>
    </row>
    <row r="164" spans="1:106" ht="18.600000000000001" hidden="1" thickBot="1" x14ac:dyDescent="0.4">
      <c r="A164" s="102">
        <v>36</v>
      </c>
      <c r="B164" s="10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1"/>
      <c r="D164" s="91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104"/>
      <c r="AC164" s="107"/>
      <c r="AD164" s="91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104"/>
      <c r="BC164" s="107"/>
      <c r="BD164" s="91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104"/>
      <c r="CC164" s="107"/>
      <c r="CD164" s="91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104"/>
    </row>
    <row r="165" spans="1:106" ht="18.600000000000001" hidden="1" thickBot="1" x14ac:dyDescent="0.4">
      <c r="A165" s="102">
        <v>37</v>
      </c>
      <c r="B165" s="10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1"/>
      <c r="D165" s="91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104"/>
      <c r="AC165" s="107"/>
      <c r="AD165" s="91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104"/>
      <c r="BC165" s="107"/>
      <c r="BD165" s="91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104"/>
      <c r="CC165" s="107"/>
      <c r="CD165" s="91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104"/>
    </row>
    <row r="166" spans="1:106" ht="18.600000000000001" hidden="1" thickBot="1" x14ac:dyDescent="0.4">
      <c r="A166" s="102">
        <v>38</v>
      </c>
      <c r="B166" s="10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1"/>
      <c r="D166" s="91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104"/>
      <c r="AC166" s="107"/>
      <c r="AD166" s="91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104"/>
      <c r="BC166" s="107"/>
      <c r="BD166" s="91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104"/>
      <c r="CC166" s="107"/>
      <c r="CD166" s="91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104"/>
    </row>
    <row r="167" spans="1:106" ht="18.600000000000001" hidden="1" thickBot="1" x14ac:dyDescent="0.4">
      <c r="A167" s="102">
        <v>39</v>
      </c>
      <c r="B167" s="10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1"/>
      <c r="D167" s="91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104"/>
      <c r="AC167" s="107"/>
      <c r="AD167" s="91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104"/>
      <c r="BC167" s="107"/>
      <c r="BD167" s="91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104"/>
      <c r="CC167" s="107"/>
      <c r="CD167" s="91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104"/>
    </row>
    <row r="168" spans="1:106" ht="18.600000000000001" hidden="1" thickBot="1" x14ac:dyDescent="0.4">
      <c r="A168" s="102">
        <v>40</v>
      </c>
      <c r="B168" s="10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1"/>
      <c r="D168" s="91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104"/>
      <c r="AC168" s="107"/>
      <c r="AD168" s="91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104"/>
      <c r="BC168" s="107"/>
      <c r="BD168" s="91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104"/>
      <c r="CC168" s="107"/>
      <c r="CD168" s="91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104"/>
    </row>
    <row r="169" spans="1:106" ht="18.600000000000001" hidden="1" thickBot="1" x14ac:dyDescent="0.4">
      <c r="A169" s="103">
        <v>41</v>
      </c>
      <c r="B169" s="10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1"/>
      <c r="D169" s="91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104"/>
      <c r="AC169" s="107"/>
      <c r="AD169" s="91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104"/>
      <c r="BC169" s="107"/>
      <c r="BD169" s="91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104"/>
      <c r="CC169" s="107"/>
      <c r="CD169" s="91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104"/>
    </row>
    <row r="170" spans="1:106" ht="18.600000000000001" hidden="1" thickBot="1" x14ac:dyDescent="0.4">
      <c r="A170" s="102">
        <v>42</v>
      </c>
      <c r="B170" s="10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1"/>
      <c r="D170" s="91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104"/>
      <c r="AC170" s="107"/>
      <c r="AD170" s="91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104"/>
      <c r="BC170" s="107"/>
      <c r="BD170" s="91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104"/>
      <c r="CC170" s="107"/>
      <c r="CD170" s="91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104"/>
    </row>
    <row r="171" spans="1:106" ht="18.600000000000001" hidden="1" thickBot="1" x14ac:dyDescent="0.4">
      <c r="A171" s="102">
        <v>43</v>
      </c>
      <c r="B171" s="10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1"/>
      <c r="D171" s="91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104"/>
      <c r="AC171" s="107"/>
      <c r="AD171" s="91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104"/>
      <c r="BC171" s="107"/>
      <c r="BD171" s="91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104"/>
      <c r="CC171" s="107"/>
      <c r="CD171" s="91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104"/>
    </row>
    <row r="172" spans="1:106" ht="18.600000000000001" hidden="1" thickBot="1" x14ac:dyDescent="0.4">
      <c r="A172" s="102">
        <v>44</v>
      </c>
      <c r="B172" s="10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1"/>
      <c r="D172" s="91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104"/>
      <c r="AC172" s="107"/>
      <c r="AD172" s="91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104"/>
      <c r="BC172" s="107"/>
      <c r="BD172" s="91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104"/>
      <c r="CC172" s="107"/>
      <c r="CD172" s="91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104"/>
    </row>
    <row r="173" spans="1:106" ht="18.600000000000001" hidden="1" thickBot="1" x14ac:dyDescent="0.4">
      <c r="A173" s="102">
        <v>45</v>
      </c>
      <c r="B173" s="10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1"/>
      <c r="D173" s="91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104"/>
      <c r="AC173" s="107"/>
      <c r="AD173" s="91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104"/>
      <c r="BC173" s="107"/>
      <c r="BD173" s="91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104"/>
      <c r="CC173" s="107"/>
      <c r="CD173" s="91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104"/>
    </row>
    <row r="174" spans="1:106" ht="18.600000000000001" hidden="1" thickBot="1" x14ac:dyDescent="0.4">
      <c r="A174" s="102">
        <v>46</v>
      </c>
      <c r="B174" s="10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1"/>
      <c r="D174" s="91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104"/>
      <c r="AC174" s="107"/>
      <c r="AD174" s="91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104"/>
      <c r="BC174" s="107"/>
      <c r="BD174" s="91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104"/>
      <c r="CC174" s="107"/>
      <c r="CD174" s="91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104"/>
    </row>
    <row r="175" spans="1:106" ht="18.600000000000001" hidden="1" thickBot="1" x14ac:dyDescent="0.4">
      <c r="A175" s="102">
        <v>47</v>
      </c>
      <c r="B175" s="10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1"/>
      <c r="D175" s="91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104"/>
      <c r="AC175" s="107"/>
      <c r="AD175" s="91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104"/>
      <c r="BC175" s="107"/>
      <c r="BD175" s="91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104"/>
      <c r="CC175" s="107"/>
      <c r="CD175" s="91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104"/>
    </row>
    <row r="176" spans="1:106" ht="18.600000000000001" hidden="1" thickBot="1" x14ac:dyDescent="0.4">
      <c r="A176" s="102">
        <v>48</v>
      </c>
      <c r="B176" s="10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1"/>
      <c r="D176" s="91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104"/>
      <c r="AC176" s="107"/>
      <c r="AD176" s="91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104"/>
      <c r="BC176" s="107"/>
      <c r="BD176" s="91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104"/>
      <c r="CC176" s="107"/>
      <c r="CD176" s="91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104"/>
    </row>
    <row r="177" spans="1:106" ht="18.600000000000001" hidden="1" thickBot="1" x14ac:dyDescent="0.4">
      <c r="A177" s="102">
        <v>49</v>
      </c>
      <c r="B177" s="10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1"/>
      <c r="D177" s="91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104"/>
      <c r="AC177" s="107"/>
      <c r="AD177" s="91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104"/>
      <c r="BC177" s="107"/>
      <c r="BD177" s="91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104"/>
      <c r="CC177" s="107"/>
      <c r="CD177" s="91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104"/>
    </row>
    <row r="178" spans="1:106" ht="18.600000000000001" hidden="1" thickBot="1" x14ac:dyDescent="0.4">
      <c r="A178" s="102">
        <v>50</v>
      </c>
      <c r="B178" s="10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1"/>
      <c r="D178" s="91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104"/>
      <c r="AC178" s="107"/>
      <c r="AD178" s="91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104"/>
      <c r="BC178" s="107"/>
      <c r="BD178" s="91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104"/>
      <c r="CC178" s="107"/>
      <c r="CD178" s="91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104"/>
    </row>
    <row r="179" spans="1:106" ht="18.600000000000001" hidden="1" thickBot="1" x14ac:dyDescent="0.4">
      <c r="A179" s="103">
        <v>51</v>
      </c>
      <c r="B179" s="10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1"/>
      <c r="D179" s="91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104"/>
      <c r="AC179" s="107"/>
      <c r="AD179" s="91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104"/>
      <c r="BC179" s="107"/>
      <c r="BD179" s="91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104"/>
      <c r="CC179" s="107"/>
      <c r="CD179" s="91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104"/>
    </row>
    <row r="180" spans="1:106" ht="18.600000000000001" hidden="1" thickBot="1" x14ac:dyDescent="0.4">
      <c r="A180" s="102">
        <v>52</v>
      </c>
      <c r="B180" s="10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1"/>
      <c r="D180" s="91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104"/>
      <c r="AC180" s="107"/>
      <c r="AD180" s="91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104"/>
      <c r="BC180" s="107"/>
      <c r="BD180" s="91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104"/>
      <c r="CC180" s="107"/>
      <c r="CD180" s="91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104"/>
    </row>
    <row r="181" spans="1:106" ht="18.600000000000001" hidden="1" thickBot="1" x14ac:dyDescent="0.4">
      <c r="A181" s="102">
        <v>53</v>
      </c>
      <c r="B181" s="10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1"/>
      <c r="D181" s="91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104"/>
      <c r="AC181" s="107"/>
      <c r="AD181" s="91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104"/>
      <c r="BC181" s="107"/>
      <c r="BD181" s="91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104"/>
      <c r="CC181" s="107"/>
      <c r="CD181" s="91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104"/>
    </row>
    <row r="182" spans="1:106" ht="18.600000000000001" hidden="1" thickBot="1" x14ac:dyDescent="0.4">
      <c r="A182" s="102">
        <v>54</v>
      </c>
      <c r="B182" s="10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1"/>
      <c r="D182" s="91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104"/>
      <c r="AC182" s="107"/>
      <c r="AD182" s="91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104"/>
      <c r="BC182" s="107"/>
      <c r="BD182" s="91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104"/>
      <c r="CC182" s="107"/>
      <c r="CD182" s="91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104"/>
    </row>
    <row r="183" spans="1:106" ht="18.600000000000001" hidden="1" thickBot="1" x14ac:dyDescent="0.4">
      <c r="A183" s="102">
        <v>55</v>
      </c>
      <c r="B183" s="10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1"/>
      <c r="D183" s="91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104"/>
      <c r="AC183" s="107"/>
      <c r="AD183" s="91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104"/>
      <c r="BC183" s="107"/>
      <c r="BD183" s="91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104"/>
      <c r="CC183" s="107"/>
      <c r="CD183" s="91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104"/>
    </row>
    <row r="184" spans="1:106" ht="18.600000000000001" hidden="1" thickBot="1" x14ac:dyDescent="0.4">
      <c r="A184" s="102">
        <v>56</v>
      </c>
      <c r="B184" s="10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1"/>
      <c r="D184" s="91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104"/>
      <c r="AC184" s="107"/>
      <c r="AD184" s="91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104"/>
      <c r="BC184" s="107"/>
      <c r="BD184" s="91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104"/>
      <c r="CC184" s="107"/>
      <c r="CD184" s="91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104"/>
    </row>
    <row r="185" spans="1:106" ht="18.600000000000001" hidden="1" thickBot="1" x14ac:dyDescent="0.4">
      <c r="A185" s="102">
        <v>57</v>
      </c>
      <c r="B185" s="10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1"/>
      <c r="D185" s="91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104"/>
      <c r="AC185" s="107"/>
      <c r="AD185" s="91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104"/>
      <c r="BC185" s="107"/>
      <c r="BD185" s="91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104"/>
      <c r="CC185" s="107"/>
      <c r="CD185" s="91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104"/>
    </row>
    <row r="186" spans="1:106" ht="18.600000000000001" hidden="1" thickBot="1" x14ac:dyDescent="0.4">
      <c r="A186" s="102">
        <v>58</v>
      </c>
      <c r="B186" s="10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1"/>
      <c r="D186" s="91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104"/>
      <c r="AC186" s="107"/>
      <c r="AD186" s="91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104"/>
      <c r="BC186" s="107"/>
      <c r="BD186" s="91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104"/>
      <c r="CC186" s="107"/>
      <c r="CD186" s="91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104"/>
    </row>
    <row r="187" spans="1:106" ht="18.600000000000001" hidden="1" thickBot="1" x14ac:dyDescent="0.4">
      <c r="A187" s="102">
        <v>59</v>
      </c>
      <c r="B187" s="10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1"/>
      <c r="D187" s="91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104"/>
      <c r="AC187" s="107"/>
      <c r="AD187" s="91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104"/>
      <c r="BC187" s="107"/>
      <c r="BD187" s="91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104"/>
      <c r="CC187" s="107"/>
      <c r="CD187" s="91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104"/>
    </row>
    <row r="188" spans="1:106" ht="18.600000000000001" hidden="1" thickBot="1" x14ac:dyDescent="0.4">
      <c r="A188" s="102">
        <v>60</v>
      </c>
      <c r="B188" s="10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1"/>
      <c r="D188" s="91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104"/>
      <c r="AC188" s="107"/>
      <c r="AD188" s="91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104"/>
      <c r="BC188" s="107"/>
      <c r="BD188" s="91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104"/>
      <c r="CC188" s="107"/>
      <c r="CD188" s="91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104"/>
    </row>
    <row r="189" spans="1:106" s="117" customFormat="1" ht="21.6" thickBot="1" x14ac:dyDescent="0.45">
      <c r="A189" s="112"/>
      <c r="B189" s="113" t="s">
        <v>568</v>
      </c>
      <c r="C189" s="114" t="s">
        <v>86</v>
      </c>
      <c r="D189" s="114" t="s">
        <v>87</v>
      </c>
      <c r="E189" s="114" t="s">
        <v>124</v>
      </c>
      <c r="F189" s="114" t="s">
        <v>125</v>
      </c>
      <c r="G189" s="114" t="s">
        <v>124</v>
      </c>
      <c r="H189" s="114" t="s">
        <v>125</v>
      </c>
      <c r="I189" s="114" t="s">
        <v>124</v>
      </c>
      <c r="J189" s="114" t="s">
        <v>125</v>
      </c>
      <c r="K189" s="114" t="s">
        <v>124</v>
      </c>
      <c r="L189" s="114" t="s">
        <v>125</v>
      </c>
      <c r="M189" s="114" t="s">
        <v>124</v>
      </c>
      <c r="N189" s="114" t="s">
        <v>125</v>
      </c>
      <c r="O189" s="114" t="s">
        <v>124</v>
      </c>
      <c r="P189" s="114" t="s">
        <v>125</v>
      </c>
      <c r="Q189" s="114" t="s">
        <v>124</v>
      </c>
      <c r="R189" s="114" t="s">
        <v>125</v>
      </c>
      <c r="S189" s="114" t="s">
        <v>124</v>
      </c>
      <c r="T189" s="114" t="s">
        <v>125</v>
      </c>
      <c r="U189" s="114" t="s">
        <v>124</v>
      </c>
      <c r="V189" s="114" t="s">
        <v>125</v>
      </c>
      <c r="W189" s="114" t="s">
        <v>124</v>
      </c>
      <c r="X189" s="114" t="s">
        <v>125</v>
      </c>
      <c r="Y189" s="114" t="s">
        <v>124</v>
      </c>
      <c r="Z189" s="114" t="s">
        <v>125</v>
      </c>
      <c r="AA189" s="114" t="s">
        <v>124</v>
      </c>
      <c r="AB189" s="115" t="s">
        <v>125</v>
      </c>
      <c r="AC189" s="116" t="s">
        <v>86</v>
      </c>
      <c r="AD189" s="114" t="s">
        <v>87</v>
      </c>
      <c r="AE189" s="114" t="s">
        <v>124</v>
      </c>
      <c r="AF189" s="114" t="s">
        <v>125</v>
      </c>
      <c r="AG189" s="114" t="s">
        <v>124</v>
      </c>
      <c r="AH189" s="114" t="s">
        <v>125</v>
      </c>
      <c r="AI189" s="114" t="s">
        <v>124</v>
      </c>
      <c r="AJ189" s="114" t="s">
        <v>125</v>
      </c>
      <c r="AK189" s="114" t="s">
        <v>124</v>
      </c>
      <c r="AL189" s="114" t="s">
        <v>125</v>
      </c>
      <c r="AM189" s="114" t="s">
        <v>124</v>
      </c>
      <c r="AN189" s="114" t="s">
        <v>125</v>
      </c>
      <c r="AO189" s="114" t="s">
        <v>124</v>
      </c>
      <c r="AP189" s="114" t="s">
        <v>125</v>
      </c>
      <c r="AQ189" s="114" t="s">
        <v>124</v>
      </c>
      <c r="AR189" s="114" t="s">
        <v>125</v>
      </c>
      <c r="AS189" s="114" t="s">
        <v>124</v>
      </c>
      <c r="AT189" s="114" t="s">
        <v>125</v>
      </c>
      <c r="AU189" s="114" t="s">
        <v>124</v>
      </c>
      <c r="AV189" s="114" t="s">
        <v>125</v>
      </c>
      <c r="AW189" s="114" t="s">
        <v>124</v>
      </c>
      <c r="AX189" s="114" t="s">
        <v>125</v>
      </c>
      <c r="AY189" s="114" t="s">
        <v>124</v>
      </c>
      <c r="AZ189" s="114" t="s">
        <v>125</v>
      </c>
      <c r="BA189" s="114" t="s">
        <v>124</v>
      </c>
      <c r="BB189" s="115" t="s">
        <v>125</v>
      </c>
      <c r="BC189" s="116" t="s">
        <v>86</v>
      </c>
      <c r="BD189" s="114" t="s">
        <v>87</v>
      </c>
      <c r="BE189" s="114" t="s">
        <v>124</v>
      </c>
      <c r="BF189" s="114" t="s">
        <v>125</v>
      </c>
      <c r="BG189" s="114" t="s">
        <v>124</v>
      </c>
      <c r="BH189" s="114" t="s">
        <v>125</v>
      </c>
      <c r="BI189" s="114" t="s">
        <v>124</v>
      </c>
      <c r="BJ189" s="114" t="s">
        <v>125</v>
      </c>
      <c r="BK189" s="114" t="s">
        <v>124</v>
      </c>
      <c r="BL189" s="114" t="s">
        <v>125</v>
      </c>
      <c r="BM189" s="114" t="s">
        <v>124</v>
      </c>
      <c r="BN189" s="114" t="s">
        <v>125</v>
      </c>
      <c r="BO189" s="114" t="s">
        <v>124</v>
      </c>
      <c r="BP189" s="114" t="s">
        <v>125</v>
      </c>
      <c r="BQ189" s="114" t="s">
        <v>124</v>
      </c>
      <c r="BR189" s="114" t="s">
        <v>125</v>
      </c>
      <c r="BS189" s="114" t="s">
        <v>124</v>
      </c>
      <c r="BT189" s="114" t="s">
        <v>125</v>
      </c>
      <c r="BU189" s="114" t="s">
        <v>124</v>
      </c>
      <c r="BV189" s="114" t="s">
        <v>125</v>
      </c>
      <c r="BW189" s="114" t="s">
        <v>124</v>
      </c>
      <c r="BX189" s="114" t="s">
        <v>125</v>
      </c>
      <c r="BY189" s="114" t="s">
        <v>124</v>
      </c>
      <c r="BZ189" s="114" t="s">
        <v>125</v>
      </c>
      <c r="CA189" s="114" t="s">
        <v>124</v>
      </c>
      <c r="CB189" s="115" t="s">
        <v>125</v>
      </c>
      <c r="CC189" s="116" t="s">
        <v>86</v>
      </c>
      <c r="CD189" s="114" t="s">
        <v>87</v>
      </c>
      <c r="CE189" s="114" t="s">
        <v>124</v>
      </c>
      <c r="CF189" s="114" t="s">
        <v>125</v>
      </c>
      <c r="CG189" s="114" t="s">
        <v>124</v>
      </c>
      <c r="CH189" s="114" t="s">
        <v>125</v>
      </c>
      <c r="CI189" s="114" t="s">
        <v>124</v>
      </c>
      <c r="CJ189" s="114" t="s">
        <v>125</v>
      </c>
      <c r="CK189" s="114" t="s">
        <v>124</v>
      </c>
      <c r="CL189" s="114" t="s">
        <v>125</v>
      </c>
      <c r="CM189" s="114" t="s">
        <v>124</v>
      </c>
      <c r="CN189" s="114" t="s">
        <v>125</v>
      </c>
      <c r="CO189" s="114" t="s">
        <v>124</v>
      </c>
      <c r="CP189" s="114" t="s">
        <v>125</v>
      </c>
      <c r="CQ189" s="114" t="s">
        <v>124</v>
      </c>
      <c r="CR189" s="114" t="s">
        <v>125</v>
      </c>
      <c r="CS189" s="114" t="s">
        <v>124</v>
      </c>
      <c r="CT189" s="114" t="s">
        <v>125</v>
      </c>
      <c r="CU189" s="114" t="s">
        <v>124</v>
      </c>
      <c r="CV189" s="114" t="s">
        <v>125</v>
      </c>
      <c r="CW189" s="114" t="s">
        <v>124</v>
      </c>
      <c r="CX189" s="114" t="s">
        <v>125</v>
      </c>
      <c r="CY189" s="114" t="s">
        <v>124</v>
      </c>
      <c r="CZ189" s="114" t="s">
        <v>125</v>
      </c>
      <c r="DA189" s="114" t="s">
        <v>124</v>
      </c>
      <c r="DB189" s="115" t="s">
        <v>125</v>
      </c>
    </row>
    <row r="190" spans="1:106" hidden="1" x14ac:dyDescent="0.35">
      <c r="A190" s="103">
        <v>1</v>
      </c>
      <c r="B190" s="10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7"/>
      <c r="D190" s="47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105"/>
      <c r="AC190" s="108"/>
      <c r="AD190" s="47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105"/>
      <c r="BC190" s="108"/>
      <c r="BD190" s="47"/>
      <c r="BE190" s="91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  <c r="BQ190" s="91"/>
      <c r="BR190" s="91"/>
      <c r="BS190" s="91"/>
      <c r="BT190" s="91"/>
      <c r="BU190" s="91"/>
      <c r="BV190" s="91"/>
      <c r="BW190" s="91"/>
      <c r="BX190" s="91"/>
      <c r="BY190" s="91"/>
      <c r="BZ190" s="91"/>
      <c r="CA190" s="91"/>
      <c r="CB190" s="105"/>
      <c r="CC190" s="108"/>
      <c r="CD190" s="47"/>
      <c r="CE190" s="91"/>
      <c r="CF190" s="91"/>
      <c r="CG190" s="91"/>
      <c r="CH190" s="91"/>
      <c r="CI190" s="91"/>
      <c r="CJ190" s="91"/>
      <c r="CK190" s="91"/>
      <c r="CL190" s="91"/>
      <c r="CM190" s="91"/>
      <c r="CN190" s="91"/>
      <c r="CO190" s="91"/>
      <c r="CP190" s="91"/>
      <c r="CQ190" s="91"/>
      <c r="CR190" s="91"/>
      <c r="CS190" s="91"/>
      <c r="CT190" s="91"/>
      <c r="CU190" s="91"/>
      <c r="CV190" s="91"/>
      <c r="CW190" s="91"/>
      <c r="CX190" s="91"/>
      <c r="CY190" s="91"/>
      <c r="CZ190" s="91"/>
      <c r="DA190" s="91"/>
      <c r="DB190" s="105"/>
    </row>
    <row r="191" spans="1:106" hidden="1" x14ac:dyDescent="0.35">
      <c r="A191" s="102">
        <v>2</v>
      </c>
      <c r="B191" s="10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7"/>
      <c r="D191" s="47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105"/>
      <c r="AC191" s="108"/>
      <c r="AD191" s="47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91"/>
      <c r="BA191" s="91"/>
      <c r="BB191" s="105"/>
      <c r="BC191" s="108"/>
      <c r="BD191" s="47"/>
      <c r="BE191" s="91"/>
      <c r="BF191" s="91"/>
      <c r="BG191" s="91"/>
      <c r="BH191" s="91"/>
      <c r="BI191" s="91"/>
      <c r="BJ191" s="91"/>
      <c r="BK191" s="91"/>
      <c r="BL191" s="91"/>
      <c r="BM191" s="91"/>
      <c r="BN191" s="91"/>
      <c r="BO191" s="91"/>
      <c r="BP191" s="91"/>
      <c r="BQ191" s="91"/>
      <c r="BR191" s="91"/>
      <c r="BS191" s="91"/>
      <c r="BT191" s="91"/>
      <c r="BU191" s="91"/>
      <c r="BV191" s="91"/>
      <c r="BW191" s="91"/>
      <c r="BX191" s="91"/>
      <c r="BY191" s="91"/>
      <c r="BZ191" s="91"/>
      <c r="CA191" s="91"/>
      <c r="CB191" s="105"/>
      <c r="CC191" s="108"/>
      <c r="CD191" s="47"/>
      <c r="CE191" s="91"/>
      <c r="CF191" s="91"/>
      <c r="CG191" s="91"/>
      <c r="CH191" s="91"/>
      <c r="CI191" s="91"/>
      <c r="CJ191" s="91"/>
      <c r="CK191" s="91"/>
      <c r="CL191" s="91"/>
      <c r="CM191" s="91"/>
      <c r="CN191" s="91"/>
      <c r="CO191" s="91"/>
      <c r="CP191" s="91"/>
      <c r="CQ191" s="91"/>
      <c r="CR191" s="91"/>
      <c r="CS191" s="91"/>
      <c r="CT191" s="91"/>
      <c r="CU191" s="91"/>
      <c r="CV191" s="91"/>
      <c r="CW191" s="91"/>
      <c r="CX191" s="91"/>
      <c r="CY191" s="91"/>
      <c r="CZ191" s="91"/>
      <c r="DA191" s="91"/>
      <c r="DB191" s="105"/>
    </row>
    <row r="192" spans="1:106" x14ac:dyDescent="0.35">
      <c r="A192" s="102">
        <v>3</v>
      </c>
      <c r="B192" s="10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7"/>
      <c r="D192" s="47"/>
      <c r="E192" s="91"/>
      <c r="F192" s="91">
        <v>1000</v>
      </c>
      <c r="G192" s="91"/>
      <c r="H192" s="91">
        <v>200</v>
      </c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108"/>
      <c r="AD192" s="47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105"/>
      <c r="BC192" s="108"/>
      <c r="BD192" s="47"/>
      <c r="BE192" s="91"/>
      <c r="BF192" s="91"/>
      <c r="BG192" s="91"/>
      <c r="BH192" s="91"/>
      <c r="BI192" s="91"/>
      <c r="BJ192" s="91"/>
      <c r="BK192" s="91"/>
      <c r="BL192" s="91"/>
      <c r="BM192" s="91"/>
      <c r="BN192" s="91"/>
      <c r="BO192" s="91"/>
      <c r="BP192" s="91"/>
      <c r="BQ192" s="91"/>
      <c r="BR192" s="91"/>
      <c r="BS192" s="91"/>
      <c r="BT192" s="91"/>
      <c r="BU192" s="91"/>
      <c r="BV192" s="91"/>
      <c r="BW192" s="91"/>
      <c r="BX192" s="91"/>
      <c r="BY192" s="91"/>
      <c r="BZ192" s="91"/>
      <c r="CA192" s="91"/>
      <c r="CB192" s="105"/>
      <c r="CC192" s="108"/>
      <c r="CD192" s="47"/>
      <c r="CE192" s="91"/>
      <c r="CF192" s="91"/>
      <c r="CG192" s="91"/>
      <c r="CH192" s="91"/>
      <c r="CI192" s="91"/>
      <c r="CJ192" s="91"/>
      <c r="CK192" s="91"/>
      <c r="CL192" s="91"/>
      <c r="CM192" s="91"/>
      <c r="CN192" s="91"/>
      <c r="CO192" s="91"/>
      <c r="CP192" s="91"/>
      <c r="CQ192" s="91"/>
      <c r="CR192" s="91"/>
      <c r="CS192" s="91"/>
      <c r="CT192" s="91"/>
      <c r="CU192" s="91"/>
      <c r="CV192" s="91"/>
      <c r="CW192" s="91"/>
      <c r="CX192" s="91"/>
      <c r="CY192" s="91"/>
      <c r="CZ192" s="91"/>
      <c r="DA192" s="91"/>
      <c r="DB192" s="105"/>
    </row>
    <row r="193" spans="1:106" hidden="1" x14ac:dyDescent="0.35">
      <c r="A193" s="102">
        <v>4</v>
      </c>
      <c r="B193" s="10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7"/>
      <c r="D193" s="47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105"/>
      <c r="AC193" s="108"/>
      <c r="AD193" s="47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105"/>
      <c r="BC193" s="108"/>
      <c r="BD193" s="47"/>
      <c r="BE193" s="91"/>
      <c r="BF193" s="91"/>
      <c r="BG193" s="91"/>
      <c r="BH193" s="91"/>
      <c r="BI193" s="91"/>
      <c r="BJ193" s="91"/>
      <c r="BK193" s="91"/>
      <c r="BL193" s="91"/>
      <c r="BM193" s="91"/>
      <c r="BN193" s="91"/>
      <c r="BO193" s="91"/>
      <c r="BP193" s="91"/>
      <c r="BQ193" s="91"/>
      <c r="BR193" s="91"/>
      <c r="BS193" s="91"/>
      <c r="BT193" s="91"/>
      <c r="BU193" s="91"/>
      <c r="BV193" s="91"/>
      <c r="BW193" s="91"/>
      <c r="BX193" s="91"/>
      <c r="BY193" s="91"/>
      <c r="BZ193" s="91"/>
      <c r="CA193" s="91"/>
      <c r="CB193" s="105"/>
      <c r="CC193" s="108"/>
      <c r="CD193" s="47"/>
      <c r="CE193" s="91"/>
      <c r="CF193" s="91"/>
      <c r="CG193" s="91"/>
      <c r="CH193" s="91"/>
      <c r="CI193" s="91"/>
      <c r="CJ193" s="91"/>
      <c r="CK193" s="91"/>
      <c r="CL193" s="91"/>
      <c r="CM193" s="91"/>
      <c r="CN193" s="91"/>
      <c r="CO193" s="91"/>
      <c r="CP193" s="91"/>
      <c r="CQ193" s="91"/>
      <c r="CR193" s="91"/>
      <c r="CS193" s="91"/>
      <c r="CT193" s="91"/>
      <c r="CU193" s="91"/>
      <c r="CV193" s="91"/>
      <c r="CW193" s="91"/>
      <c r="CX193" s="91"/>
      <c r="CY193" s="91"/>
      <c r="CZ193" s="91"/>
      <c r="DA193" s="91"/>
      <c r="DB193" s="105"/>
    </row>
    <row r="194" spans="1:106" hidden="1" x14ac:dyDescent="0.35">
      <c r="A194" s="102">
        <v>5</v>
      </c>
      <c r="B194" s="10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7"/>
      <c r="D194" s="47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105"/>
      <c r="AC194" s="108"/>
      <c r="AD194" s="47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AZ194" s="91"/>
      <c r="BA194" s="91"/>
      <c r="BB194" s="105"/>
      <c r="BC194" s="108"/>
      <c r="BD194" s="47"/>
      <c r="BE194" s="91"/>
      <c r="BF194" s="91"/>
      <c r="BG194" s="91"/>
      <c r="BH194" s="91"/>
      <c r="BI194" s="91"/>
      <c r="BJ194" s="91"/>
      <c r="BK194" s="91"/>
      <c r="BL194" s="91"/>
      <c r="BM194" s="91"/>
      <c r="BN194" s="91"/>
      <c r="BO194" s="91"/>
      <c r="BP194" s="91"/>
      <c r="BQ194" s="91"/>
      <c r="BR194" s="91"/>
      <c r="BS194" s="91"/>
      <c r="BT194" s="91"/>
      <c r="BU194" s="91"/>
      <c r="BV194" s="91"/>
      <c r="BW194" s="91"/>
      <c r="BX194" s="91"/>
      <c r="BY194" s="91"/>
      <c r="BZ194" s="91"/>
      <c r="CA194" s="91"/>
      <c r="CB194" s="105"/>
      <c r="CC194" s="108"/>
      <c r="CD194" s="47"/>
      <c r="CE194" s="91"/>
      <c r="CF194" s="91"/>
      <c r="CG194" s="91"/>
      <c r="CH194" s="91"/>
      <c r="CI194" s="91"/>
      <c r="CJ194" s="91"/>
      <c r="CK194" s="91"/>
      <c r="CL194" s="91"/>
      <c r="CM194" s="91"/>
      <c r="CN194" s="91"/>
      <c r="CO194" s="91"/>
      <c r="CP194" s="91"/>
      <c r="CQ194" s="91"/>
      <c r="CR194" s="91"/>
      <c r="CS194" s="91"/>
      <c r="CT194" s="91"/>
      <c r="CU194" s="91"/>
      <c r="CV194" s="91"/>
      <c r="CW194" s="91"/>
      <c r="CX194" s="91"/>
      <c r="CY194" s="91"/>
      <c r="CZ194" s="91"/>
      <c r="DA194" s="91"/>
      <c r="DB194" s="105"/>
    </row>
    <row r="195" spans="1:106" hidden="1" x14ac:dyDescent="0.35">
      <c r="A195" s="102">
        <v>6</v>
      </c>
      <c r="B195" s="10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7"/>
      <c r="D195" s="47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108"/>
      <c r="AD195" s="47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105"/>
      <c r="BC195" s="108"/>
      <c r="BD195" s="47"/>
      <c r="BE195" s="91"/>
      <c r="BF195" s="91"/>
      <c r="BG195" s="91"/>
      <c r="BH195" s="91"/>
      <c r="BI195" s="91"/>
      <c r="BJ195" s="91"/>
      <c r="BK195" s="91"/>
      <c r="BL195" s="91"/>
      <c r="BM195" s="91"/>
      <c r="BN195" s="91"/>
      <c r="BO195" s="91"/>
      <c r="BP195" s="91"/>
      <c r="BQ195" s="91"/>
      <c r="BR195" s="91"/>
      <c r="BS195" s="91"/>
      <c r="BT195" s="91"/>
      <c r="BU195" s="91"/>
      <c r="BV195" s="91"/>
      <c r="BW195" s="91"/>
      <c r="BX195" s="91"/>
      <c r="BY195" s="91"/>
      <c r="BZ195" s="91"/>
      <c r="CA195" s="91"/>
      <c r="CB195" s="105"/>
      <c r="CC195" s="108"/>
      <c r="CD195" s="47"/>
      <c r="CE195" s="91"/>
      <c r="CF195" s="91"/>
      <c r="CG195" s="91"/>
      <c r="CH195" s="91"/>
      <c r="CI195" s="91"/>
      <c r="CJ195" s="91"/>
      <c r="CK195" s="91"/>
      <c r="CL195" s="91"/>
      <c r="CM195" s="91"/>
      <c r="CN195" s="91"/>
      <c r="CO195" s="91"/>
      <c r="CP195" s="91"/>
      <c r="CQ195" s="91"/>
      <c r="CR195" s="91"/>
      <c r="CS195" s="91"/>
      <c r="CT195" s="91"/>
      <c r="CU195" s="91"/>
      <c r="CV195" s="91"/>
      <c r="CW195" s="91"/>
      <c r="CX195" s="91"/>
      <c r="CY195" s="91"/>
      <c r="CZ195" s="91"/>
      <c r="DA195" s="91"/>
      <c r="DB195" s="105"/>
    </row>
    <row r="196" spans="1:106" x14ac:dyDescent="0.35">
      <c r="A196" s="102">
        <v>7</v>
      </c>
      <c r="B196" s="10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7"/>
      <c r="D196" s="47"/>
      <c r="E196" s="91"/>
      <c r="F196" s="91">
        <v>50</v>
      </c>
      <c r="G196" s="91"/>
      <c r="H196" s="91">
        <v>50</v>
      </c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108"/>
      <c r="AD196" s="47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1"/>
      <c r="BA196" s="91"/>
      <c r="BB196" s="105"/>
      <c r="BC196" s="108"/>
      <c r="BD196" s="47"/>
      <c r="BE196" s="91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  <c r="BQ196" s="91"/>
      <c r="BR196" s="91"/>
      <c r="BS196" s="91"/>
      <c r="BT196" s="91"/>
      <c r="BU196" s="91"/>
      <c r="BV196" s="91"/>
      <c r="BW196" s="91"/>
      <c r="BX196" s="91"/>
      <c r="BY196" s="91"/>
      <c r="BZ196" s="91"/>
      <c r="CA196" s="91"/>
      <c r="CB196" s="105"/>
      <c r="CC196" s="108"/>
      <c r="CD196" s="47"/>
      <c r="CE196" s="91"/>
      <c r="CF196" s="91"/>
      <c r="CG196" s="91"/>
      <c r="CH196" s="91"/>
      <c r="CI196" s="91"/>
      <c r="CJ196" s="91"/>
      <c r="CK196" s="91"/>
      <c r="CL196" s="91"/>
      <c r="CM196" s="91"/>
      <c r="CN196" s="91"/>
      <c r="CO196" s="91"/>
      <c r="CP196" s="91"/>
      <c r="CQ196" s="91"/>
      <c r="CR196" s="91"/>
      <c r="CS196" s="91"/>
      <c r="CT196" s="91"/>
      <c r="CU196" s="91"/>
      <c r="CV196" s="91"/>
      <c r="CW196" s="91"/>
      <c r="CX196" s="91"/>
      <c r="CY196" s="91"/>
      <c r="CZ196" s="91"/>
      <c r="DA196" s="91"/>
      <c r="DB196" s="105"/>
    </row>
    <row r="197" spans="1:106" hidden="1" x14ac:dyDescent="0.35">
      <c r="A197" s="102">
        <v>8</v>
      </c>
      <c r="B197" s="10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7"/>
      <c r="D197" s="47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105"/>
      <c r="AC197" s="108"/>
      <c r="AD197" s="47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105"/>
      <c r="BC197" s="108"/>
      <c r="BD197" s="47"/>
      <c r="BE197" s="91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  <c r="BQ197" s="91"/>
      <c r="BR197" s="91"/>
      <c r="BS197" s="91"/>
      <c r="BT197" s="91"/>
      <c r="BU197" s="91"/>
      <c r="BV197" s="91"/>
      <c r="BW197" s="91"/>
      <c r="BX197" s="91"/>
      <c r="BY197" s="91"/>
      <c r="BZ197" s="91"/>
      <c r="CA197" s="91"/>
      <c r="CB197" s="105"/>
      <c r="CC197" s="108"/>
      <c r="CD197" s="47"/>
      <c r="CE197" s="91"/>
      <c r="CF197" s="91"/>
      <c r="CG197" s="91"/>
      <c r="CH197" s="91"/>
      <c r="CI197" s="91"/>
      <c r="CJ197" s="91"/>
      <c r="CK197" s="91"/>
      <c r="CL197" s="91"/>
      <c r="CM197" s="91"/>
      <c r="CN197" s="91"/>
      <c r="CO197" s="91"/>
      <c r="CP197" s="91"/>
      <c r="CQ197" s="91"/>
      <c r="CR197" s="91"/>
      <c r="CS197" s="91"/>
      <c r="CT197" s="91"/>
      <c r="CU197" s="91"/>
      <c r="CV197" s="91"/>
      <c r="CW197" s="91"/>
      <c r="CX197" s="91"/>
      <c r="CY197" s="91"/>
      <c r="CZ197" s="91"/>
      <c r="DA197" s="91"/>
      <c r="DB197" s="105"/>
    </row>
    <row r="198" spans="1:106" ht="18.600000000000001" thickBot="1" x14ac:dyDescent="0.4">
      <c r="A198" s="102">
        <v>9</v>
      </c>
      <c r="B198" s="10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7"/>
      <c r="D198" s="47"/>
      <c r="E198" s="91"/>
      <c r="F198" s="91">
        <v>20</v>
      </c>
      <c r="G198" s="91"/>
      <c r="H198" s="91">
        <v>20</v>
      </c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108"/>
      <c r="AD198" s="47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  <c r="AY198" s="91"/>
      <c r="AZ198" s="91"/>
      <c r="BA198" s="91"/>
      <c r="BB198" s="105"/>
      <c r="BC198" s="108"/>
      <c r="BD198" s="47"/>
      <c r="BE198" s="91"/>
      <c r="BF198" s="91"/>
      <c r="BG198" s="91"/>
      <c r="BH198" s="91"/>
      <c r="BI198" s="91"/>
      <c r="BJ198" s="91"/>
      <c r="BK198" s="91"/>
      <c r="BL198" s="91"/>
      <c r="BM198" s="91"/>
      <c r="BN198" s="91"/>
      <c r="BO198" s="91"/>
      <c r="BP198" s="91"/>
      <c r="BQ198" s="91"/>
      <c r="BR198" s="91"/>
      <c r="BS198" s="91"/>
      <c r="BT198" s="91"/>
      <c r="BU198" s="91"/>
      <c r="BV198" s="91"/>
      <c r="BW198" s="91"/>
      <c r="BX198" s="91"/>
      <c r="BY198" s="91"/>
      <c r="BZ198" s="91"/>
      <c r="CA198" s="91"/>
      <c r="CB198" s="105"/>
      <c r="CC198" s="108"/>
      <c r="CD198" s="47"/>
      <c r="CE198" s="91"/>
      <c r="CF198" s="91"/>
      <c r="CG198" s="91"/>
      <c r="CH198" s="91"/>
      <c r="CI198" s="91"/>
      <c r="CJ198" s="91"/>
      <c r="CK198" s="91"/>
      <c r="CL198" s="91"/>
      <c r="CM198" s="91"/>
      <c r="CN198" s="91"/>
      <c r="CO198" s="91"/>
      <c r="CP198" s="91"/>
      <c r="CQ198" s="91"/>
      <c r="CR198" s="91"/>
      <c r="CS198" s="91"/>
      <c r="CT198" s="91"/>
      <c r="CU198" s="91"/>
      <c r="CV198" s="91"/>
      <c r="CW198" s="91"/>
      <c r="CX198" s="91"/>
      <c r="CY198" s="91"/>
      <c r="CZ198" s="91"/>
      <c r="DA198" s="91"/>
      <c r="DB198" s="105"/>
    </row>
    <row r="199" spans="1:106" hidden="1" x14ac:dyDescent="0.35">
      <c r="A199" s="102">
        <v>10</v>
      </c>
      <c r="B199" s="10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7"/>
      <c r="D199" s="47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105"/>
      <c r="AC199" s="108"/>
      <c r="AD199" s="47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  <c r="AY199" s="91"/>
      <c r="AZ199" s="91"/>
      <c r="BA199" s="91"/>
      <c r="BB199" s="105"/>
      <c r="BC199" s="108"/>
      <c r="BD199" s="47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1"/>
      <c r="BZ199" s="91"/>
      <c r="CA199" s="91"/>
      <c r="CB199" s="105"/>
      <c r="CC199" s="108"/>
      <c r="CD199" s="47"/>
      <c r="CE199" s="91"/>
      <c r="CF199" s="91"/>
      <c r="CG199" s="91"/>
      <c r="CH199" s="91"/>
      <c r="CI199" s="91"/>
      <c r="CJ199" s="91"/>
      <c r="CK199" s="91"/>
      <c r="CL199" s="91"/>
      <c r="CM199" s="91"/>
      <c r="CN199" s="91"/>
      <c r="CO199" s="91"/>
      <c r="CP199" s="91"/>
      <c r="CQ199" s="91"/>
      <c r="CR199" s="91"/>
      <c r="CS199" s="91"/>
      <c r="CT199" s="91"/>
      <c r="CU199" s="91"/>
      <c r="CV199" s="91"/>
      <c r="CW199" s="91"/>
      <c r="CX199" s="91"/>
      <c r="CY199" s="91"/>
      <c r="CZ199" s="91"/>
      <c r="DA199" s="91"/>
      <c r="DB199" s="105"/>
    </row>
    <row r="200" spans="1:106" hidden="1" x14ac:dyDescent="0.35">
      <c r="A200" s="103">
        <v>11</v>
      </c>
      <c r="B200" s="10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7"/>
      <c r="D200" s="47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105"/>
      <c r="AC200" s="108"/>
      <c r="AD200" s="47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  <c r="AY200" s="91"/>
      <c r="AZ200" s="91"/>
      <c r="BA200" s="91"/>
      <c r="BB200" s="105"/>
      <c r="BC200" s="108"/>
      <c r="BD200" s="47"/>
      <c r="BE200" s="91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  <c r="BQ200" s="91"/>
      <c r="BR200" s="91"/>
      <c r="BS200" s="91"/>
      <c r="BT200" s="91"/>
      <c r="BU200" s="91"/>
      <c r="BV200" s="91"/>
      <c r="BW200" s="91"/>
      <c r="BX200" s="91"/>
      <c r="BY200" s="91"/>
      <c r="BZ200" s="91"/>
      <c r="CA200" s="91"/>
      <c r="CB200" s="105"/>
      <c r="CC200" s="108"/>
      <c r="CD200" s="47"/>
      <c r="CE200" s="91"/>
      <c r="CF200" s="91"/>
      <c r="CG200" s="91"/>
      <c r="CH200" s="91"/>
      <c r="CI200" s="91"/>
      <c r="CJ200" s="91"/>
      <c r="CK200" s="91"/>
      <c r="CL200" s="91"/>
      <c r="CM200" s="91"/>
      <c r="CN200" s="91"/>
      <c r="CO200" s="91"/>
      <c r="CP200" s="91"/>
      <c r="CQ200" s="91"/>
      <c r="CR200" s="91"/>
      <c r="CS200" s="91"/>
      <c r="CT200" s="91"/>
      <c r="CU200" s="91"/>
      <c r="CV200" s="91"/>
      <c r="CW200" s="91"/>
      <c r="CX200" s="91"/>
      <c r="CY200" s="91"/>
      <c r="CZ200" s="91"/>
      <c r="DA200" s="91"/>
      <c r="DB200" s="105"/>
    </row>
    <row r="201" spans="1:106" hidden="1" x14ac:dyDescent="0.35">
      <c r="A201" s="102">
        <v>12</v>
      </c>
      <c r="B201" s="10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7"/>
      <c r="D201" s="47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105"/>
      <c r="AC201" s="108"/>
      <c r="AD201" s="47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  <c r="AY201" s="91"/>
      <c r="AZ201" s="91"/>
      <c r="BA201" s="91"/>
      <c r="BB201" s="105"/>
      <c r="BC201" s="108"/>
      <c r="BD201" s="47"/>
      <c r="BE201" s="91"/>
      <c r="BF201" s="91"/>
      <c r="BG201" s="91"/>
      <c r="BH201" s="91"/>
      <c r="BI201" s="91"/>
      <c r="BJ201" s="91"/>
      <c r="BK201" s="91"/>
      <c r="BL201" s="91"/>
      <c r="BM201" s="91"/>
      <c r="BN201" s="91"/>
      <c r="BO201" s="91"/>
      <c r="BP201" s="91"/>
      <c r="BQ201" s="91"/>
      <c r="BR201" s="91"/>
      <c r="BS201" s="91"/>
      <c r="BT201" s="91"/>
      <c r="BU201" s="91"/>
      <c r="BV201" s="91"/>
      <c r="BW201" s="91"/>
      <c r="BX201" s="91"/>
      <c r="BY201" s="91"/>
      <c r="BZ201" s="91"/>
      <c r="CA201" s="91"/>
      <c r="CB201" s="105"/>
      <c r="CC201" s="108"/>
      <c r="CD201" s="47"/>
      <c r="CE201" s="91"/>
      <c r="CF201" s="91"/>
      <c r="CG201" s="91"/>
      <c r="CH201" s="91"/>
      <c r="CI201" s="91"/>
      <c r="CJ201" s="91"/>
      <c r="CK201" s="91"/>
      <c r="CL201" s="91"/>
      <c r="CM201" s="91"/>
      <c r="CN201" s="91"/>
      <c r="CO201" s="91"/>
      <c r="CP201" s="91"/>
      <c r="CQ201" s="91"/>
      <c r="CR201" s="91"/>
      <c r="CS201" s="91"/>
      <c r="CT201" s="91"/>
      <c r="CU201" s="91"/>
      <c r="CV201" s="91"/>
      <c r="CW201" s="91"/>
      <c r="CX201" s="91"/>
      <c r="CY201" s="91"/>
      <c r="CZ201" s="91"/>
      <c r="DA201" s="91"/>
      <c r="DB201" s="105"/>
    </row>
    <row r="202" spans="1:106" hidden="1" x14ac:dyDescent="0.35">
      <c r="A202" s="102">
        <v>13</v>
      </c>
      <c r="B202" s="10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7"/>
      <c r="D202" s="47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105"/>
      <c r="AC202" s="108"/>
      <c r="AD202" s="47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  <c r="AY202" s="91"/>
      <c r="AZ202" s="91"/>
      <c r="BA202" s="91"/>
      <c r="BB202" s="105"/>
      <c r="BC202" s="108"/>
      <c r="BD202" s="47"/>
      <c r="BE202" s="91"/>
      <c r="BF202" s="91"/>
      <c r="BG202" s="91"/>
      <c r="BH202" s="91"/>
      <c r="BI202" s="91"/>
      <c r="BJ202" s="91"/>
      <c r="BK202" s="91"/>
      <c r="BL202" s="91"/>
      <c r="BM202" s="91"/>
      <c r="BN202" s="91"/>
      <c r="BO202" s="91"/>
      <c r="BP202" s="91"/>
      <c r="BQ202" s="91"/>
      <c r="BR202" s="91"/>
      <c r="BS202" s="91"/>
      <c r="BT202" s="91"/>
      <c r="BU202" s="91"/>
      <c r="BV202" s="91"/>
      <c r="BW202" s="91"/>
      <c r="BX202" s="91"/>
      <c r="BY202" s="91"/>
      <c r="BZ202" s="91"/>
      <c r="CA202" s="91"/>
      <c r="CB202" s="105"/>
      <c r="CC202" s="108"/>
      <c r="CD202" s="47"/>
      <c r="CE202" s="91"/>
      <c r="CF202" s="91"/>
      <c r="CG202" s="91"/>
      <c r="CH202" s="91"/>
      <c r="CI202" s="91"/>
      <c r="CJ202" s="91"/>
      <c r="CK202" s="91"/>
      <c r="CL202" s="91"/>
      <c r="CM202" s="91"/>
      <c r="CN202" s="91"/>
      <c r="CO202" s="91"/>
      <c r="CP202" s="91"/>
      <c r="CQ202" s="91"/>
      <c r="CR202" s="91"/>
      <c r="CS202" s="91"/>
      <c r="CT202" s="91"/>
      <c r="CU202" s="91"/>
      <c r="CV202" s="91"/>
      <c r="CW202" s="91"/>
      <c r="CX202" s="91"/>
      <c r="CY202" s="91"/>
      <c r="CZ202" s="91"/>
      <c r="DA202" s="91"/>
      <c r="DB202" s="105"/>
    </row>
    <row r="203" spans="1:106" hidden="1" x14ac:dyDescent="0.35">
      <c r="A203" s="102">
        <v>14</v>
      </c>
      <c r="B203" s="10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7"/>
      <c r="D203" s="47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105"/>
      <c r="AC203" s="108"/>
      <c r="AD203" s="47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105"/>
      <c r="BC203" s="108"/>
      <c r="BD203" s="47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1"/>
      <c r="BX203" s="91"/>
      <c r="BY203" s="91"/>
      <c r="BZ203" s="91"/>
      <c r="CA203" s="91"/>
      <c r="CB203" s="105"/>
      <c r="CC203" s="108"/>
      <c r="CD203" s="47"/>
      <c r="CE203" s="91"/>
      <c r="CF203" s="91"/>
      <c r="CG203" s="91"/>
      <c r="CH203" s="91"/>
      <c r="CI203" s="91"/>
      <c r="CJ203" s="91"/>
      <c r="CK203" s="91"/>
      <c r="CL203" s="91"/>
      <c r="CM203" s="91"/>
      <c r="CN203" s="91"/>
      <c r="CO203" s="91"/>
      <c r="CP203" s="91"/>
      <c r="CQ203" s="91"/>
      <c r="CR203" s="91"/>
      <c r="CS203" s="91"/>
      <c r="CT203" s="91"/>
      <c r="CU203" s="91"/>
      <c r="CV203" s="91"/>
      <c r="CW203" s="91"/>
      <c r="CX203" s="91"/>
      <c r="CY203" s="91"/>
      <c r="CZ203" s="91"/>
      <c r="DA203" s="91"/>
      <c r="DB203" s="105"/>
    </row>
    <row r="204" spans="1:106" hidden="1" x14ac:dyDescent="0.35">
      <c r="A204" s="102">
        <v>15</v>
      </c>
      <c r="B204" s="10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7"/>
      <c r="D204" s="47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105"/>
      <c r="AC204" s="108"/>
      <c r="AD204" s="47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  <c r="AY204" s="91"/>
      <c r="AZ204" s="91"/>
      <c r="BA204" s="91"/>
      <c r="BB204" s="105"/>
      <c r="BC204" s="108"/>
      <c r="BD204" s="47"/>
      <c r="BE204" s="91"/>
      <c r="BF204" s="91"/>
      <c r="BG204" s="91"/>
      <c r="BH204" s="91"/>
      <c r="BI204" s="91"/>
      <c r="BJ204" s="91"/>
      <c r="BK204" s="91"/>
      <c r="BL204" s="91"/>
      <c r="BM204" s="91"/>
      <c r="BN204" s="91"/>
      <c r="BO204" s="91"/>
      <c r="BP204" s="91"/>
      <c r="BQ204" s="91"/>
      <c r="BR204" s="91"/>
      <c r="BS204" s="91"/>
      <c r="BT204" s="91"/>
      <c r="BU204" s="91"/>
      <c r="BV204" s="91"/>
      <c r="BW204" s="91"/>
      <c r="BX204" s="91"/>
      <c r="BY204" s="91"/>
      <c r="BZ204" s="91"/>
      <c r="CA204" s="91"/>
      <c r="CB204" s="105"/>
      <c r="CC204" s="108"/>
      <c r="CD204" s="47"/>
      <c r="CE204" s="91"/>
      <c r="CF204" s="91"/>
      <c r="CG204" s="91"/>
      <c r="CH204" s="91"/>
      <c r="CI204" s="91"/>
      <c r="CJ204" s="91"/>
      <c r="CK204" s="91"/>
      <c r="CL204" s="91"/>
      <c r="CM204" s="91"/>
      <c r="CN204" s="91"/>
      <c r="CO204" s="91"/>
      <c r="CP204" s="91"/>
      <c r="CQ204" s="91"/>
      <c r="CR204" s="91"/>
      <c r="CS204" s="91"/>
      <c r="CT204" s="91"/>
      <c r="CU204" s="91"/>
      <c r="CV204" s="91"/>
      <c r="CW204" s="91"/>
      <c r="CX204" s="91"/>
      <c r="CY204" s="91"/>
      <c r="CZ204" s="91"/>
      <c r="DA204" s="91"/>
      <c r="DB204" s="105"/>
    </row>
    <row r="205" spans="1:106" hidden="1" x14ac:dyDescent="0.35">
      <c r="A205" s="102">
        <v>16</v>
      </c>
      <c r="B205" s="10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7"/>
      <c r="D205" s="47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105"/>
      <c r="AC205" s="108"/>
      <c r="AD205" s="47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1"/>
      <c r="BA205" s="91"/>
      <c r="BB205" s="105"/>
      <c r="BC205" s="108"/>
      <c r="BD205" s="47"/>
      <c r="BE205" s="91"/>
      <c r="BF205" s="91"/>
      <c r="BG205" s="91"/>
      <c r="BH205" s="91"/>
      <c r="BI205" s="91"/>
      <c r="BJ205" s="91"/>
      <c r="BK205" s="91"/>
      <c r="BL205" s="91"/>
      <c r="BM205" s="91"/>
      <c r="BN205" s="91"/>
      <c r="BO205" s="91"/>
      <c r="BP205" s="91"/>
      <c r="BQ205" s="91"/>
      <c r="BR205" s="91"/>
      <c r="BS205" s="91"/>
      <c r="BT205" s="91"/>
      <c r="BU205" s="91"/>
      <c r="BV205" s="91"/>
      <c r="BW205" s="91"/>
      <c r="BX205" s="91"/>
      <c r="BY205" s="91"/>
      <c r="BZ205" s="91"/>
      <c r="CA205" s="91"/>
      <c r="CB205" s="105"/>
      <c r="CC205" s="108"/>
      <c r="CD205" s="47"/>
      <c r="CE205" s="91"/>
      <c r="CF205" s="91"/>
      <c r="CG205" s="91"/>
      <c r="CH205" s="91"/>
      <c r="CI205" s="91"/>
      <c r="CJ205" s="91"/>
      <c r="CK205" s="91"/>
      <c r="CL205" s="91"/>
      <c r="CM205" s="91"/>
      <c r="CN205" s="91"/>
      <c r="CO205" s="91"/>
      <c r="CP205" s="91"/>
      <c r="CQ205" s="91"/>
      <c r="CR205" s="91"/>
      <c r="CS205" s="91"/>
      <c r="CT205" s="91"/>
      <c r="CU205" s="91"/>
      <c r="CV205" s="91"/>
      <c r="CW205" s="91"/>
      <c r="CX205" s="91"/>
      <c r="CY205" s="91"/>
      <c r="CZ205" s="91"/>
      <c r="DA205" s="91"/>
      <c r="DB205" s="105"/>
    </row>
    <row r="206" spans="1:106" hidden="1" x14ac:dyDescent="0.35">
      <c r="A206" s="102">
        <v>17</v>
      </c>
      <c r="B206" s="10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7"/>
      <c r="D206" s="47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105"/>
      <c r="AC206" s="108"/>
      <c r="AD206" s="47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  <c r="AY206" s="91"/>
      <c r="AZ206" s="91"/>
      <c r="BA206" s="91"/>
      <c r="BB206" s="105"/>
      <c r="BC206" s="108"/>
      <c r="BD206" s="47"/>
      <c r="BE206" s="91"/>
      <c r="BF206" s="91"/>
      <c r="BG206" s="91"/>
      <c r="BH206" s="91"/>
      <c r="BI206" s="91"/>
      <c r="BJ206" s="91"/>
      <c r="BK206" s="91"/>
      <c r="BL206" s="91"/>
      <c r="BM206" s="91"/>
      <c r="BN206" s="91"/>
      <c r="BO206" s="91"/>
      <c r="BP206" s="91"/>
      <c r="BQ206" s="91"/>
      <c r="BR206" s="91"/>
      <c r="BS206" s="91"/>
      <c r="BT206" s="91"/>
      <c r="BU206" s="91"/>
      <c r="BV206" s="91"/>
      <c r="BW206" s="91"/>
      <c r="BX206" s="91"/>
      <c r="BY206" s="91"/>
      <c r="BZ206" s="91"/>
      <c r="CA206" s="91"/>
      <c r="CB206" s="105"/>
      <c r="CC206" s="108"/>
      <c r="CD206" s="47"/>
      <c r="CE206" s="91"/>
      <c r="CF206" s="91"/>
      <c r="CG206" s="91"/>
      <c r="CH206" s="91"/>
      <c r="CI206" s="91"/>
      <c r="CJ206" s="91"/>
      <c r="CK206" s="91"/>
      <c r="CL206" s="91"/>
      <c r="CM206" s="91"/>
      <c r="CN206" s="91"/>
      <c r="CO206" s="91"/>
      <c r="CP206" s="91"/>
      <c r="CQ206" s="91"/>
      <c r="CR206" s="91"/>
      <c r="CS206" s="91"/>
      <c r="CT206" s="91"/>
      <c r="CU206" s="91"/>
      <c r="CV206" s="91"/>
      <c r="CW206" s="91"/>
      <c r="CX206" s="91"/>
      <c r="CY206" s="91"/>
      <c r="CZ206" s="91"/>
      <c r="DA206" s="91"/>
      <c r="DB206" s="105"/>
    </row>
    <row r="207" spans="1:106" hidden="1" x14ac:dyDescent="0.35">
      <c r="A207" s="102">
        <v>18</v>
      </c>
      <c r="B207" s="10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7"/>
      <c r="D207" s="47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105"/>
      <c r="AC207" s="108"/>
      <c r="AD207" s="47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105"/>
      <c r="BC207" s="108"/>
      <c r="BD207" s="47"/>
      <c r="BE207" s="91"/>
      <c r="BF207" s="91"/>
      <c r="BG207" s="91"/>
      <c r="BH207" s="91"/>
      <c r="BI207" s="91"/>
      <c r="BJ207" s="91"/>
      <c r="BK207" s="91"/>
      <c r="BL207" s="91"/>
      <c r="BM207" s="91"/>
      <c r="BN207" s="91"/>
      <c r="BO207" s="91"/>
      <c r="BP207" s="91"/>
      <c r="BQ207" s="91"/>
      <c r="BR207" s="91"/>
      <c r="BS207" s="91"/>
      <c r="BT207" s="91"/>
      <c r="BU207" s="91"/>
      <c r="BV207" s="91"/>
      <c r="BW207" s="91"/>
      <c r="BX207" s="91"/>
      <c r="BY207" s="91"/>
      <c r="BZ207" s="91"/>
      <c r="CA207" s="91"/>
      <c r="CB207" s="105"/>
      <c r="CC207" s="108"/>
      <c r="CD207" s="47"/>
      <c r="CE207" s="91"/>
      <c r="CF207" s="91"/>
      <c r="CG207" s="91"/>
      <c r="CH207" s="91"/>
      <c r="CI207" s="91"/>
      <c r="CJ207" s="91"/>
      <c r="CK207" s="91"/>
      <c r="CL207" s="91"/>
      <c r="CM207" s="91"/>
      <c r="CN207" s="91"/>
      <c r="CO207" s="91"/>
      <c r="CP207" s="91"/>
      <c r="CQ207" s="91"/>
      <c r="CR207" s="91"/>
      <c r="CS207" s="91"/>
      <c r="CT207" s="91"/>
      <c r="CU207" s="91"/>
      <c r="CV207" s="91"/>
      <c r="CW207" s="91"/>
      <c r="CX207" s="91"/>
      <c r="CY207" s="91"/>
      <c r="CZ207" s="91"/>
      <c r="DA207" s="91"/>
      <c r="DB207" s="105"/>
    </row>
    <row r="208" spans="1:106" hidden="1" x14ac:dyDescent="0.35">
      <c r="A208" s="102">
        <v>19</v>
      </c>
      <c r="B208" s="10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7"/>
      <c r="D208" s="47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105"/>
      <c r="AC208" s="108"/>
      <c r="AD208" s="47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  <c r="BB208" s="105"/>
      <c r="BC208" s="108"/>
      <c r="BD208" s="47"/>
      <c r="BE208" s="91"/>
      <c r="BF208" s="91"/>
      <c r="BG208" s="91"/>
      <c r="BH208" s="91"/>
      <c r="BI208" s="91"/>
      <c r="BJ208" s="91"/>
      <c r="BK208" s="91"/>
      <c r="BL208" s="91"/>
      <c r="BM208" s="91"/>
      <c r="BN208" s="91"/>
      <c r="BO208" s="91"/>
      <c r="BP208" s="91"/>
      <c r="BQ208" s="91"/>
      <c r="BR208" s="91"/>
      <c r="BS208" s="91"/>
      <c r="BT208" s="91"/>
      <c r="BU208" s="91"/>
      <c r="BV208" s="91"/>
      <c r="BW208" s="91"/>
      <c r="BX208" s="91"/>
      <c r="BY208" s="91"/>
      <c r="BZ208" s="91"/>
      <c r="CA208" s="91"/>
      <c r="CB208" s="105"/>
      <c r="CC208" s="108"/>
      <c r="CD208" s="47"/>
      <c r="CE208" s="91"/>
      <c r="CF208" s="91"/>
      <c r="CG208" s="91"/>
      <c r="CH208" s="91"/>
      <c r="CI208" s="91"/>
      <c r="CJ208" s="91"/>
      <c r="CK208" s="91"/>
      <c r="CL208" s="91"/>
      <c r="CM208" s="91"/>
      <c r="CN208" s="91"/>
      <c r="CO208" s="91"/>
      <c r="CP208" s="91"/>
      <c r="CQ208" s="91"/>
      <c r="CR208" s="91"/>
      <c r="CS208" s="91"/>
      <c r="CT208" s="91"/>
      <c r="CU208" s="91"/>
      <c r="CV208" s="91"/>
      <c r="CW208" s="91"/>
      <c r="CX208" s="91"/>
      <c r="CY208" s="91"/>
      <c r="CZ208" s="91"/>
      <c r="DA208" s="91"/>
      <c r="DB208" s="105"/>
    </row>
    <row r="209" spans="1:106" hidden="1" x14ac:dyDescent="0.35">
      <c r="A209" s="102">
        <v>20</v>
      </c>
      <c r="B209" s="10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7"/>
      <c r="D209" s="47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105"/>
      <c r="AC209" s="108"/>
      <c r="AD209" s="47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  <c r="AY209" s="91"/>
      <c r="AZ209" s="91"/>
      <c r="BA209" s="91"/>
      <c r="BB209" s="105"/>
      <c r="BC209" s="108"/>
      <c r="BD209" s="47"/>
      <c r="BE209" s="91"/>
      <c r="BF209" s="91"/>
      <c r="BG209" s="91"/>
      <c r="BH209" s="91"/>
      <c r="BI209" s="91"/>
      <c r="BJ209" s="91"/>
      <c r="BK209" s="91"/>
      <c r="BL209" s="91"/>
      <c r="BM209" s="91"/>
      <c r="BN209" s="91"/>
      <c r="BO209" s="91"/>
      <c r="BP209" s="91"/>
      <c r="BQ209" s="91"/>
      <c r="BR209" s="91"/>
      <c r="BS209" s="91"/>
      <c r="BT209" s="91"/>
      <c r="BU209" s="91"/>
      <c r="BV209" s="91"/>
      <c r="BW209" s="91"/>
      <c r="BX209" s="91"/>
      <c r="BY209" s="91"/>
      <c r="BZ209" s="91"/>
      <c r="CA209" s="91"/>
      <c r="CB209" s="105"/>
      <c r="CC209" s="108"/>
      <c r="CD209" s="47"/>
      <c r="CE209" s="91"/>
      <c r="CF209" s="91"/>
      <c r="CG209" s="91"/>
      <c r="CH209" s="91"/>
      <c r="CI209" s="91"/>
      <c r="CJ209" s="91"/>
      <c r="CK209" s="91"/>
      <c r="CL209" s="91"/>
      <c r="CM209" s="91"/>
      <c r="CN209" s="91"/>
      <c r="CO209" s="91"/>
      <c r="CP209" s="91"/>
      <c r="CQ209" s="91"/>
      <c r="CR209" s="91"/>
      <c r="CS209" s="91"/>
      <c r="CT209" s="91"/>
      <c r="CU209" s="91"/>
      <c r="CV209" s="91"/>
      <c r="CW209" s="91"/>
      <c r="CX209" s="91"/>
      <c r="CY209" s="91"/>
      <c r="CZ209" s="91"/>
      <c r="DA209" s="91"/>
      <c r="DB209" s="105"/>
    </row>
    <row r="210" spans="1:106" hidden="1" x14ac:dyDescent="0.35">
      <c r="A210" s="103">
        <v>21</v>
      </c>
      <c r="B210" s="10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7"/>
      <c r="D210" s="47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105"/>
      <c r="AC210" s="108"/>
      <c r="AD210" s="47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  <c r="AY210" s="91"/>
      <c r="AZ210" s="91"/>
      <c r="BA210" s="91"/>
      <c r="BB210" s="105"/>
      <c r="BC210" s="108"/>
      <c r="BD210" s="47"/>
      <c r="BE210" s="91"/>
      <c r="BF210" s="91"/>
      <c r="BG210" s="91"/>
      <c r="BH210" s="91"/>
      <c r="BI210" s="91"/>
      <c r="BJ210" s="91"/>
      <c r="BK210" s="91"/>
      <c r="BL210" s="91"/>
      <c r="BM210" s="91"/>
      <c r="BN210" s="91"/>
      <c r="BO210" s="91"/>
      <c r="BP210" s="91"/>
      <c r="BQ210" s="91"/>
      <c r="BR210" s="91"/>
      <c r="BS210" s="91"/>
      <c r="BT210" s="91"/>
      <c r="BU210" s="91"/>
      <c r="BV210" s="91"/>
      <c r="BW210" s="91"/>
      <c r="BX210" s="91"/>
      <c r="BY210" s="91"/>
      <c r="BZ210" s="91"/>
      <c r="CA210" s="91"/>
      <c r="CB210" s="105"/>
      <c r="CC210" s="108"/>
      <c r="CD210" s="47"/>
      <c r="CE210" s="91"/>
      <c r="CF210" s="91"/>
      <c r="CG210" s="91"/>
      <c r="CH210" s="91"/>
      <c r="CI210" s="91"/>
      <c r="CJ210" s="91"/>
      <c r="CK210" s="91"/>
      <c r="CL210" s="91"/>
      <c r="CM210" s="91"/>
      <c r="CN210" s="91"/>
      <c r="CO210" s="91"/>
      <c r="CP210" s="91"/>
      <c r="CQ210" s="91"/>
      <c r="CR210" s="91"/>
      <c r="CS210" s="91"/>
      <c r="CT210" s="91"/>
      <c r="CU210" s="91"/>
      <c r="CV210" s="91"/>
      <c r="CW210" s="91"/>
      <c r="CX210" s="91"/>
      <c r="CY210" s="91"/>
      <c r="CZ210" s="91"/>
      <c r="DA210" s="91"/>
      <c r="DB210" s="105"/>
    </row>
    <row r="211" spans="1:106" hidden="1" x14ac:dyDescent="0.35">
      <c r="A211" s="102">
        <v>22</v>
      </c>
      <c r="B211" s="10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7"/>
      <c r="D211" s="47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105"/>
      <c r="AC211" s="108"/>
      <c r="AD211" s="47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  <c r="AY211" s="91"/>
      <c r="AZ211" s="91"/>
      <c r="BA211" s="91"/>
      <c r="BB211" s="105"/>
      <c r="BC211" s="108"/>
      <c r="BD211" s="47"/>
      <c r="BE211" s="91"/>
      <c r="BF211" s="91"/>
      <c r="BG211" s="91"/>
      <c r="BH211" s="91"/>
      <c r="BI211" s="91"/>
      <c r="BJ211" s="91"/>
      <c r="BK211" s="91"/>
      <c r="BL211" s="91"/>
      <c r="BM211" s="91"/>
      <c r="BN211" s="91"/>
      <c r="BO211" s="91"/>
      <c r="BP211" s="91"/>
      <c r="BQ211" s="91"/>
      <c r="BR211" s="91"/>
      <c r="BS211" s="91"/>
      <c r="BT211" s="91"/>
      <c r="BU211" s="91"/>
      <c r="BV211" s="91"/>
      <c r="BW211" s="91"/>
      <c r="BX211" s="91"/>
      <c r="BY211" s="91"/>
      <c r="BZ211" s="91"/>
      <c r="CA211" s="91"/>
      <c r="CB211" s="105"/>
      <c r="CC211" s="108"/>
      <c r="CD211" s="47"/>
      <c r="CE211" s="91"/>
      <c r="CF211" s="91"/>
      <c r="CG211" s="91"/>
      <c r="CH211" s="91"/>
      <c r="CI211" s="91"/>
      <c r="CJ211" s="91"/>
      <c r="CK211" s="91"/>
      <c r="CL211" s="91"/>
      <c r="CM211" s="91"/>
      <c r="CN211" s="91"/>
      <c r="CO211" s="91"/>
      <c r="CP211" s="91"/>
      <c r="CQ211" s="91"/>
      <c r="CR211" s="91"/>
      <c r="CS211" s="91"/>
      <c r="CT211" s="91"/>
      <c r="CU211" s="91"/>
      <c r="CV211" s="91"/>
      <c r="CW211" s="91"/>
      <c r="CX211" s="91"/>
      <c r="CY211" s="91"/>
      <c r="CZ211" s="91"/>
      <c r="DA211" s="91"/>
      <c r="DB211" s="105"/>
    </row>
    <row r="212" spans="1:106" hidden="1" x14ac:dyDescent="0.35">
      <c r="A212" s="102">
        <v>23</v>
      </c>
      <c r="B212" s="10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7"/>
      <c r="D212" s="47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105"/>
      <c r="AC212" s="108"/>
      <c r="AD212" s="47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  <c r="AY212" s="91"/>
      <c r="AZ212" s="91"/>
      <c r="BA212" s="91"/>
      <c r="BB212" s="105"/>
      <c r="BC212" s="108"/>
      <c r="BD212" s="47"/>
      <c r="BE212" s="91"/>
      <c r="BF212" s="91"/>
      <c r="BG212" s="91"/>
      <c r="BH212" s="91"/>
      <c r="BI212" s="91"/>
      <c r="BJ212" s="91"/>
      <c r="BK212" s="91"/>
      <c r="BL212" s="91"/>
      <c r="BM212" s="91"/>
      <c r="BN212" s="91"/>
      <c r="BO212" s="91"/>
      <c r="BP212" s="91"/>
      <c r="BQ212" s="91"/>
      <c r="BR212" s="91"/>
      <c r="BS212" s="91"/>
      <c r="BT212" s="91"/>
      <c r="BU212" s="91"/>
      <c r="BV212" s="91"/>
      <c r="BW212" s="91"/>
      <c r="BX212" s="91"/>
      <c r="BY212" s="91"/>
      <c r="BZ212" s="91"/>
      <c r="CA212" s="91"/>
      <c r="CB212" s="105"/>
      <c r="CC212" s="108"/>
      <c r="CD212" s="47"/>
      <c r="CE212" s="91"/>
      <c r="CF212" s="91"/>
      <c r="CG212" s="91"/>
      <c r="CH212" s="91"/>
      <c r="CI212" s="91"/>
      <c r="CJ212" s="91"/>
      <c r="CK212" s="91"/>
      <c r="CL212" s="91"/>
      <c r="CM212" s="91"/>
      <c r="CN212" s="91"/>
      <c r="CO212" s="91"/>
      <c r="CP212" s="91"/>
      <c r="CQ212" s="91"/>
      <c r="CR212" s="91"/>
      <c r="CS212" s="91"/>
      <c r="CT212" s="91"/>
      <c r="CU212" s="91"/>
      <c r="CV212" s="91"/>
      <c r="CW212" s="91"/>
      <c r="CX212" s="91"/>
      <c r="CY212" s="91"/>
      <c r="CZ212" s="91"/>
      <c r="DA212" s="91"/>
      <c r="DB212" s="105"/>
    </row>
    <row r="213" spans="1:106" hidden="1" x14ac:dyDescent="0.35">
      <c r="A213" s="102">
        <v>24</v>
      </c>
      <c r="B213" s="10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7"/>
      <c r="D213" s="47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105"/>
      <c r="AC213" s="108"/>
      <c r="AD213" s="47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  <c r="AY213" s="91"/>
      <c r="AZ213" s="91"/>
      <c r="BA213" s="91"/>
      <c r="BB213" s="105"/>
      <c r="BC213" s="108"/>
      <c r="BD213" s="47"/>
      <c r="BE213" s="91"/>
      <c r="BF213" s="91"/>
      <c r="BG213" s="91"/>
      <c r="BH213" s="91"/>
      <c r="BI213" s="91"/>
      <c r="BJ213" s="91"/>
      <c r="BK213" s="91"/>
      <c r="BL213" s="91"/>
      <c r="BM213" s="91"/>
      <c r="BN213" s="91"/>
      <c r="BO213" s="91"/>
      <c r="BP213" s="91"/>
      <c r="BQ213" s="91"/>
      <c r="BR213" s="91"/>
      <c r="BS213" s="91"/>
      <c r="BT213" s="91"/>
      <c r="BU213" s="91"/>
      <c r="BV213" s="91"/>
      <c r="BW213" s="91"/>
      <c r="BX213" s="91"/>
      <c r="BY213" s="91"/>
      <c r="BZ213" s="91"/>
      <c r="CA213" s="91"/>
      <c r="CB213" s="105"/>
      <c r="CC213" s="108"/>
      <c r="CD213" s="47"/>
      <c r="CE213" s="91"/>
      <c r="CF213" s="91"/>
      <c r="CG213" s="91"/>
      <c r="CH213" s="91"/>
      <c r="CI213" s="91"/>
      <c r="CJ213" s="91"/>
      <c r="CK213" s="91"/>
      <c r="CL213" s="91"/>
      <c r="CM213" s="91"/>
      <c r="CN213" s="91"/>
      <c r="CO213" s="91"/>
      <c r="CP213" s="91"/>
      <c r="CQ213" s="91"/>
      <c r="CR213" s="91"/>
      <c r="CS213" s="91"/>
      <c r="CT213" s="91"/>
      <c r="CU213" s="91"/>
      <c r="CV213" s="91"/>
      <c r="CW213" s="91"/>
      <c r="CX213" s="91"/>
      <c r="CY213" s="91"/>
      <c r="CZ213" s="91"/>
      <c r="DA213" s="91"/>
      <c r="DB213" s="105"/>
    </row>
    <row r="214" spans="1:106" hidden="1" x14ac:dyDescent="0.35">
      <c r="A214" s="102">
        <v>25</v>
      </c>
      <c r="B214" s="10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7"/>
      <c r="D214" s="47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105"/>
      <c r="AC214" s="108"/>
      <c r="AD214" s="47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  <c r="AY214" s="91"/>
      <c r="AZ214" s="91"/>
      <c r="BA214" s="91"/>
      <c r="BB214" s="105"/>
      <c r="BC214" s="108"/>
      <c r="BD214" s="47"/>
      <c r="BE214" s="91"/>
      <c r="BF214" s="91"/>
      <c r="BG214" s="91"/>
      <c r="BH214" s="91"/>
      <c r="BI214" s="91"/>
      <c r="BJ214" s="91"/>
      <c r="BK214" s="91"/>
      <c r="BL214" s="91"/>
      <c r="BM214" s="91"/>
      <c r="BN214" s="91"/>
      <c r="BO214" s="91"/>
      <c r="BP214" s="91"/>
      <c r="BQ214" s="91"/>
      <c r="BR214" s="91"/>
      <c r="BS214" s="91"/>
      <c r="BT214" s="91"/>
      <c r="BU214" s="91"/>
      <c r="BV214" s="91"/>
      <c r="BW214" s="91"/>
      <c r="BX214" s="91"/>
      <c r="BY214" s="91"/>
      <c r="BZ214" s="91"/>
      <c r="CA214" s="91"/>
      <c r="CB214" s="105"/>
      <c r="CC214" s="108"/>
      <c r="CD214" s="47"/>
      <c r="CE214" s="91"/>
      <c r="CF214" s="91"/>
      <c r="CG214" s="91"/>
      <c r="CH214" s="91"/>
      <c r="CI214" s="91"/>
      <c r="CJ214" s="91"/>
      <c r="CK214" s="91"/>
      <c r="CL214" s="91"/>
      <c r="CM214" s="91"/>
      <c r="CN214" s="91"/>
      <c r="CO214" s="91"/>
      <c r="CP214" s="91"/>
      <c r="CQ214" s="91"/>
      <c r="CR214" s="91"/>
      <c r="CS214" s="91"/>
      <c r="CT214" s="91"/>
      <c r="CU214" s="91"/>
      <c r="CV214" s="91"/>
      <c r="CW214" s="91"/>
      <c r="CX214" s="91"/>
      <c r="CY214" s="91"/>
      <c r="CZ214" s="91"/>
      <c r="DA214" s="91"/>
      <c r="DB214" s="105"/>
    </row>
    <row r="215" spans="1:106" hidden="1" x14ac:dyDescent="0.35">
      <c r="A215" s="102">
        <v>26</v>
      </c>
      <c r="B215" s="10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7"/>
      <c r="D215" s="47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105"/>
      <c r="AC215" s="108"/>
      <c r="AD215" s="47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  <c r="AY215" s="91"/>
      <c r="AZ215" s="91"/>
      <c r="BA215" s="91"/>
      <c r="BB215" s="105"/>
      <c r="BC215" s="108"/>
      <c r="BD215" s="47"/>
      <c r="BE215" s="91"/>
      <c r="BF215" s="91"/>
      <c r="BG215" s="91"/>
      <c r="BH215" s="91"/>
      <c r="BI215" s="91"/>
      <c r="BJ215" s="91"/>
      <c r="BK215" s="91"/>
      <c r="BL215" s="91"/>
      <c r="BM215" s="91"/>
      <c r="BN215" s="91"/>
      <c r="BO215" s="91"/>
      <c r="BP215" s="91"/>
      <c r="BQ215" s="91"/>
      <c r="BR215" s="91"/>
      <c r="BS215" s="91"/>
      <c r="BT215" s="91"/>
      <c r="BU215" s="91"/>
      <c r="BV215" s="91"/>
      <c r="BW215" s="91"/>
      <c r="BX215" s="91"/>
      <c r="BY215" s="91"/>
      <c r="BZ215" s="91"/>
      <c r="CA215" s="91"/>
      <c r="CB215" s="105"/>
      <c r="CC215" s="108"/>
      <c r="CD215" s="47"/>
      <c r="CE215" s="91"/>
      <c r="CF215" s="91"/>
      <c r="CG215" s="91"/>
      <c r="CH215" s="91"/>
      <c r="CI215" s="91"/>
      <c r="CJ215" s="91"/>
      <c r="CK215" s="91"/>
      <c r="CL215" s="91"/>
      <c r="CM215" s="91"/>
      <c r="CN215" s="91"/>
      <c r="CO215" s="91"/>
      <c r="CP215" s="91"/>
      <c r="CQ215" s="91"/>
      <c r="CR215" s="91"/>
      <c r="CS215" s="91"/>
      <c r="CT215" s="91"/>
      <c r="CU215" s="91"/>
      <c r="CV215" s="91"/>
      <c r="CW215" s="91"/>
      <c r="CX215" s="91"/>
      <c r="CY215" s="91"/>
      <c r="CZ215" s="91"/>
      <c r="DA215" s="91"/>
      <c r="DB215" s="105"/>
    </row>
    <row r="216" spans="1:106" hidden="1" x14ac:dyDescent="0.35">
      <c r="A216" s="102">
        <v>27</v>
      </c>
      <c r="B216" s="10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7"/>
      <c r="D216" s="47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105"/>
      <c r="AC216" s="108"/>
      <c r="AD216" s="47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  <c r="AY216" s="91"/>
      <c r="AZ216" s="91"/>
      <c r="BA216" s="91"/>
      <c r="BB216" s="105"/>
      <c r="BC216" s="108"/>
      <c r="BD216" s="47"/>
      <c r="BE216" s="91"/>
      <c r="BF216" s="91"/>
      <c r="BG216" s="91"/>
      <c r="BH216" s="91"/>
      <c r="BI216" s="91"/>
      <c r="BJ216" s="91"/>
      <c r="BK216" s="91"/>
      <c r="BL216" s="91"/>
      <c r="BM216" s="91"/>
      <c r="BN216" s="91"/>
      <c r="BO216" s="91"/>
      <c r="BP216" s="91"/>
      <c r="BQ216" s="91"/>
      <c r="BR216" s="91"/>
      <c r="BS216" s="91"/>
      <c r="BT216" s="91"/>
      <c r="BU216" s="91"/>
      <c r="BV216" s="91"/>
      <c r="BW216" s="91"/>
      <c r="BX216" s="91"/>
      <c r="BY216" s="91"/>
      <c r="BZ216" s="91"/>
      <c r="CA216" s="91"/>
      <c r="CB216" s="105"/>
      <c r="CC216" s="108"/>
      <c r="CD216" s="47"/>
      <c r="CE216" s="91"/>
      <c r="CF216" s="91"/>
      <c r="CG216" s="91"/>
      <c r="CH216" s="91"/>
      <c r="CI216" s="91"/>
      <c r="CJ216" s="91"/>
      <c r="CK216" s="91"/>
      <c r="CL216" s="91"/>
      <c r="CM216" s="91"/>
      <c r="CN216" s="91"/>
      <c r="CO216" s="91"/>
      <c r="CP216" s="91"/>
      <c r="CQ216" s="91"/>
      <c r="CR216" s="91"/>
      <c r="CS216" s="91"/>
      <c r="CT216" s="91"/>
      <c r="CU216" s="91"/>
      <c r="CV216" s="91"/>
      <c r="CW216" s="91"/>
      <c r="CX216" s="91"/>
      <c r="CY216" s="91"/>
      <c r="CZ216" s="91"/>
      <c r="DA216" s="91"/>
      <c r="DB216" s="105"/>
    </row>
    <row r="217" spans="1:106" hidden="1" x14ac:dyDescent="0.35">
      <c r="A217" s="102">
        <v>28</v>
      </c>
      <c r="B217" s="10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7"/>
      <c r="D217" s="47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105"/>
      <c r="AC217" s="108"/>
      <c r="AD217" s="47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  <c r="AY217" s="91"/>
      <c r="AZ217" s="91"/>
      <c r="BA217" s="91"/>
      <c r="BB217" s="105"/>
      <c r="BC217" s="108"/>
      <c r="BD217" s="47"/>
      <c r="BE217" s="91"/>
      <c r="BF217" s="91"/>
      <c r="BG217" s="91"/>
      <c r="BH217" s="91"/>
      <c r="BI217" s="91"/>
      <c r="BJ217" s="91"/>
      <c r="BK217" s="91"/>
      <c r="BL217" s="91"/>
      <c r="BM217" s="91"/>
      <c r="BN217" s="91"/>
      <c r="BO217" s="91"/>
      <c r="BP217" s="91"/>
      <c r="BQ217" s="91"/>
      <c r="BR217" s="91"/>
      <c r="BS217" s="91"/>
      <c r="BT217" s="91"/>
      <c r="BU217" s="91"/>
      <c r="BV217" s="91"/>
      <c r="BW217" s="91"/>
      <c r="BX217" s="91"/>
      <c r="BY217" s="91"/>
      <c r="BZ217" s="91"/>
      <c r="CA217" s="91"/>
      <c r="CB217" s="105"/>
      <c r="CC217" s="108"/>
      <c r="CD217" s="47"/>
      <c r="CE217" s="91"/>
      <c r="CF217" s="91"/>
      <c r="CG217" s="91"/>
      <c r="CH217" s="91"/>
      <c r="CI217" s="91"/>
      <c r="CJ217" s="91"/>
      <c r="CK217" s="91"/>
      <c r="CL217" s="91"/>
      <c r="CM217" s="91"/>
      <c r="CN217" s="91"/>
      <c r="CO217" s="91"/>
      <c r="CP217" s="91"/>
      <c r="CQ217" s="91"/>
      <c r="CR217" s="91"/>
      <c r="CS217" s="91"/>
      <c r="CT217" s="91"/>
      <c r="CU217" s="91"/>
      <c r="CV217" s="91"/>
      <c r="CW217" s="91"/>
      <c r="CX217" s="91"/>
      <c r="CY217" s="91"/>
      <c r="CZ217" s="91"/>
      <c r="DA217" s="91"/>
      <c r="DB217" s="105"/>
    </row>
    <row r="218" spans="1:106" hidden="1" x14ac:dyDescent="0.35">
      <c r="A218" s="102">
        <v>29</v>
      </c>
      <c r="B218" s="10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7"/>
      <c r="D218" s="47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105"/>
      <c r="AC218" s="108"/>
      <c r="AD218" s="47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  <c r="BB218" s="105"/>
      <c r="BC218" s="108"/>
      <c r="BD218" s="47"/>
      <c r="BE218" s="91"/>
      <c r="BF218" s="91"/>
      <c r="BG218" s="91"/>
      <c r="BH218" s="91"/>
      <c r="BI218" s="91"/>
      <c r="BJ218" s="91"/>
      <c r="BK218" s="91"/>
      <c r="BL218" s="91"/>
      <c r="BM218" s="91"/>
      <c r="BN218" s="91"/>
      <c r="BO218" s="91"/>
      <c r="BP218" s="91"/>
      <c r="BQ218" s="91"/>
      <c r="BR218" s="91"/>
      <c r="BS218" s="91"/>
      <c r="BT218" s="91"/>
      <c r="BU218" s="91"/>
      <c r="BV218" s="91"/>
      <c r="BW218" s="91"/>
      <c r="BX218" s="91"/>
      <c r="BY218" s="91"/>
      <c r="BZ218" s="91"/>
      <c r="CA218" s="91"/>
      <c r="CB218" s="105"/>
      <c r="CC218" s="108"/>
      <c r="CD218" s="47"/>
      <c r="CE218" s="91"/>
      <c r="CF218" s="91"/>
      <c r="CG218" s="91"/>
      <c r="CH218" s="91"/>
      <c r="CI218" s="91"/>
      <c r="CJ218" s="91"/>
      <c r="CK218" s="91"/>
      <c r="CL218" s="91"/>
      <c r="CM218" s="91"/>
      <c r="CN218" s="91"/>
      <c r="CO218" s="91"/>
      <c r="CP218" s="91"/>
      <c r="CQ218" s="91"/>
      <c r="CR218" s="91"/>
      <c r="CS218" s="91"/>
      <c r="CT218" s="91"/>
      <c r="CU218" s="91"/>
      <c r="CV218" s="91"/>
      <c r="CW218" s="91"/>
      <c r="CX218" s="91"/>
      <c r="CY218" s="91"/>
      <c r="CZ218" s="91"/>
      <c r="DA218" s="91"/>
      <c r="DB218" s="105"/>
    </row>
    <row r="219" spans="1:106" hidden="1" x14ac:dyDescent="0.35">
      <c r="A219" s="102">
        <v>30</v>
      </c>
      <c r="B219" s="10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7"/>
      <c r="D219" s="47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105"/>
      <c r="AC219" s="108"/>
      <c r="AD219" s="47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  <c r="AY219" s="91"/>
      <c r="AZ219" s="91"/>
      <c r="BA219" s="91"/>
      <c r="BB219" s="105"/>
      <c r="BC219" s="108"/>
      <c r="BD219" s="47"/>
      <c r="BE219" s="91"/>
      <c r="BF219" s="91"/>
      <c r="BG219" s="91"/>
      <c r="BH219" s="91"/>
      <c r="BI219" s="91"/>
      <c r="BJ219" s="91"/>
      <c r="BK219" s="91"/>
      <c r="BL219" s="91"/>
      <c r="BM219" s="91"/>
      <c r="BN219" s="91"/>
      <c r="BO219" s="91"/>
      <c r="BP219" s="91"/>
      <c r="BQ219" s="91"/>
      <c r="BR219" s="91"/>
      <c r="BS219" s="91"/>
      <c r="BT219" s="91"/>
      <c r="BU219" s="91"/>
      <c r="BV219" s="91"/>
      <c r="BW219" s="91"/>
      <c r="BX219" s="91"/>
      <c r="BY219" s="91"/>
      <c r="BZ219" s="91"/>
      <c r="CA219" s="91"/>
      <c r="CB219" s="105"/>
      <c r="CC219" s="108"/>
      <c r="CD219" s="47"/>
      <c r="CE219" s="91"/>
      <c r="CF219" s="91"/>
      <c r="CG219" s="91"/>
      <c r="CH219" s="91"/>
      <c r="CI219" s="91"/>
      <c r="CJ219" s="91"/>
      <c r="CK219" s="91"/>
      <c r="CL219" s="91"/>
      <c r="CM219" s="91"/>
      <c r="CN219" s="91"/>
      <c r="CO219" s="91"/>
      <c r="CP219" s="91"/>
      <c r="CQ219" s="91"/>
      <c r="CR219" s="91"/>
      <c r="CS219" s="91"/>
      <c r="CT219" s="91"/>
      <c r="CU219" s="91"/>
      <c r="CV219" s="91"/>
      <c r="CW219" s="91"/>
      <c r="CX219" s="91"/>
      <c r="CY219" s="91"/>
      <c r="CZ219" s="91"/>
      <c r="DA219" s="91"/>
      <c r="DB219" s="105"/>
    </row>
    <row r="220" spans="1:106" hidden="1" x14ac:dyDescent="0.35">
      <c r="A220" s="103">
        <v>31</v>
      </c>
      <c r="B220" s="10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7"/>
      <c r="D220" s="47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105"/>
      <c r="AC220" s="108"/>
      <c r="AD220" s="47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  <c r="AY220" s="91"/>
      <c r="AZ220" s="91"/>
      <c r="BA220" s="91"/>
      <c r="BB220" s="105"/>
      <c r="BC220" s="108"/>
      <c r="BD220" s="47"/>
      <c r="BE220" s="91"/>
      <c r="BF220" s="91"/>
      <c r="BG220" s="91"/>
      <c r="BH220" s="91"/>
      <c r="BI220" s="91"/>
      <c r="BJ220" s="91"/>
      <c r="BK220" s="91"/>
      <c r="BL220" s="91"/>
      <c r="BM220" s="91"/>
      <c r="BN220" s="91"/>
      <c r="BO220" s="91"/>
      <c r="BP220" s="91"/>
      <c r="BQ220" s="91"/>
      <c r="BR220" s="91"/>
      <c r="BS220" s="91"/>
      <c r="BT220" s="91"/>
      <c r="BU220" s="91"/>
      <c r="BV220" s="91"/>
      <c r="BW220" s="91"/>
      <c r="BX220" s="91"/>
      <c r="BY220" s="91"/>
      <c r="BZ220" s="91"/>
      <c r="CA220" s="91"/>
      <c r="CB220" s="105"/>
      <c r="CC220" s="108"/>
      <c r="CD220" s="47"/>
      <c r="CE220" s="91"/>
      <c r="CF220" s="91"/>
      <c r="CG220" s="91"/>
      <c r="CH220" s="91"/>
      <c r="CI220" s="91"/>
      <c r="CJ220" s="91"/>
      <c r="CK220" s="91"/>
      <c r="CL220" s="91"/>
      <c r="CM220" s="91"/>
      <c r="CN220" s="91"/>
      <c r="CO220" s="91"/>
      <c r="CP220" s="91"/>
      <c r="CQ220" s="91"/>
      <c r="CR220" s="91"/>
      <c r="CS220" s="91"/>
      <c r="CT220" s="91"/>
      <c r="CU220" s="91"/>
      <c r="CV220" s="91"/>
      <c r="CW220" s="91"/>
      <c r="CX220" s="91"/>
      <c r="CY220" s="91"/>
      <c r="CZ220" s="91"/>
      <c r="DA220" s="91"/>
      <c r="DB220" s="105"/>
    </row>
    <row r="221" spans="1:106" hidden="1" x14ac:dyDescent="0.35">
      <c r="A221" s="102">
        <v>32</v>
      </c>
      <c r="B221" s="10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7"/>
      <c r="D221" s="47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105"/>
      <c r="AC221" s="108"/>
      <c r="AD221" s="47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  <c r="AY221" s="91"/>
      <c r="AZ221" s="91"/>
      <c r="BA221" s="91"/>
      <c r="BB221" s="105"/>
      <c r="BC221" s="108"/>
      <c r="BD221" s="47"/>
      <c r="BE221" s="91"/>
      <c r="BF221" s="91"/>
      <c r="BG221" s="91"/>
      <c r="BH221" s="91"/>
      <c r="BI221" s="91"/>
      <c r="BJ221" s="91"/>
      <c r="BK221" s="91"/>
      <c r="BL221" s="91"/>
      <c r="BM221" s="91"/>
      <c r="BN221" s="91"/>
      <c r="BO221" s="91"/>
      <c r="BP221" s="91"/>
      <c r="BQ221" s="91"/>
      <c r="BR221" s="91"/>
      <c r="BS221" s="91"/>
      <c r="BT221" s="91"/>
      <c r="BU221" s="91"/>
      <c r="BV221" s="91"/>
      <c r="BW221" s="91"/>
      <c r="BX221" s="91"/>
      <c r="BY221" s="91"/>
      <c r="BZ221" s="91"/>
      <c r="CA221" s="91"/>
      <c r="CB221" s="105"/>
      <c r="CC221" s="108"/>
      <c r="CD221" s="47"/>
      <c r="CE221" s="91"/>
      <c r="CF221" s="91"/>
      <c r="CG221" s="91"/>
      <c r="CH221" s="91"/>
      <c r="CI221" s="91"/>
      <c r="CJ221" s="91"/>
      <c r="CK221" s="91"/>
      <c r="CL221" s="91"/>
      <c r="CM221" s="91"/>
      <c r="CN221" s="91"/>
      <c r="CO221" s="91"/>
      <c r="CP221" s="91"/>
      <c r="CQ221" s="91"/>
      <c r="CR221" s="91"/>
      <c r="CS221" s="91"/>
      <c r="CT221" s="91"/>
      <c r="CU221" s="91"/>
      <c r="CV221" s="91"/>
      <c r="CW221" s="91"/>
      <c r="CX221" s="91"/>
      <c r="CY221" s="91"/>
      <c r="CZ221" s="91"/>
      <c r="DA221" s="91"/>
      <c r="DB221" s="105"/>
    </row>
    <row r="222" spans="1:106" hidden="1" x14ac:dyDescent="0.35">
      <c r="A222" s="102">
        <v>33</v>
      </c>
      <c r="B222" s="10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7"/>
      <c r="D222" s="47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105"/>
      <c r="AC222" s="108"/>
      <c r="AD222" s="47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  <c r="AY222" s="91"/>
      <c r="AZ222" s="91"/>
      <c r="BA222" s="91"/>
      <c r="BB222" s="105"/>
      <c r="BC222" s="108"/>
      <c r="BD222" s="47"/>
      <c r="BE222" s="91"/>
      <c r="BF222" s="91"/>
      <c r="BG222" s="91"/>
      <c r="BH222" s="91"/>
      <c r="BI222" s="91"/>
      <c r="BJ222" s="91"/>
      <c r="BK222" s="91"/>
      <c r="BL222" s="91"/>
      <c r="BM222" s="91"/>
      <c r="BN222" s="91"/>
      <c r="BO222" s="91"/>
      <c r="BP222" s="91"/>
      <c r="BQ222" s="91"/>
      <c r="BR222" s="91"/>
      <c r="BS222" s="91"/>
      <c r="BT222" s="91"/>
      <c r="BU222" s="91"/>
      <c r="BV222" s="91"/>
      <c r="BW222" s="91"/>
      <c r="BX222" s="91"/>
      <c r="BY222" s="91"/>
      <c r="BZ222" s="91"/>
      <c r="CA222" s="91"/>
      <c r="CB222" s="105"/>
      <c r="CC222" s="108"/>
      <c r="CD222" s="47"/>
      <c r="CE222" s="91"/>
      <c r="CF222" s="91"/>
      <c r="CG222" s="91"/>
      <c r="CH222" s="91"/>
      <c r="CI222" s="91"/>
      <c r="CJ222" s="91"/>
      <c r="CK222" s="91"/>
      <c r="CL222" s="91"/>
      <c r="CM222" s="91"/>
      <c r="CN222" s="91"/>
      <c r="CO222" s="91"/>
      <c r="CP222" s="91"/>
      <c r="CQ222" s="91"/>
      <c r="CR222" s="91"/>
      <c r="CS222" s="91"/>
      <c r="CT222" s="91"/>
      <c r="CU222" s="91"/>
      <c r="CV222" s="91"/>
      <c r="CW222" s="91"/>
      <c r="CX222" s="91"/>
      <c r="CY222" s="91"/>
      <c r="CZ222" s="91"/>
      <c r="DA222" s="91"/>
      <c r="DB222" s="105"/>
    </row>
    <row r="223" spans="1:106" hidden="1" x14ac:dyDescent="0.35">
      <c r="A223" s="102">
        <v>34</v>
      </c>
      <c r="B223" s="10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7"/>
      <c r="D223" s="47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105"/>
      <c r="AC223" s="108"/>
      <c r="AD223" s="47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  <c r="AY223" s="91"/>
      <c r="AZ223" s="91"/>
      <c r="BA223" s="91"/>
      <c r="BB223" s="105"/>
      <c r="BC223" s="108"/>
      <c r="BD223" s="47"/>
      <c r="BE223" s="91"/>
      <c r="BF223" s="91"/>
      <c r="BG223" s="91"/>
      <c r="BH223" s="91"/>
      <c r="BI223" s="91"/>
      <c r="BJ223" s="91"/>
      <c r="BK223" s="91"/>
      <c r="BL223" s="91"/>
      <c r="BM223" s="91"/>
      <c r="BN223" s="91"/>
      <c r="BO223" s="91"/>
      <c r="BP223" s="91"/>
      <c r="BQ223" s="91"/>
      <c r="BR223" s="91"/>
      <c r="BS223" s="91"/>
      <c r="BT223" s="91"/>
      <c r="BU223" s="91"/>
      <c r="BV223" s="91"/>
      <c r="BW223" s="91"/>
      <c r="BX223" s="91"/>
      <c r="BY223" s="91"/>
      <c r="BZ223" s="91"/>
      <c r="CA223" s="91"/>
      <c r="CB223" s="105"/>
      <c r="CC223" s="108"/>
      <c r="CD223" s="47"/>
      <c r="CE223" s="91"/>
      <c r="CF223" s="91"/>
      <c r="CG223" s="91"/>
      <c r="CH223" s="91"/>
      <c r="CI223" s="91"/>
      <c r="CJ223" s="91"/>
      <c r="CK223" s="91"/>
      <c r="CL223" s="91"/>
      <c r="CM223" s="91"/>
      <c r="CN223" s="91"/>
      <c r="CO223" s="91"/>
      <c r="CP223" s="91"/>
      <c r="CQ223" s="91"/>
      <c r="CR223" s="91"/>
      <c r="CS223" s="91"/>
      <c r="CT223" s="91"/>
      <c r="CU223" s="91"/>
      <c r="CV223" s="91"/>
      <c r="CW223" s="91"/>
      <c r="CX223" s="91"/>
      <c r="CY223" s="91"/>
      <c r="CZ223" s="91"/>
      <c r="DA223" s="91"/>
      <c r="DB223" s="105"/>
    </row>
    <row r="224" spans="1:106" hidden="1" x14ac:dyDescent="0.35">
      <c r="A224" s="102">
        <v>35</v>
      </c>
      <c r="B224" s="10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7"/>
      <c r="D224" s="47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105"/>
      <c r="AC224" s="108"/>
      <c r="AD224" s="47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  <c r="AY224" s="91"/>
      <c r="AZ224" s="91"/>
      <c r="BA224" s="91"/>
      <c r="BB224" s="105"/>
      <c r="BC224" s="108"/>
      <c r="BD224" s="47"/>
      <c r="BE224" s="91"/>
      <c r="BF224" s="91"/>
      <c r="BG224" s="91"/>
      <c r="BH224" s="91"/>
      <c r="BI224" s="91"/>
      <c r="BJ224" s="91"/>
      <c r="BK224" s="91"/>
      <c r="BL224" s="91"/>
      <c r="BM224" s="91"/>
      <c r="BN224" s="91"/>
      <c r="BO224" s="91"/>
      <c r="BP224" s="91"/>
      <c r="BQ224" s="91"/>
      <c r="BR224" s="91"/>
      <c r="BS224" s="91"/>
      <c r="BT224" s="91"/>
      <c r="BU224" s="91"/>
      <c r="BV224" s="91"/>
      <c r="BW224" s="91"/>
      <c r="BX224" s="91"/>
      <c r="BY224" s="91"/>
      <c r="BZ224" s="91"/>
      <c r="CA224" s="91"/>
      <c r="CB224" s="105"/>
      <c r="CC224" s="108"/>
      <c r="CD224" s="47"/>
      <c r="CE224" s="91"/>
      <c r="CF224" s="91"/>
      <c r="CG224" s="91"/>
      <c r="CH224" s="91"/>
      <c r="CI224" s="91"/>
      <c r="CJ224" s="91"/>
      <c r="CK224" s="91"/>
      <c r="CL224" s="91"/>
      <c r="CM224" s="91"/>
      <c r="CN224" s="91"/>
      <c r="CO224" s="91"/>
      <c r="CP224" s="91"/>
      <c r="CQ224" s="91"/>
      <c r="CR224" s="91"/>
      <c r="CS224" s="91"/>
      <c r="CT224" s="91"/>
      <c r="CU224" s="91"/>
      <c r="CV224" s="91"/>
      <c r="CW224" s="91"/>
      <c r="CX224" s="91"/>
      <c r="CY224" s="91"/>
      <c r="CZ224" s="91"/>
      <c r="DA224" s="91"/>
      <c r="DB224" s="105"/>
    </row>
    <row r="225" spans="1:106" hidden="1" x14ac:dyDescent="0.35">
      <c r="A225" s="102">
        <v>36</v>
      </c>
      <c r="B225" s="10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7"/>
      <c r="D225" s="47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105"/>
      <c r="AC225" s="108"/>
      <c r="AD225" s="47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  <c r="AY225" s="91"/>
      <c r="AZ225" s="91"/>
      <c r="BA225" s="91"/>
      <c r="BB225" s="105"/>
      <c r="BC225" s="108"/>
      <c r="BD225" s="47"/>
      <c r="BE225" s="91"/>
      <c r="BF225" s="91"/>
      <c r="BG225" s="91"/>
      <c r="BH225" s="91"/>
      <c r="BI225" s="91"/>
      <c r="BJ225" s="91"/>
      <c r="BK225" s="91"/>
      <c r="BL225" s="91"/>
      <c r="BM225" s="91"/>
      <c r="BN225" s="91"/>
      <c r="BO225" s="91"/>
      <c r="BP225" s="91"/>
      <c r="BQ225" s="91"/>
      <c r="BR225" s="91"/>
      <c r="BS225" s="91"/>
      <c r="BT225" s="91"/>
      <c r="BU225" s="91"/>
      <c r="BV225" s="91"/>
      <c r="BW225" s="91"/>
      <c r="BX225" s="91"/>
      <c r="BY225" s="91"/>
      <c r="BZ225" s="91"/>
      <c r="CA225" s="91"/>
      <c r="CB225" s="105"/>
      <c r="CC225" s="108"/>
      <c r="CD225" s="47"/>
      <c r="CE225" s="91"/>
      <c r="CF225" s="91"/>
      <c r="CG225" s="91"/>
      <c r="CH225" s="91"/>
      <c r="CI225" s="91"/>
      <c r="CJ225" s="91"/>
      <c r="CK225" s="91"/>
      <c r="CL225" s="91"/>
      <c r="CM225" s="91"/>
      <c r="CN225" s="91"/>
      <c r="CO225" s="91"/>
      <c r="CP225" s="91"/>
      <c r="CQ225" s="91"/>
      <c r="CR225" s="91"/>
      <c r="CS225" s="91"/>
      <c r="CT225" s="91"/>
      <c r="CU225" s="91"/>
      <c r="CV225" s="91"/>
      <c r="CW225" s="91"/>
      <c r="CX225" s="91"/>
      <c r="CY225" s="91"/>
      <c r="CZ225" s="91"/>
      <c r="DA225" s="91"/>
      <c r="DB225" s="105"/>
    </row>
    <row r="226" spans="1:106" hidden="1" x14ac:dyDescent="0.35">
      <c r="A226" s="102">
        <v>37</v>
      </c>
      <c r="B226" s="10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7"/>
      <c r="D226" s="47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105"/>
      <c r="AC226" s="108"/>
      <c r="AD226" s="47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  <c r="AY226" s="91"/>
      <c r="AZ226" s="91"/>
      <c r="BA226" s="91"/>
      <c r="BB226" s="105"/>
      <c r="BC226" s="108"/>
      <c r="BD226" s="47"/>
      <c r="BE226" s="91"/>
      <c r="BF226" s="91"/>
      <c r="BG226" s="91"/>
      <c r="BH226" s="91"/>
      <c r="BI226" s="91"/>
      <c r="BJ226" s="91"/>
      <c r="BK226" s="91"/>
      <c r="BL226" s="91"/>
      <c r="BM226" s="91"/>
      <c r="BN226" s="91"/>
      <c r="BO226" s="91"/>
      <c r="BP226" s="91"/>
      <c r="BQ226" s="91"/>
      <c r="BR226" s="91"/>
      <c r="BS226" s="91"/>
      <c r="BT226" s="91"/>
      <c r="BU226" s="91"/>
      <c r="BV226" s="91"/>
      <c r="BW226" s="91"/>
      <c r="BX226" s="91"/>
      <c r="BY226" s="91"/>
      <c r="BZ226" s="91"/>
      <c r="CA226" s="91"/>
      <c r="CB226" s="105"/>
      <c r="CC226" s="108"/>
      <c r="CD226" s="47"/>
      <c r="CE226" s="91"/>
      <c r="CF226" s="91"/>
      <c r="CG226" s="91"/>
      <c r="CH226" s="91"/>
      <c r="CI226" s="91"/>
      <c r="CJ226" s="91"/>
      <c r="CK226" s="91"/>
      <c r="CL226" s="91"/>
      <c r="CM226" s="91"/>
      <c r="CN226" s="91"/>
      <c r="CO226" s="91"/>
      <c r="CP226" s="91"/>
      <c r="CQ226" s="91"/>
      <c r="CR226" s="91"/>
      <c r="CS226" s="91"/>
      <c r="CT226" s="91"/>
      <c r="CU226" s="91"/>
      <c r="CV226" s="91"/>
      <c r="CW226" s="91"/>
      <c r="CX226" s="91"/>
      <c r="CY226" s="91"/>
      <c r="CZ226" s="91"/>
      <c r="DA226" s="91"/>
      <c r="DB226" s="105"/>
    </row>
    <row r="227" spans="1:106" hidden="1" x14ac:dyDescent="0.35">
      <c r="A227" s="102">
        <v>38</v>
      </c>
      <c r="B227" s="10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7"/>
      <c r="D227" s="47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105"/>
      <c r="AC227" s="108"/>
      <c r="AD227" s="47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105"/>
      <c r="BC227" s="108"/>
      <c r="BD227" s="47"/>
      <c r="BE227" s="91"/>
      <c r="BF227" s="91"/>
      <c r="BG227" s="91"/>
      <c r="BH227" s="91"/>
      <c r="BI227" s="91"/>
      <c r="BJ227" s="91"/>
      <c r="BK227" s="91"/>
      <c r="BL227" s="91"/>
      <c r="BM227" s="91"/>
      <c r="BN227" s="91"/>
      <c r="BO227" s="91"/>
      <c r="BP227" s="91"/>
      <c r="BQ227" s="91"/>
      <c r="BR227" s="91"/>
      <c r="BS227" s="91"/>
      <c r="BT227" s="91"/>
      <c r="BU227" s="91"/>
      <c r="BV227" s="91"/>
      <c r="BW227" s="91"/>
      <c r="BX227" s="91"/>
      <c r="BY227" s="91"/>
      <c r="BZ227" s="91"/>
      <c r="CA227" s="91"/>
      <c r="CB227" s="105"/>
      <c r="CC227" s="108"/>
      <c r="CD227" s="47"/>
      <c r="CE227" s="91"/>
      <c r="CF227" s="91"/>
      <c r="CG227" s="91"/>
      <c r="CH227" s="91"/>
      <c r="CI227" s="91"/>
      <c r="CJ227" s="91"/>
      <c r="CK227" s="91"/>
      <c r="CL227" s="91"/>
      <c r="CM227" s="91"/>
      <c r="CN227" s="91"/>
      <c r="CO227" s="91"/>
      <c r="CP227" s="91"/>
      <c r="CQ227" s="91"/>
      <c r="CR227" s="91"/>
      <c r="CS227" s="91"/>
      <c r="CT227" s="91"/>
      <c r="CU227" s="91"/>
      <c r="CV227" s="91"/>
      <c r="CW227" s="91"/>
      <c r="CX227" s="91"/>
      <c r="CY227" s="91"/>
      <c r="CZ227" s="91"/>
      <c r="DA227" s="91"/>
      <c r="DB227" s="105"/>
    </row>
    <row r="228" spans="1:106" hidden="1" x14ac:dyDescent="0.35">
      <c r="A228" s="102">
        <v>39</v>
      </c>
      <c r="B228" s="10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7"/>
      <c r="D228" s="47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105"/>
      <c r="AC228" s="108"/>
      <c r="AD228" s="47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  <c r="BB228" s="105"/>
      <c r="BC228" s="108"/>
      <c r="BD228" s="47"/>
      <c r="BE228" s="91"/>
      <c r="BF228" s="91"/>
      <c r="BG228" s="91"/>
      <c r="BH228" s="91"/>
      <c r="BI228" s="91"/>
      <c r="BJ228" s="91"/>
      <c r="BK228" s="91"/>
      <c r="BL228" s="91"/>
      <c r="BM228" s="91"/>
      <c r="BN228" s="91"/>
      <c r="BO228" s="91"/>
      <c r="BP228" s="91"/>
      <c r="BQ228" s="91"/>
      <c r="BR228" s="91"/>
      <c r="BS228" s="91"/>
      <c r="BT228" s="91"/>
      <c r="BU228" s="91"/>
      <c r="BV228" s="91"/>
      <c r="BW228" s="91"/>
      <c r="BX228" s="91"/>
      <c r="BY228" s="91"/>
      <c r="BZ228" s="91"/>
      <c r="CA228" s="91"/>
      <c r="CB228" s="105"/>
      <c r="CC228" s="108"/>
      <c r="CD228" s="47"/>
      <c r="CE228" s="91"/>
      <c r="CF228" s="91"/>
      <c r="CG228" s="91"/>
      <c r="CH228" s="91"/>
      <c r="CI228" s="91"/>
      <c r="CJ228" s="91"/>
      <c r="CK228" s="91"/>
      <c r="CL228" s="91"/>
      <c r="CM228" s="91"/>
      <c r="CN228" s="91"/>
      <c r="CO228" s="91"/>
      <c r="CP228" s="91"/>
      <c r="CQ228" s="91"/>
      <c r="CR228" s="91"/>
      <c r="CS228" s="91"/>
      <c r="CT228" s="91"/>
      <c r="CU228" s="91"/>
      <c r="CV228" s="91"/>
      <c r="CW228" s="91"/>
      <c r="CX228" s="91"/>
      <c r="CY228" s="91"/>
      <c r="CZ228" s="91"/>
      <c r="DA228" s="91"/>
      <c r="DB228" s="105"/>
    </row>
    <row r="229" spans="1:106" hidden="1" x14ac:dyDescent="0.35">
      <c r="A229" s="102">
        <v>40</v>
      </c>
      <c r="B229" s="10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7"/>
      <c r="D229" s="47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105"/>
      <c r="AC229" s="108"/>
      <c r="AD229" s="47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  <c r="AY229" s="91"/>
      <c r="AZ229" s="91"/>
      <c r="BA229" s="91"/>
      <c r="BB229" s="105"/>
      <c r="BC229" s="108"/>
      <c r="BD229" s="47"/>
      <c r="BE229" s="91"/>
      <c r="BF229" s="91"/>
      <c r="BG229" s="91"/>
      <c r="BH229" s="91"/>
      <c r="BI229" s="91"/>
      <c r="BJ229" s="91"/>
      <c r="BK229" s="91"/>
      <c r="BL229" s="91"/>
      <c r="BM229" s="91"/>
      <c r="BN229" s="91"/>
      <c r="BO229" s="91"/>
      <c r="BP229" s="91"/>
      <c r="BQ229" s="91"/>
      <c r="BR229" s="91"/>
      <c r="BS229" s="91"/>
      <c r="BT229" s="91"/>
      <c r="BU229" s="91"/>
      <c r="BV229" s="91"/>
      <c r="BW229" s="91"/>
      <c r="BX229" s="91"/>
      <c r="BY229" s="91"/>
      <c r="BZ229" s="91"/>
      <c r="CA229" s="91"/>
      <c r="CB229" s="105"/>
      <c r="CC229" s="108"/>
      <c r="CD229" s="47"/>
      <c r="CE229" s="91"/>
      <c r="CF229" s="91"/>
      <c r="CG229" s="91"/>
      <c r="CH229" s="91"/>
      <c r="CI229" s="91"/>
      <c r="CJ229" s="91"/>
      <c r="CK229" s="91"/>
      <c r="CL229" s="91"/>
      <c r="CM229" s="91"/>
      <c r="CN229" s="91"/>
      <c r="CO229" s="91"/>
      <c r="CP229" s="91"/>
      <c r="CQ229" s="91"/>
      <c r="CR229" s="91"/>
      <c r="CS229" s="91"/>
      <c r="CT229" s="91"/>
      <c r="CU229" s="91"/>
      <c r="CV229" s="91"/>
      <c r="CW229" s="91"/>
      <c r="CX229" s="91"/>
      <c r="CY229" s="91"/>
      <c r="CZ229" s="91"/>
      <c r="DA229" s="91"/>
      <c r="DB229" s="105"/>
    </row>
    <row r="230" spans="1:106" hidden="1" x14ac:dyDescent="0.35">
      <c r="A230" s="103">
        <v>41</v>
      </c>
      <c r="B230" s="10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7"/>
      <c r="D230" s="47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105"/>
      <c r="AC230" s="108"/>
      <c r="AD230" s="47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  <c r="AY230" s="91"/>
      <c r="AZ230" s="91"/>
      <c r="BA230" s="91"/>
      <c r="BB230" s="105"/>
      <c r="BC230" s="108"/>
      <c r="BD230" s="47"/>
      <c r="BE230" s="91"/>
      <c r="BF230" s="91"/>
      <c r="BG230" s="91"/>
      <c r="BH230" s="91"/>
      <c r="BI230" s="91"/>
      <c r="BJ230" s="91"/>
      <c r="BK230" s="91"/>
      <c r="BL230" s="91"/>
      <c r="BM230" s="91"/>
      <c r="BN230" s="91"/>
      <c r="BO230" s="91"/>
      <c r="BP230" s="91"/>
      <c r="BQ230" s="91"/>
      <c r="BR230" s="91"/>
      <c r="BS230" s="91"/>
      <c r="BT230" s="91"/>
      <c r="BU230" s="91"/>
      <c r="BV230" s="91"/>
      <c r="BW230" s="91"/>
      <c r="BX230" s="91"/>
      <c r="BY230" s="91"/>
      <c r="BZ230" s="91"/>
      <c r="CA230" s="91"/>
      <c r="CB230" s="105"/>
      <c r="CC230" s="108"/>
      <c r="CD230" s="47"/>
      <c r="CE230" s="91"/>
      <c r="CF230" s="91"/>
      <c r="CG230" s="91"/>
      <c r="CH230" s="91"/>
      <c r="CI230" s="91"/>
      <c r="CJ230" s="91"/>
      <c r="CK230" s="91"/>
      <c r="CL230" s="91"/>
      <c r="CM230" s="91"/>
      <c r="CN230" s="91"/>
      <c r="CO230" s="91"/>
      <c r="CP230" s="91"/>
      <c r="CQ230" s="91"/>
      <c r="CR230" s="91"/>
      <c r="CS230" s="91"/>
      <c r="CT230" s="91"/>
      <c r="CU230" s="91"/>
      <c r="CV230" s="91"/>
      <c r="CW230" s="91"/>
      <c r="CX230" s="91"/>
      <c r="CY230" s="91"/>
      <c r="CZ230" s="91"/>
      <c r="DA230" s="91"/>
      <c r="DB230" s="105"/>
    </row>
    <row r="231" spans="1:106" hidden="1" x14ac:dyDescent="0.35">
      <c r="A231" s="102">
        <v>42</v>
      </c>
      <c r="B231" s="10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7"/>
      <c r="D231" s="47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105"/>
      <c r="AC231" s="108"/>
      <c r="AD231" s="47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  <c r="BB231" s="105"/>
      <c r="BC231" s="108"/>
      <c r="BD231" s="47"/>
      <c r="BE231" s="91"/>
      <c r="BF231" s="91"/>
      <c r="BG231" s="91"/>
      <c r="BH231" s="91"/>
      <c r="BI231" s="91"/>
      <c r="BJ231" s="91"/>
      <c r="BK231" s="91"/>
      <c r="BL231" s="91"/>
      <c r="BM231" s="91"/>
      <c r="BN231" s="91"/>
      <c r="BO231" s="91"/>
      <c r="BP231" s="91"/>
      <c r="BQ231" s="91"/>
      <c r="BR231" s="91"/>
      <c r="BS231" s="91"/>
      <c r="BT231" s="91"/>
      <c r="BU231" s="91"/>
      <c r="BV231" s="91"/>
      <c r="BW231" s="91"/>
      <c r="BX231" s="91"/>
      <c r="BY231" s="91"/>
      <c r="BZ231" s="91"/>
      <c r="CA231" s="91"/>
      <c r="CB231" s="105"/>
      <c r="CC231" s="108"/>
      <c r="CD231" s="47"/>
      <c r="CE231" s="91"/>
      <c r="CF231" s="91"/>
      <c r="CG231" s="91"/>
      <c r="CH231" s="91"/>
      <c r="CI231" s="91"/>
      <c r="CJ231" s="91"/>
      <c r="CK231" s="91"/>
      <c r="CL231" s="91"/>
      <c r="CM231" s="91"/>
      <c r="CN231" s="91"/>
      <c r="CO231" s="91"/>
      <c r="CP231" s="91"/>
      <c r="CQ231" s="91"/>
      <c r="CR231" s="91"/>
      <c r="CS231" s="91"/>
      <c r="CT231" s="91"/>
      <c r="CU231" s="91"/>
      <c r="CV231" s="91"/>
      <c r="CW231" s="91"/>
      <c r="CX231" s="91"/>
      <c r="CY231" s="91"/>
      <c r="CZ231" s="91"/>
      <c r="DA231" s="91"/>
      <c r="DB231" s="105"/>
    </row>
    <row r="232" spans="1:106" hidden="1" x14ac:dyDescent="0.35">
      <c r="A232" s="102">
        <v>43</v>
      </c>
      <c r="B232" s="10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7"/>
      <c r="D232" s="47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105"/>
      <c r="AC232" s="108"/>
      <c r="AD232" s="47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  <c r="AY232" s="91"/>
      <c r="AZ232" s="91"/>
      <c r="BA232" s="91"/>
      <c r="BB232" s="105"/>
      <c r="BC232" s="108"/>
      <c r="BD232" s="47"/>
      <c r="BE232" s="91"/>
      <c r="BF232" s="91"/>
      <c r="BG232" s="91"/>
      <c r="BH232" s="91"/>
      <c r="BI232" s="91"/>
      <c r="BJ232" s="91"/>
      <c r="BK232" s="91"/>
      <c r="BL232" s="91"/>
      <c r="BM232" s="91"/>
      <c r="BN232" s="91"/>
      <c r="BO232" s="91"/>
      <c r="BP232" s="91"/>
      <c r="BQ232" s="91"/>
      <c r="BR232" s="91"/>
      <c r="BS232" s="91"/>
      <c r="BT232" s="91"/>
      <c r="BU232" s="91"/>
      <c r="BV232" s="91"/>
      <c r="BW232" s="91"/>
      <c r="BX232" s="91"/>
      <c r="BY232" s="91"/>
      <c r="BZ232" s="91"/>
      <c r="CA232" s="91"/>
      <c r="CB232" s="105"/>
      <c r="CC232" s="108"/>
      <c r="CD232" s="47"/>
      <c r="CE232" s="91"/>
      <c r="CF232" s="91"/>
      <c r="CG232" s="91"/>
      <c r="CH232" s="91"/>
      <c r="CI232" s="91"/>
      <c r="CJ232" s="91"/>
      <c r="CK232" s="91"/>
      <c r="CL232" s="91"/>
      <c r="CM232" s="91"/>
      <c r="CN232" s="91"/>
      <c r="CO232" s="91"/>
      <c r="CP232" s="91"/>
      <c r="CQ232" s="91"/>
      <c r="CR232" s="91"/>
      <c r="CS232" s="91"/>
      <c r="CT232" s="91"/>
      <c r="CU232" s="91"/>
      <c r="CV232" s="91"/>
      <c r="CW232" s="91"/>
      <c r="CX232" s="91"/>
      <c r="CY232" s="91"/>
      <c r="CZ232" s="91"/>
      <c r="DA232" s="91"/>
      <c r="DB232" s="105"/>
    </row>
    <row r="233" spans="1:106" hidden="1" x14ac:dyDescent="0.35">
      <c r="A233" s="102">
        <v>44</v>
      </c>
      <c r="B233" s="10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7"/>
      <c r="D233" s="47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105"/>
      <c r="AC233" s="108"/>
      <c r="AD233" s="47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  <c r="AY233" s="91"/>
      <c r="AZ233" s="91"/>
      <c r="BA233" s="91"/>
      <c r="BB233" s="105"/>
      <c r="BC233" s="108"/>
      <c r="BD233" s="47"/>
      <c r="BE233" s="91"/>
      <c r="BF233" s="91"/>
      <c r="BG233" s="91"/>
      <c r="BH233" s="91"/>
      <c r="BI233" s="91"/>
      <c r="BJ233" s="91"/>
      <c r="BK233" s="91"/>
      <c r="BL233" s="91"/>
      <c r="BM233" s="91"/>
      <c r="BN233" s="91"/>
      <c r="BO233" s="91"/>
      <c r="BP233" s="91"/>
      <c r="BQ233" s="91"/>
      <c r="BR233" s="91"/>
      <c r="BS233" s="91"/>
      <c r="BT233" s="91"/>
      <c r="BU233" s="91"/>
      <c r="BV233" s="91"/>
      <c r="BW233" s="91"/>
      <c r="BX233" s="91"/>
      <c r="BY233" s="91"/>
      <c r="BZ233" s="91"/>
      <c r="CA233" s="91"/>
      <c r="CB233" s="105"/>
      <c r="CC233" s="108"/>
      <c r="CD233" s="47"/>
      <c r="CE233" s="91"/>
      <c r="CF233" s="91"/>
      <c r="CG233" s="91"/>
      <c r="CH233" s="91"/>
      <c r="CI233" s="91"/>
      <c r="CJ233" s="91"/>
      <c r="CK233" s="91"/>
      <c r="CL233" s="91"/>
      <c r="CM233" s="91"/>
      <c r="CN233" s="91"/>
      <c r="CO233" s="91"/>
      <c r="CP233" s="91"/>
      <c r="CQ233" s="91"/>
      <c r="CR233" s="91"/>
      <c r="CS233" s="91"/>
      <c r="CT233" s="91"/>
      <c r="CU233" s="91"/>
      <c r="CV233" s="91"/>
      <c r="CW233" s="91"/>
      <c r="CX233" s="91"/>
      <c r="CY233" s="91"/>
      <c r="CZ233" s="91"/>
      <c r="DA233" s="91"/>
      <c r="DB233" s="105"/>
    </row>
    <row r="234" spans="1:106" hidden="1" x14ac:dyDescent="0.35">
      <c r="A234" s="102">
        <v>45</v>
      </c>
      <c r="B234" s="10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7"/>
      <c r="D234" s="47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105"/>
      <c r="AC234" s="108"/>
      <c r="AD234" s="47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  <c r="AY234" s="91"/>
      <c r="AZ234" s="91"/>
      <c r="BA234" s="91"/>
      <c r="BB234" s="105"/>
      <c r="BC234" s="108"/>
      <c r="BD234" s="47"/>
      <c r="BE234" s="91"/>
      <c r="BF234" s="91"/>
      <c r="BG234" s="91"/>
      <c r="BH234" s="91"/>
      <c r="BI234" s="91"/>
      <c r="BJ234" s="91"/>
      <c r="BK234" s="91"/>
      <c r="BL234" s="91"/>
      <c r="BM234" s="91"/>
      <c r="BN234" s="91"/>
      <c r="BO234" s="91"/>
      <c r="BP234" s="91"/>
      <c r="BQ234" s="91"/>
      <c r="BR234" s="91"/>
      <c r="BS234" s="91"/>
      <c r="BT234" s="91"/>
      <c r="BU234" s="91"/>
      <c r="BV234" s="91"/>
      <c r="BW234" s="91"/>
      <c r="BX234" s="91"/>
      <c r="BY234" s="91"/>
      <c r="BZ234" s="91"/>
      <c r="CA234" s="91"/>
      <c r="CB234" s="105"/>
      <c r="CC234" s="108"/>
      <c r="CD234" s="47"/>
      <c r="CE234" s="91"/>
      <c r="CF234" s="91"/>
      <c r="CG234" s="91"/>
      <c r="CH234" s="91"/>
      <c r="CI234" s="91"/>
      <c r="CJ234" s="91"/>
      <c r="CK234" s="91"/>
      <c r="CL234" s="91"/>
      <c r="CM234" s="91"/>
      <c r="CN234" s="91"/>
      <c r="CO234" s="91"/>
      <c r="CP234" s="91"/>
      <c r="CQ234" s="91"/>
      <c r="CR234" s="91"/>
      <c r="CS234" s="91"/>
      <c r="CT234" s="91"/>
      <c r="CU234" s="91"/>
      <c r="CV234" s="91"/>
      <c r="CW234" s="91"/>
      <c r="CX234" s="91"/>
      <c r="CY234" s="91"/>
      <c r="CZ234" s="91"/>
      <c r="DA234" s="91"/>
      <c r="DB234" s="105"/>
    </row>
    <row r="235" spans="1:106" hidden="1" x14ac:dyDescent="0.35">
      <c r="A235" s="102">
        <v>46</v>
      </c>
      <c r="B235" s="10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7"/>
      <c r="D235" s="47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105"/>
      <c r="AC235" s="108"/>
      <c r="AD235" s="47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  <c r="AY235" s="91"/>
      <c r="AZ235" s="91"/>
      <c r="BA235" s="91"/>
      <c r="BB235" s="105"/>
      <c r="BC235" s="108"/>
      <c r="BD235" s="47"/>
      <c r="BE235" s="91"/>
      <c r="BF235" s="91"/>
      <c r="BG235" s="91"/>
      <c r="BH235" s="91"/>
      <c r="BI235" s="91"/>
      <c r="BJ235" s="91"/>
      <c r="BK235" s="91"/>
      <c r="BL235" s="91"/>
      <c r="BM235" s="91"/>
      <c r="BN235" s="91"/>
      <c r="BO235" s="91"/>
      <c r="BP235" s="91"/>
      <c r="BQ235" s="91"/>
      <c r="BR235" s="91"/>
      <c r="BS235" s="91"/>
      <c r="BT235" s="91"/>
      <c r="BU235" s="91"/>
      <c r="BV235" s="91"/>
      <c r="BW235" s="91"/>
      <c r="BX235" s="91"/>
      <c r="BY235" s="91"/>
      <c r="BZ235" s="91"/>
      <c r="CA235" s="91"/>
      <c r="CB235" s="105"/>
      <c r="CC235" s="108"/>
      <c r="CD235" s="47"/>
      <c r="CE235" s="91"/>
      <c r="CF235" s="91"/>
      <c r="CG235" s="91"/>
      <c r="CH235" s="91"/>
      <c r="CI235" s="91"/>
      <c r="CJ235" s="91"/>
      <c r="CK235" s="91"/>
      <c r="CL235" s="91"/>
      <c r="CM235" s="91"/>
      <c r="CN235" s="91"/>
      <c r="CO235" s="91"/>
      <c r="CP235" s="91"/>
      <c r="CQ235" s="91"/>
      <c r="CR235" s="91"/>
      <c r="CS235" s="91"/>
      <c r="CT235" s="91"/>
      <c r="CU235" s="91"/>
      <c r="CV235" s="91"/>
      <c r="CW235" s="91"/>
      <c r="CX235" s="91"/>
      <c r="CY235" s="91"/>
      <c r="CZ235" s="91"/>
      <c r="DA235" s="91"/>
      <c r="DB235" s="105"/>
    </row>
    <row r="236" spans="1:106" hidden="1" x14ac:dyDescent="0.35">
      <c r="A236" s="102">
        <v>47</v>
      </c>
      <c r="B236" s="10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7"/>
      <c r="D236" s="47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105"/>
      <c r="AC236" s="108"/>
      <c r="AD236" s="47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  <c r="AY236" s="91"/>
      <c r="AZ236" s="91"/>
      <c r="BA236" s="91"/>
      <c r="BB236" s="105"/>
      <c r="BC236" s="108"/>
      <c r="BD236" s="47"/>
      <c r="BE236" s="91"/>
      <c r="BF236" s="91"/>
      <c r="BG236" s="91"/>
      <c r="BH236" s="91"/>
      <c r="BI236" s="91"/>
      <c r="BJ236" s="91"/>
      <c r="BK236" s="91"/>
      <c r="BL236" s="91"/>
      <c r="BM236" s="91"/>
      <c r="BN236" s="91"/>
      <c r="BO236" s="91"/>
      <c r="BP236" s="91"/>
      <c r="BQ236" s="91"/>
      <c r="BR236" s="91"/>
      <c r="BS236" s="91"/>
      <c r="BT236" s="91"/>
      <c r="BU236" s="91"/>
      <c r="BV236" s="91"/>
      <c r="BW236" s="91"/>
      <c r="BX236" s="91"/>
      <c r="BY236" s="91"/>
      <c r="BZ236" s="91"/>
      <c r="CA236" s="91"/>
      <c r="CB236" s="105"/>
      <c r="CC236" s="108"/>
      <c r="CD236" s="47"/>
      <c r="CE236" s="91"/>
      <c r="CF236" s="91"/>
      <c r="CG236" s="91"/>
      <c r="CH236" s="91"/>
      <c r="CI236" s="91"/>
      <c r="CJ236" s="91"/>
      <c r="CK236" s="91"/>
      <c r="CL236" s="91"/>
      <c r="CM236" s="91"/>
      <c r="CN236" s="91"/>
      <c r="CO236" s="91"/>
      <c r="CP236" s="91"/>
      <c r="CQ236" s="91"/>
      <c r="CR236" s="91"/>
      <c r="CS236" s="91"/>
      <c r="CT236" s="91"/>
      <c r="CU236" s="91"/>
      <c r="CV236" s="91"/>
      <c r="CW236" s="91"/>
      <c r="CX236" s="91"/>
      <c r="CY236" s="91"/>
      <c r="CZ236" s="91"/>
      <c r="DA236" s="91"/>
      <c r="DB236" s="105"/>
    </row>
    <row r="237" spans="1:106" hidden="1" x14ac:dyDescent="0.35">
      <c r="A237" s="102">
        <v>48</v>
      </c>
      <c r="B237" s="10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7"/>
      <c r="D237" s="47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105"/>
      <c r="AC237" s="108"/>
      <c r="AD237" s="47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  <c r="AY237" s="91"/>
      <c r="AZ237" s="91"/>
      <c r="BA237" s="91"/>
      <c r="BB237" s="105"/>
      <c r="BC237" s="108"/>
      <c r="BD237" s="47"/>
      <c r="BE237" s="91"/>
      <c r="BF237" s="91"/>
      <c r="BG237" s="91"/>
      <c r="BH237" s="91"/>
      <c r="BI237" s="91"/>
      <c r="BJ237" s="91"/>
      <c r="BK237" s="91"/>
      <c r="BL237" s="91"/>
      <c r="BM237" s="91"/>
      <c r="BN237" s="91"/>
      <c r="BO237" s="91"/>
      <c r="BP237" s="91"/>
      <c r="BQ237" s="91"/>
      <c r="BR237" s="91"/>
      <c r="BS237" s="91"/>
      <c r="BT237" s="91"/>
      <c r="BU237" s="91"/>
      <c r="BV237" s="91"/>
      <c r="BW237" s="91"/>
      <c r="BX237" s="91"/>
      <c r="BY237" s="91"/>
      <c r="BZ237" s="91"/>
      <c r="CA237" s="91"/>
      <c r="CB237" s="105"/>
      <c r="CC237" s="108"/>
      <c r="CD237" s="47"/>
      <c r="CE237" s="91"/>
      <c r="CF237" s="91"/>
      <c r="CG237" s="91"/>
      <c r="CH237" s="91"/>
      <c r="CI237" s="91"/>
      <c r="CJ237" s="91"/>
      <c r="CK237" s="91"/>
      <c r="CL237" s="91"/>
      <c r="CM237" s="91"/>
      <c r="CN237" s="91"/>
      <c r="CO237" s="91"/>
      <c r="CP237" s="91"/>
      <c r="CQ237" s="91"/>
      <c r="CR237" s="91"/>
      <c r="CS237" s="91"/>
      <c r="CT237" s="91"/>
      <c r="CU237" s="91"/>
      <c r="CV237" s="91"/>
      <c r="CW237" s="91"/>
      <c r="CX237" s="91"/>
      <c r="CY237" s="91"/>
      <c r="CZ237" s="91"/>
      <c r="DA237" s="91"/>
      <c r="DB237" s="105"/>
    </row>
    <row r="238" spans="1:106" hidden="1" x14ac:dyDescent="0.35">
      <c r="A238" s="102">
        <v>49</v>
      </c>
      <c r="B238" s="10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7"/>
      <c r="D238" s="47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105"/>
      <c r="AC238" s="108"/>
      <c r="AD238" s="47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  <c r="AY238" s="91"/>
      <c r="AZ238" s="91"/>
      <c r="BA238" s="91"/>
      <c r="BB238" s="105"/>
      <c r="BC238" s="108"/>
      <c r="BD238" s="47"/>
      <c r="BE238" s="91"/>
      <c r="BF238" s="91"/>
      <c r="BG238" s="91"/>
      <c r="BH238" s="91"/>
      <c r="BI238" s="91"/>
      <c r="BJ238" s="91"/>
      <c r="BK238" s="91"/>
      <c r="BL238" s="91"/>
      <c r="BM238" s="91"/>
      <c r="BN238" s="91"/>
      <c r="BO238" s="91"/>
      <c r="BP238" s="91"/>
      <c r="BQ238" s="91"/>
      <c r="BR238" s="91"/>
      <c r="BS238" s="91"/>
      <c r="BT238" s="91"/>
      <c r="BU238" s="91"/>
      <c r="BV238" s="91"/>
      <c r="BW238" s="91"/>
      <c r="BX238" s="91"/>
      <c r="BY238" s="91"/>
      <c r="BZ238" s="91"/>
      <c r="CA238" s="91"/>
      <c r="CB238" s="105"/>
      <c r="CC238" s="108"/>
      <c r="CD238" s="47"/>
      <c r="CE238" s="91"/>
      <c r="CF238" s="91"/>
      <c r="CG238" s="91"/>
      <c r="CH238" s="91"/>
      <c r="CI238" s="91"/>
      <c r="CJ238" s="91"/>
      <c r="CK238" s="91"/>
      <c r="CL238" s="91"/>
      <c r="CM238" s="91"/>
      <c r="CN238" s="91"/>
      <c r="CO238" s="91"/>
      <c r="CP238" s="91"/>
      <c r="CQ238" s="91"/>
      <c r="CR238" s="91"/>
      <c r="CS238" s="91"/>
      <c r="CT238" s="91"/>
      <c r="CU238" s="91"/>
      <c r="CV238" s="91"/>
      <c r="CW238" s="91"/>
      <c r="CX238" s="91"/>
      <c r="CY238" s="91"/>
      <c r="CZ238" s="91"/>
      <c r="DA238" s="91"/>
      <c r="DB238" s="105"/>
    </row>
    <row r="239" spans="1:106" hidden="1" x14ac:dyDescent="0.35">
      <c r="A239" s="102">
        <v>50</v>
      </c>
      <c r="B239" s="10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7"/>
      <c r="D239" s="47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105"/>
      <c r="AC239" s="108"/>
      <c r="AD239" s="47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  <c r="AY239" s="91"/>
      <c r="AZ239" s="91"/>
      <c r="BA239" s="91"/>
      <c r="BB239" s="105"/>
      <c r="BC239" s="108"/>
      <c r="BD239" s="47"/>
      <c r="BE239" s="91"/>
      <c r="BF239" s="91"/>
      <c r="BG239" s="91"/>
      <c r="BH239" s="91"/>
      <c r="BI239" s="91"/>
      <c r="BJ239" s="91"/>
      <c r="BK239" s="91"/>
      <c r="BL239" s="91"/>
      <c r="BM239" s="91"/>
      <c r="BN239" s="91"/>
      <c r="BO239" s="91"/>
      <c r="BP239" s="91"/>
      <c r="BQ239" s="91"/>
      <c r="BR239" s="91"/>
      <c r="BS239" s="91"/>
      <c r="BT239" s="91"/>
      <c r="BU239" s="91"/>
      <c r="BV239" s="91"/>
      <c r="BW239" s="91"/>
      <c r="BX239" s="91"/>
      <c r="BY239" s="91"/>
      <c r="BZ239" s="91"/>
      <c r="CA239" s="91"/>
      <c r="CB239" s="105"/>
      <c r="CC239" s="108"/>
      <c r="CD239" s="47"/>
      <c r="CE239" s="91"/>
      <c r="CF239" s="91"/>
      <c r="CG239" s="91"/>
      <c r="CH239" s="91"/>
      <c r="CI239" s="91"/>
      <c r="CJ239" s="91"/>
      <c r="CK239" s="91"/>
      <c r="CL239" s="91"/>
      <c r="CM239" s="91"/>
      <c r="CN239" s="91"/>
      <c r="CO239" s="91"/>
      <c r="CP239" s="91"/>
      <c r="CQ239" s="91"/>
      <c r="CR239" s="91"/>
      <c r="CS239" s="91"/>
      <c r="CT239" s="91"/>
      <c r="CU239" s="91"/>
      <c r="CV239" s="91"/>
      <c r="CW239" s="91"/>
      <c r="CX239" s="91"/>
      <c r="CY239" s="91"/>
      <c r="CZ239" s="91"/>
      <c r="DA239" s="91"/>
      <c r="DB239" s="105"/>
    </row>
    <row r="240" spans="1:106" hidden="1" x14ac:dyDescent="0.35">
      <c r="A240" s="103">
        <v>51</v>
      </c>
      <c r="B240" s="10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7"/>
      <c r="D240" s="47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105"/>
      <c r="AC240" s="108"/>
      <c r="AD240" s="47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1"/>
      <c r="AX240" s="91"/>
      <c r="AY240" s="91"/>
      <c r="AZ240" s="91"/>
      <c r="BA240" s="91"/>
      <c r="BB240" s="105"/>
      <c r="BC240" s="108"/>
      <c r="BD240" s="47"/>
      <c r="BE240" s="91"/>
      <c r="BF240" s="91"/>
      <c r="BG240" s="91"/>
      <c r="BH240" s="91"/>
      <c r="BI240" s="91"/>
      <c r="BJ240" s="91"/>
      <c r="BK240" s="91"/>
      <c r="BL240" s="91"/>
      <c r="BM240" s="91"/>
      <c r="BN240" s="91"/>
      <c r="BO240" s="91"/>
      <c r="BP240" s="91"/>
      <c r="BQ240" s="91"/>
      <c r="BR240" s="91"/>
      <c r="BS240" s="91"/>
      <c r="BT240" s="91"/>
      <c r="BU240" s="91"/>
      <c r="BV240" s="91"/>
      <c r="BW240" s="91"/>
      <c r="BX240" s="91"/>
      <c r="BY240" s="91"/>
      <c r="BZ240" s="91"/>
      <c r="CA240" s="91"/>
      <c r="CB240" s="105"/>
      <c r="CC240" s="108"/>
      <c r="CD240" s="47"/>
      <c r="CE240" s="91"/>
      <c r="CF240" s="91"/>
      <c r="CG240" s="91"/>
      <c r="CH240" s="91"/>
      <c r="CI240" s="91"/>
      <c r="CJ240" s="91"/>
      <c r="CK240" s="91"/>
      <c r="CL240" s="91"/>
      <c r="CM240" s="91"/>
      <c r="CN240" s="91"/>
      <c r="CO240" s="91"/>
      <c r="CP240" s="91"/>
      <c r="CQ240" s="91"/>
      <c r="CR240" s="91"/>
      <c r="CS240" s="91"/>
      <c r="CT240" s="91"/>
      <c r="CU240" s="91"/>
      <c r="CV240" s="91"/>
      <c r="CW240" s="91"/>
      <c r="CX240" s="91"/>
      <c r="CY240" s="91"/>
      <c r="CZ240" s="91"/>
      <c r="DA240" s="91"/>
      <c r="DB240" s="105"/>
    </row>
    <row r="241" spans="1:106" hidden="1" x14ac:dyDescent="0.35">
      <c r="A241" s="102">
        <v>52</v>
      </c>
      <c r="B241" s="10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7"/>
      <c r="D241" s="47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105"/>
      <c r="AC241" s="108"/>
      <c r="AD241" s="47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  <c r="AY241" s="91"/>
      <c r="AZ241" s="91"/>
      <c r="BA241" s="91"/>
      <c r="BB241" s="105"/>
      <c r="BC241" s="108"/>
      <c r="BD241" s="47"/>
      <c r="BE241" s="91"/>
      <c r="BF241" s="91"/>
      <c r="BG241" s="91"/>
      <c r="BH241" s="91"/>
      <c r="BI241" s="91"/>
      <c r="BJ241" s="91"/>
      <c r="BK241" s="91"/>
      <c r="BL241" s="91"/>
      <c r="BM241" s="91"/>
      <c r="BN241" s="91"/>
      <c r="BO241" s="91"/>
      <c r="BP241" s="91"/>
      <c r="BQ241" s="91"/>
      <c r="BR241" s="91"/>
      <c r="BS241" s="91"/>
      <c r="BT241" s="91"/>
      <c r="BU241" s="91"/>
      <c r="BV241" s="91"/>
      <c r="BW241" s="91"/>
      <c r="BX241" s="91"/>
      <c r="BY241" s="91"/>
      <c r="BZ241" s="91"/>
      <c r="CA241" s="91"/>
      <c r="CB241" s="105"/>
      <c r="CC241" s="108"/>
      <c r="CD241" s="47"/>
      <c r="CE241" s="91"/>
      <c r="CF241" s="91"/>
      <c r="CG241" s="91"/>
      <c r="CH241" s="91"/>
      <c r="CI241" s="91"/>
      <c r="CJ241" s="91"/>
      <c r="CK241" s="91"/>
      <c r="CL241" s="91"/>
      <c r="CM241" s="91"/>
      <c r="CN241" s="91"/>
      <c r="CO241" s="91"/>
      <c r="CP241" s="91"/>
      <c r="CQ241" s="91"/>
      <c r="CR241" s="91"/>
      <c r="CS241" s="91"/>
      <c r="CT241" s="91"/>
      <c r="CU241" s="91"/>
      <c r="CV241" s="91"/>
      <c r="CW241" s="91"/>
      <c r="CX241" s="91"/>
      <c r="CY241" s="91"/>
      <c r="CZ241" s="91"/>
      <c r="DA241" s="91"/>
      <c r="DB241" s="105"/>
    </row>
    <row r="242" spans="1:106" hidden="1" x14ac:dyDescent="0.35">
      <c r="A242" s="102">
        <v>53</v>
      </c>
      <c r="B242" s="10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7"/>
      <c r="D242" s="47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105"/>
      <c r="AC242" s="108"/>
      <c r="AD242" s="47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AV242" s="91"/>
      <c r="AW242" s="91"/>
      <c r="AX242" s="91"/>
      <c r="AY242" s="91"/>
      <c r="AZ242" s="91"/>
      <c r="BA242" s="91"/>
      <c r="BB242" s="105"/>
      <c r="BC242" s="108"/>
      <c r="BD242" s="47"/>
      <c r="BE242" s="91"/>
      <c r="BF242" s="91"/>
      <c r="BG242" s="91"/>
      <c r="BH242" s="91"/>
      <c r="BI242" s="91"/>
      <c r="BJ242" s="91"/>
      <c r="BK242" s="91"/>
      <c r="BL242" s="91"/>
      <c r="BM242" s="91"/>
      <c r="BN242" s="91"/>
      <c r="BO242" s="91"/>
      <c r="BP242" s="91"/>
      <c r="BQ242" s="91"/>
      <c r="BR242" s="91"/>
      <c r="BS242" s="91"/>
      <c r="BT242" s="91"/>
      <c r="BU242" s="91"/>
      <c r="BV242" s="91"/>
      <c r="BW242" s="91"/>
      <c r="BX242" s="91"/>
      <c r="BY242" s="91"/>
      <c r="BZ242" s="91"/>
      <c r="CA242" s="91"/>
      <c r="CB242" s="105"/>
      <c r="CC242" s="108"/>
      <c r="CD242" s="47"/>
      <c r="CE242" s="91"/>
      <c r="CF242" s="91"/>
      <c r="CG242" s="91"/>
      <c r="CH242" s="91"/>
      <c r="CI242" s="91"/>
      <c r="CJ242" s="91"/>
      <c r="CK242" s="91"/>
      <c r="CL242" s="91"/>
      <c r="CM242" s="91"/>
      <c r="CN242" s="91"/>
      <c r="CO242" s="91"/>
      <c r="CP242" s="91"/>
      <c r="CQ242" s="91"/>
      <c r="CR242" s="91"/>
      <c r="CS242" s="91"/>
      <c r="CT242" s="91"/>
      <c r="CU242" s="91"/>
      <c r="CV242" s="91"/>
      <c r="CW242" s="91"/>
      <c r="CX242" s="91"/>
      <c r="CY242" s="91"/>
      <c r="CZ242" s="91"/>
      <c r="DA242" s="91"/>
      <c r="DB242" s="105"/>
    </row>
    <row r="243" spans="1:106" hidden="1" x14ac:dyDescent="0.35">
      <c r="A243" s="102">
        <v>54</v>
      </c>
      <c r="B243" s="10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7"/>
      <c r="D243" s="47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105"/>
      <c r="AC243" s="108"/>
      <c r="AD243" s="47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AV243" s="91"/>
      <c r="AW243" s="91"/>
      <c r="AX243" s="91"/>
      <c r="AY243" s="91"/>
      <c r="AZ243" s="91"/>
      <c r="BA243" s="91"/>
      <c r="BB243" s="105"/>
      <c r="BC243" s="108"/>
      <c r="BD243" s="47"/>
      <c r="BE243" s="91"/>
      <c r="BF243" s="91"/>
      <c r="BG243" s="91"/>
      <c r="BH243" s="91"/>
      <c r="BI243" s="91"/>
      <c r="BJ243" s="91"/>
      <c r="BK243" s="91"/>
      <c r="BL243" s="91"/>
      <c r="BM243" s="91"/>
      <c r="BN243" s="91"/>
      <c r="BO243" s="91"/>
      <c r="BP243" s="91"/>
      <c r="BQ243" s="91"/>
      <c r="BR243" s="91"/>
      <c r="BS243" s="91"/>
      <c r="BT243" s="91"/>
      <c r="BU243" s="91"/>
      <c r="BV243" s="91"/>
      <c r="BW243" s="91"/>
      <c r="BX243" s="91"/>
      <c r="BY243" s="91"/>
      <c r="BZ243" s="91"/>
      <c r="CA243" s="91"/>
      <c r="CB243" s="105"/>
      <c r="CC243" s="108"/>
      <c r="CD243" s="47"/>
      <c r="CE243" s="91"/>
      <c r="CF243" s="91"/>
      <c r="CG243" s="91"/>
      <c r="CH243" s="91"/>
      <c r="CI243" s="91"/>
      <c r="CJ243" s="91"/>
      <c r="CK243" s="91"/>
      <c r="CL243" s="91"/>
      <c r="CM243" s="91"/>
      <c r="CN243" s="91"/>
      <c r="CO243" s="91"/>
      <c r="CP243" s="91"/>
      <c r="CQ243" s="91"/>
      <c r="CR243" s="91"/>
      <c r="CS243" s="91"/>
      <c r="CT243" s="91"/>
      <c r="CU243" s="91"/>
      <c r="CV243" s="91"/>
      <c r="CW243" s="91"/>
      <c r="CX243" s="91"/>
      <c r="CY243" s="91"/>
      <c r="CZ243" s="91"/>
      <c r="DA243" s="91"/>
      <c r="DB243" s="105"/>
    </row>
    <row r="244" spans="1:106" hidden="1" x14ac:dyDescent="0.35">
      <c r="A244" s="102">
        <v>55</v>
      </c>
      <c r="B244" s="10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7"/>
      <c r="D244" s="47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105"/>
      <c r="AC244" s="108"/>
      <c r="AD244" s="47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  <c r="AY244" s="91"/>
      <c r="AZ244" s="91"/>
      <c r="BA244" s="91"/>
      <c r="BB244" s="105"/>
      <c r="BC244" s="108"/>
      <c r="BD244" s="47"/>
      <c r="BE244" s="91"/>
      <c r="BF244" s="91"/>
      <c r="BG244" s="91"/>
      <c r="BH244" s="91"/>
      <c r="BI244" s="91"/>
      <c r="BJ244" s="91"/>
      <c r="BK244" s="91"/>
      <c r="BL244" s="91"/>
      <c r="BM244" s="91"/>
      <c r="BN244" s="91"/>
      <c r="BO244" s="91"/>
      <c r="BP244" s="91"/>
      <c r="BQ244" s="91"/>
      <c r="BR244" s="91"/>
      <c r="BS244" s="91"/>
      <c r="BT244" s="91"/>
      <c r="BU244" s="91"/>
      <c r="BV244" s="91"/>
      <c r="BW244" s="91"/>
      <c r="BX244" s="91"/>
      <c r="BY244" s="91"/>
      <c r="BZ244" s="91"/>
      <c r="CA244" s="91"/>
      <c r="CB244" s="105"/>
      <c r="CC244" s="108"/>
      <c r="CD244" s="47"/>
      <c r="CE244" s="91"/>
      <c r="CF244" s="91"/>
      <c r="CG244" s="91"/>
      <c r="CH244" s="91"/>
      <c r="CI244" s="91"/>
      <c r="CJ244" s="91"/>
      <c r="CK244" s="91"/>
      <c r="CL244" s="91"/>
      <c r="CM244" s="91"/>
      <c r="CN244" s="91"/>
      <c r="CO244" s="91"/>
      <c r="CP244" s="91"/>
      <c r="CQ244" s="91"/>
      <c r="CR244" s="91"/>
      <c r="CS244" s="91"/>
      <c r="CT244" s="91"/>
      <c r="CU244" s="91"/>
      <c r="CV244" s="91"/>
      <c r="CW244" s="91"/>
      <c r="CX244" s="91"/>
      <c r="CY244" s="91"/>
      <c r="CZ244" s="91"/>
      <c r="DA244" s="91"/>
      <c r="DB244" s="105"/>
    </row>
    <row r="245" spans="1:106" hidden="1" x14ac:dyDescent="0.35">
      <c r="A245" s="102">
        <v>56</v>
      </c>
      <c r="B245" s="10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7"/>
      <c r="D245" s="47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105"/>
      <c r="AC245" s="108"/>
      <c r="AD245" s="47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  <c r="AY245" s="91"/>
      <c r="AZ245" s="91"/>
      <c r="BA245" s="91"/>
      <c r="BB245" s="105"/>
      <c r="BC245" s="108"/>
      <c r="BD245" s="47"/>
      <c r="BE245" s="91"/>
      <c r="BF245" s="91"/>
      <c r="BG245" s="91"/>
      <c r="BH245" s="91"/>
      <c r="BI245" s="91"/>
      <c r="BJ245" s="91"/>
      <c r="BK245" s="91"/>
      <c r="BL245" s="91"/>
      <c r="BM245" s="91"/>
      <c r="BN245" s="91"/>
      <c r="BO245" s="91"/>
      <c r="BP245" s="91"/>
      <c r="BQ245" s="91"/>
      <c r="BR245" s="91"/>
      <c r="BS245" s="91"/>
      <c r="BT245" s="91"/>
      <c r="BU245" s="91"/>
      <c r="BV245" s="91"/>
      <c r="BW245" s="91"/>
      <c r="BX245" s="91"/>
      <c r="BY245" s="91"/>
      <c r="BZ245" s="91"/>
      <c r="CA245" s="91"/>
      <c r="CB245" s="105"/>
      <c r="CC245" s="108"/>
      <c r="CD245" s="47"/>
      <c r="CE245" s="91"/>
      <c r="CF245" s="91"/>
      <c r="CG245" s="91"/>
      <c r="CH245" s="91"/>
      <c r="CI245" s="91"/>
      <c r="CJ245" s="91"/>
      <c r="CK245" s="91"/>
      <c r="CL245" s="91"/>
      <c r="CM245" s="91"/>
      <c r="CN245" s="91"/>
      <c r="CO245" s="91"/>
      <c r="CP245" s="91"/>
      <c r="CQ245" s="91"/>
      <c r="CR245" s="91"/>
      <c r="CS245" s="91"/>
      <c r="CT245" s="91"/>
      <c r="CU245" s="91"/>
      <c r="CV245" s="91"/>
      <c r="CW245" s="91"/>
      <c r="CX245" s="91"/>
      <c r="CY245" s="91"/>
      <c r="CZ245" s="91"/>
      <c r="DA245" s="91"/>
      <c r="DB245" s="105"/>
    </row>
    <row r="246" spans="1:106" hidden="1" x14ac:dyDescent="0.35">
      <c r="A246" s="102">
        <v>57</v>
      </c>
      <c r="B246" s="10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7"/>
      <c r="D246" s="47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105"/>
      <c r="AC246" s="108"/>
      <c r="AD246" s="47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  <c r="AY246" s="91"/>
      <c r="AZ246" s="91"/>
      <c r="BA246" s="91"/>
      <c r="BB246" s="105"/>
      <c r="BC246" s="108"/>
      <c r="BD246" s="47"/>
      <c r="BE246" s="91"/>
      <c r="BF246" s="91"/>
      <c r="BG246" s="91"/>
      <c r="BH246" s="91"/>
      <c r="BI246" s="91"/>
      <c r="BJ246" s="91"/>
      <c r="BK246" s="91"/>
      <c r="BL246" s="91"/>
      <c r="BM246" s="91"/>
      <c r="BN246" s="91"/>
      <c r="BO246" s="91"/>
      <c r="BP246" s="91"/>
      <c r="BQ246" s="91"/>
      <c r="BR246" s="91"/>
      <c r="BS246" s="91"/>
      <c r="BT246" s="91"/>
      <c r="BU246" s="91"/>
      <c r="BV246" s="91"/>
      <c r="BW246" s="91"/>
      <c r="BX246" s="91"/>
      <c r="BY246" s="91"/>
      <c r="BZ246" s="91"/>
      <c r="CA246" s="91"/>
      <c r="CB246" s="105"/>
      <c r="CC246" s="108"/>
      <c r="CD246" s="47"/>
      <c r="CE246" s="91"/>
      <c r="CF246" s="91"/>
      <c r="CG246" s="91"/>
      <c r="CH246" s="91"/>
      <c r="CI246" s="91"/>
      <c r="CJ246" s="91"/>
      <c r="CK246" s="91"/>
      <c r="CL246" s="91"/>
      <c r="CM246" s="91"/>
      <c r="CN246" s="91"/>
      <c r="CO246" s="91"/>
      <c r="CP246" s="91"/>
      <c r="CQ246" s="91"/>
      <c r="CR246" s="91"/>
      <c r="CS246" s="91"/>
      <c r="CT246" s="91"/>
      <c r="CU246" s="91"/>
      <c r="CV246" s="91"/>
      <c r="CW246" s="91"/>
      <c r="CX246" s="91"/>
      <c r="CY246" s="91"/>
      <c r="CZ246" s="91"/>
      <c r="DA246" s="91"/>
      <c r="DB246" s="105"/>
    </row>
    <row r="247" spans="1:106" hidden="1" x14ac:dyDescent="0.35">
      <c r="A247" s="102">
        <v>58</v>
      </c>
      <c r="B247" s="10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7"/>
      <c r="D247" s="47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105"/>
      <c r="AC247" s="108"/>
      <c r="AD247" s="47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  <c r="AY247" s="91"/>
      <c r="AZ247" s="91"/>
      <c r="BA247" s="91"/>
      <c r="BB247" s="105"/>
      <c r="BC247" s="108"/>
      <c r="BD247" s="47"/>
      <c r="BE247" s="91"/>
      <c r="BF247" s="91"/>
      <c r="BG247" s="91"/>
      <c r="BH247" s="91"/>
      <c r="BI247" s="91"/>
      <c r="BJ247" s="91"/>
      <c r="BK247" s="91"/>
      <c r="BL247" s="91"/>
      <c r="BM247" s="91"/>
      <c r="BN247" s="91"/>
      <c r="BO247" s="91"/>
      <c r="BP247" s="91"/>
      <c r="BQ247" s="91"/>
      <c r="BR247" s="91"/>
      <c r="BS247" s="91"/>
      <c r="BT247" s="91"/>
      <c r="BU247" s="91"/>
      <c r="BV247" s="91"/>
      <c r="BW247" s="91"/>
      <c r="BX247" s="91"/>
      <c r="BY247" s="91"/>
      <c r="BZ247" s="91"/>
      <c r="CA247" s="91"/>
      <c r="CB247" s="105"/>
      <c r="CC247" s="108"/>
      <c r="CD247" s="47"/>
      <c r="CE247" s="91"/>
      <c r="CF247" s="91"/>
      <c r="CG247" s="91"/>
      <c r="CH247" s="91"/>
      <c r="CI247" s="91"/>
      <c r="CJ247" s="91"/>
      <c r="CK247" s="91"/>
      <c r="CL247" s="91"/>
      <c r="CM247" s="91"/>
      <c r="CN247" s="91"/>
      <c r="CO247" s="91"/>
      <c r="CP247" s="91"/>
      <c r="CQ247" s="91"/>
      <c r="CR247" s="91"/>
      <c r="CS247" s="91"/>
      <c r="CT247" s="91"/>
      <c r="CU247" s="91"/>
      <c r="CV247" s="91"/>
      <c r="CW247" s="91"/>
      <c r="CX247" s="91"/>
      <c r="CY247" s="91"/>
      <c r="CZ247" s="91"/>
      <c r="DA247" s="91"/>
      <c r="DB247" s="105"/>
    </row>
    <row r="248" spans="1:106" hidden="1" x14ac:dyDescent="0.35">
      <c r="A248" s="102">
        <v>59</v>
      </c>
      <c r="B248" s="10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7"/>
      <c r="D248" s="47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105"/>
      <c r="AC248" s="108"/>
      <c r="AD248" s="47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  <c r="AY248" s="91"/>
      <c r="AZ248" s="91"/>
      <c r="BA248" s="91"/>
      <c r="BB248" s="105"/>
      <c r="BC248" s="108"/>
      <c r="BD248" s="47"/>
      <c r="BE248" s="91"/>
      <c r="BF248" s="91"/>
      <c r="BG248" s="91"/>
      <c r="BH248" s="91"/>
      <c r="BI248" s="91"/>
      <c r="BJ248" s="91"/>
      <c r="BK248" s="91"/>
      <c r="BL248" s="91"/>
      <c r="BM248" s="91"/>
      <c r="BN248" s="91"/>
      <c r="BO248" s="91"/>
      <c r="BP248" s="91"/>
      <c r="BQ248" s="91"/>
      <c r="BR248" s="91"/>
      <c r="BS248" s="91"/>
      <c r="BT248" s="91"/>
      <c r="BU248" s="91"/>
      <c r="BV248" s="91"/>
      <c r="BW248" s="91"/>
      <c r="BX248" s="91"/>
      <c r="BY248" s="91"/>
      <c r="BZ248" s="91"/>
      <c r="CA248" s="91"/>
      <c r="CB248" s="105"/>
      <c r="CC248" s="108"/>
      <c r="CD248" s="47"/>
      <c r="CE248" s="91"/>
      <c r="CF248" s="91"/>
      <c r="CG248" s="91"/>
      <c r="CH248" s="91"/>
      <c r="CI248" s="91"/>
      <c r="CJ248" s="91"/>
      <c r="CK248" s="91"/>
      <c r="CL248" s="91"/>
      <c r="CM248" s="91"/>
      <c r="CN248" s="91"/>
      <c r="CO248" s="91"/>
      <c r="CP248" s="91"/>
      <c r="CQ248" s="91"/>
      <c r="CR248" s="91"/>
      <c r="CS248" s="91"/>
      <c r="CT248" s="91"/>
      <c r="CU248" s="91"/>
      <c r="CV248" s="91"/>
      <c r="CW248" s="91"/>
      <c r="CX248" s="91"/>
      <c r="CY248" s="91"/>
      <c r="CZ248" s="91"/>
      <c r="DA248" s="91"/>
      <c r="DB248" s="105"/>
    </row>
    <row r="249" spans="1:106" ht="18.600000000000001" hidden="1" thickBot="1" x14ac:dyDescent="0.4">
      <c r="A249" s="102">
        <v>60</v>
      </c>
      <c r="B249" s="10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7"/>
      <c r="D249" s="47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105"/>
      <c r="AC249" s="108"/>
      <c r="AD249" s="47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  <c r="AY249" s="91"/>
      <c r="AZ249" s="91"/>
      <c r="BA249" s="91"/>
      <c r="BB249" s="105"/>
      <c r="BC249" s="108"/>
      <c r="BD249" s="47"/>
      <c r="BE249" s="91"/>
      <c r="BF249" s="91"/>
      <c r="BG249" s="91"/>
      <c r="BH249" s="91"/>
      <c r="BI249" s="91"/>
      <c r="BJ249" s="91"/>
      <c r="BK249" s="91"/>
      <c r="BL249" s="91"/>
      <c r="BM249" s="91"/>
      <c r="BN249" s="91"/>
      <c r="BO249" s="91"/>
      <c r="BP249" s="91"/>
      <c r="BQ249" s="91"/>
      <c r="BR249" s="91"/>
      <c r="BS249" s="91"/>
      <c r="BT249" s="91"/>
      <c r="BU249" s="91"/>
      <c r="BV249" s="91"/>
      <c r="BW249" s="91"/>
      <c r="BX249" s="91"/>
      <c r="BY249" s="91"/>
      <c r="BZ249" s="91"/>
      <c r="CA249" s="91"/>
      <c r="CB249" s="105"/>
      <c r="CC249" s="108"/>
      <c r="CD249" s="47"/>
      <c r="CE249" s="91"/>
      <c r="CF249" s="91"/>
      <c r="CG249" s="91"/>
      <c r="CH249" s="91"/>
      <c r="CI249" s="91"/>
      <c r="CJ249" s="91"/>
      <c r="CK249" s="91"/>
      <c r="CL249" s="91"/>
      <c r="CM249" s="91"/>
      <c r="CN249" s="91"/>
      <c r="CO249" s="91"/>
      <c r="CP249" s="91"/>
      <c r="CQ249" s="91"/>
      <c r="CR249" s="91"/>
      <c r="CS249" s="91"/>
      <c r="CT249" s="91"/>
      <c r="CU249" s="91"/>
      <c r="CV249" s="91"/>
      <c r="CW249" s="91"/>
      <c r="CX249" s="91"/>
      <c r="CY249" s="91"/>
      <c r="CZ249" s="91"/>
      <c r="DA249" s="91"/>
      <c r="DB249" s="105"/>
    </row>
    <row r="250" spans="1:106" s="110" customFormat="1" ht="18.600000000000001" thickTop="1" x14ac:dyDescent="0.35">
      <c r="A250" s="109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75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1"/>
      <c r="BZ250" s="111"/>
      <c r="CA250" s="111"/>
      <c r="CB250" s="111"/>
      <c r="CC250" s="111"/>
      <c r="CD250" s="111"/>
      <c r="CE250" s="111"/>
      <c r="CF250" s="111"/>
      <c r="CG250" s="111"/>
      <c r="CH250" s="111"/>
      <c r="CI250" s="111"/>
      <c r="CJ250" s="111"/>
      <c r="CK250" s="111"/>
      <c r="CL250" s="111"/>
      <c r="CM250" s="111"/>
      <c r="CN250" s="111"/>
      <c r="CO250" s="111"/>
      <c r="CP250" s="111"/>
      <c r="CQ250" s="111"/>
      <c r="CR250" s="111"/>
      <c r="CS250" s="111"/>
      <c r="CT250" s="111"/>
      <c r="CU250" s="111"/>
      <c r="CV250" s="111"/>
      <c r="CW250" s="111"/>
      <c r="CX250" s="111"/>
      <c r="CY250" s="111"/>
      <c r="CZ250" s="111"/>
      <c r="DA250" s="111"/>
      <c r="DB250" s="111"/>
    </row>
  </sheetData>
  <mergeCells count="156"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59" t="s">
        <v>160</v>
      </c>
      <c r="B1" s="1"/>
      <c r="C1" s="1"/>
      <c r="D1" s="1"/>
      <c r="E1" s="1"/>
      <c r="L1" s="1"/>
    </row>
    <row r="2" spans="1:12" ht="21.6" thickBot="1" x14ac:dyDescent="0.45">
      <c r="A2" s="59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333" t="s">
        <v>161</v>
      </c>
      <c r="B3" s="334"/>
      <c r="C3" s="334"/>
      <c r="D3" s="334"/>
      <c r="E3" s="335"/>
    </row>
    <row r="4" spans="1:12" x14ac:dyDescent="0.3">
      <c r="A4" s="60"/>
      <c r="B4" s="4" t="s">
        <v>22</v>
      </c>
      <c r="C4" s="52" t="s">
        <v>5</v>
      </c>
      <c r="D4" s="52" t="s">
        <v>101</v>
      </c>
      <c r="E4" s="56" t="s">
        <v>166</v>
      </c>
    </row>
    <row r="5" spans="1:12" x14ac:dyDescent="0.3">
      <c r="A5" s="60"/>
      <c r="B5" s="5" t="s">
        <v>10</v>
      </c>
      <c r="C5" s="53" t="s">
        <v>11</v>
      </c>
      <c r="D5" s="53" t="s">
        <v>106</v>
      </c>
      <c r="E5" s="48" t="s">
        <v>12</v>
      </c>
    </row>
    <row r="6" spans="1:12" x14ac:dyDescent="0.3">
      <c r="A6" s="60"/>
      <c r="B6" s="5" t="s">
        <v>13</v>
      </c>
      <c r="C6" s="53" t="s">
        <v>7</v>
      </c>
      <c r="D6" s="53" t="s">
        <v>107</v>
      </c>
      <c r="E6" s="49">
        <v>45678</v>
      </c>
    </row>
    <row r="7" spans="1:12" ht="15" thickBot="1" x14ac:dyDescent="0.35">
      <c r="A7" s="60"/>
      <c r="B7" s="6" t="s">
        <v>14</v>
      </c>
      <c r="C7" s="54" t="s">
        <v>7</v>
      </c>
      <c r="D7" s="54" t="s">
        <v>108</v>
      </c>
      <c r="E7" s="50">
        <v>45685</v>
      </c>
    </row>
    <row r="8" spans="1:12" ht="15" thickBot="1" x14ac:dyDescent="0.35">
      <c r="A8" s="61"/>
      <c r="B8" s="57" t="s">
        <v>163</v>
      </c>
      <c r="C8" s="58" t="s">
        <v>11</v>
      </c>
      <c r="D8" s="58" t="s">
        <v>162</v>
      </c>
      <c r="E8" s="62" t="s">
        <v>19</v>
      </c>
    </row>
    <row r="9" spans="1:12" ht="15" thickBot="1" x14ac:dyDescent="0.35"/>
    <row r="10" spans="1:12" ht="18.600000000000001" thickBot="1" x14ac:dyDescent="0.35">
      <c r="A10" s="333" t="s">
        <v>164</v>
      </c>
      <c r="B10" s="334"/>
      <c r="C10" s="334"/>
      <c r="D10" s="334"/>
      <c r="E10" s="335"/>
    </row>
    <row r="11" spans="1:12" x14ac:dyDescent="0.3">
      <c r="A11" s="60"/>
      <c r="B11" s="4" t="s">
        <v>22</v>
      </c>
      <c r="C11" s="52" t="s">
        <v>5</v>
      </c>
      <c r="D11" s="52" t="s">
        <v>101</v>
      </c>
      <c r="E11" s="56" t="s">
        <v>167</v>
      </c>
    </row>
    <row r="12" spans="1:12" x14ac:dyDescent="0.3">
      <c r="A12" s="60"/>
      <c r="B12" s="5" t="s">
        <v>10</v>
      </c>
      <c r="C12" s="53" t="s">
        <v>11</v>
      </c>
      <c r="D12" s="53" t="s">
        <v>106</v>
      </c>
      <c r="E12" s="48" t="s">
        <v>242</v>
      </c>
    </row>
    <row r="13" spans="1:12" x14ac:dyDescent="0.3">
      <c r="A13" s="60"/>
      <c r="B13" s="5" t="s">
        <v>13</v>
      </c>
      <c r="C13" s="53" t="s">
        <v>7</v>
      </c>
      <c r="D13" s="53" t="s">
        <v>107</v>
      </c>
      <c r="E13" s="49">
        <v>45710</v>
      </c>
    </row>
    <row r="14" spans="1:12" ht="15" thickBot="1" x14ac:dyDescent="0.35">
      <c r="A14" s="60"/>
      <c r="B14" s="6" t="s">
        <v>14</v>
      </c>
      <c r="C14" s="54" t="s">
        <v>7</v>
      </c>
      <c r="D14" s="54" t="s">
        <v>108</v>
      </c>
      <c r="E14" s="50">
        <v>45711</v>
      </c>
    </row>
    <row r="15" spans="1:12" ht="15" thickBot="1" x14ac:dyDescent="0.35">
      <c r="A15" s="61"/>
      <c r="B15" s="57" t="s">
        <v>163</v>
      </c>
      <c r="C15" s="58" t="s">
        <v>11</v>
      </c>
      <c r="D15" s="58" t="s">
        <v>162</v>
      </c>
      <c r="E15" s="62" t="s">
        <v>241</v>
      </c>
    </row>
    <row r="16" spans="1:12" ht="15" thickBot="1" x14ac:dyDescent="0.35"/>
    <row r="17" spans="1:5" ht="18.600000000000001" thickBot="1" x14ac:dyDescent="0.35">
      <c r="A17" s="333" t="s">
        <v>165</v>
      </c>
      <c r="B17" s="334"/>
      <c r="C17" s="334"/>
      <c r="D17" s="334"/>
      <c r="E17" s="335"/>
    </row>
    <row r="18" spans="1:5" x14ac:dyDescent="0.3">
      <c r="A18" s="60"/>
      <c r="B18" s="4" t="s">
        <v>22</v>
      </c>
      <c r="C18" s="52" t="s">
        <v>5</v>
      </c>
      <c r="D18" s="52" t="s">
        <v>101</v>
      </c>
      <c r="E18" s="56" t="s">
        <v>168</v>
      </c>
    </row>
    <row r="19" spans="1:5" x14ac:dyDescent="0.3">
      <c r="A19" s="60"/>
      <c r="B19" s="5" t="s">
        <v>10</v>
      </c>
      <c r="C19" s="53" t="s">
        <v>11</v>
      </c>
      <c r="D19" s="53" t="s">
        <v>106</v>
      </c>
      <c r="E19" s="48" t="s">
        <v>12</v>
      </c>
    </row>
    <row r="20" spans="1:5" x14ac:dyDescent="0.3">
      <c r="A20" s="60"/>
      <c r="B20" s="5" t="s">
        <v>13</v>
      </c>
      <c r="C20" s="53" t="s">
        <v>7</v>
      </c>
      <c r="D20" s="53" t="s">
        <v>107</v>
      </c>
      <c r="E20" s="49">
        <v>45809</v>
      </c>
    </row>
    <row r="21" spans="1:5" ht="15" thickBot="1" x14ac:dyDescent="0.35">
      <c r="A21" s="60"/>
      <c r="B21" s="6" t="s">
        <v>14</v>
      </c>
      <c r="C21" s="54" t="s">
        <v>7</v>
      </c>
      <c r="D21" s="54" t="s">
        <v>108</v>
      </c>
      <c r="E21" s="50">
        <v>45838</v>
      </c>
    </row>
    <row r="22" spans="1:5" ht="15" thickBot="1" x14ac:dyDescent="0.35">
      <c r="A22" s="61"/>
      <c r="B22" s="57" t="s">
        <v>163</v>
      </c>
      <c r="C22" s="58" t="s">
        <v>11</v>
      </c>
      <c r="D22" s="58" t="s">
        <v>162</v>
      </c>
      <c r="E22" s="62"/>
    </row>
    <row r="23" spans="1:5" ht="15" thickBot="1" x14ac:dyDescent="0.35"/>
    <row r="24" spans="1:5" ht="18.600000000000001" thickBot="1" x14ac:dyDescent="0.35">
      <c r="A24" s="333" t="s">
        <v>238</v>
      </c>
      <c r="B24" s="334"/>
      <c r="C24" s="334"/>
      <c r="D24" s="334"/>
      <c r="E24" s="335"/>
    </row>
    <row r="25" spans="1:5" x14ac:dyDescent="0.3">
      <c r="A25" s="60"/>
      <c r="B25" s="4" t="s">
        <v>22</v>
      </c>
      <c r="C25" s="52" t="s">
        <v>5</v>
      </c>
      <c r="D25" s="52" t="s">
        <v>101</v>
      </c>
      <c r="E25" s="56"/>
    </row>
    <row r="26" spans="1:5" x14ac:dyDescent="0.3">
      <c r="A26" s="60"/>
      <c r="B26" s="5" t="s">
        <v>10</v>
      </c>
      <c r="C26" s="53" t="s">
        <v>11</v>
      </c>
      <c r="D26" s="53" t="s">
        <v>106</v>
      </c>
      <c r="E26" s="48"/>
    </row>
    <row r="27" spans="1:5" x14ac:dyDescent="0.3">
      <c r="A27" s="60"/>
      <c r="B27" s="5" t="s">
        <v>13</v>
      </c>
      <c r="C27" s="53" t="s">
        <v>7</v>
      </c>
      <c r="D27" s="53" t="s">
        <v>107</v>
      </c>
      <c r="E27" s="49"/>
    </row>
    <row r="28" spans="1:5" ht="15" thickBot="1" x14ac:dyDescent="0.35">
      <c r="A28" s="60"/>
      <c r="B28" s="6" t="s">
        <v>14</v>
      </c>
      <c r="C28" s="54" t="s">
        <v>7</v>
      </c>
      <c r="D28" s="54" t="s">
        <v>108</v>
      </c>
      <c r="E28" s="50"/>
    </row>
    <row r="29" spans="1:5" ht="15" thickBot="1" x14ac:dyDescent="0.35">
      <c r="A29" s="61"/>
      <c r="B29" s="57" t="s">
        <v>163</v>
      </c>
      <c r="C29" s="58" t="s">
        <v>11</v>
      </c>
      <c r="D29" s="58" t="s">
        <v>162</v>
      </c>
      <c r="E29" s="62"/>
    </row>
    <row r="30" spans="1:5" ht="15" thickBot="1" x14ac:dyDescent="0.35"/>
    <row r="31" spans="1:5" ht="18.600000000000001" thickBot="1" x14ac:dyDescent="0.35">
      <c r="A31" s="333" t="s">
        <v>239</v>
      </c>
      <c r="B31" s="334"/>
      <c r="C31" s="334"/>
      <c r="D31" s="334"/>
      <c r="E31" s="335"/>
    </row>
    <row r="32" spans="1:5" x14ac:dyDescent="0.3">
      <c r="A32" s="60"/>
      <c r="B32" s="4" t="s">
        <v>22</v>
      </c>
      <c r="C32" s="52" t="s">
        <v>5</v>
      </c>
      <c r="D32" s="52" t="s">
        <v>101</v>
      </c>
      <c r="E32" s="56"/>
    </row>
    <row r="33" spans="1:5" x14ac:dyDescent="0.3">
      <c r="A33" s="60"/>
      <c r="B33" s="5" t="s">
        <v>10</v>
      </c>
      <c r="C33" s="53" t="s">
        <v>11</v>
      </c>
      <c r="D33" s="53" t="s">
        <v>106</v>
      </c>
      <c r="E33" s="48"/>
    </row>
    <row r="34" spans="1:5" x14ac:dyDescent="0.3">
      <c r="A34" s="60"/>
      <c r="B34" s="5" t="s">
        <v>13</v>
      </c>
      <c r="C34" s="53" t="s">
        <v>7</v>
      </c>
      <c r="D34" s="53" t="s">
        <v>107</v>
      </c>
      <c r="E34" s="49"/>
    </row>
    <row r="35" spans="1:5" ht="15" thickBot="1" x14ac:dyDescent="0.35">
      <c r="A35" s="60"/>
      <c r="B35" s="6" t="s">
        <v>14</v>
      </c>
      <c r="C35" s="54" t="s">
        <v>7</v>
      </c>
      <c r="D35" s="54" t="s">
        <v>108</v>
      </c>
      <c r="E35" s="50"/>
    </row>
    <row r="36" spans="1:5" ht="15" thickBot="1" x14ac:dyDescent="0.35">
      <c r="A36" s="61"/>
      <c r="B36" s="57" t="s">
        <v>163</v>
      </c>
      <c r="C36" s="58" t="s">
        <v>11</v>
      </c>
      <c r="D36" s="58" t="s">
        <v>162</v>
      </c>
      <c r="E36" s="62"/>
    </row>
    <row r="37" spans="1:5" ht="15" thickBot="1" x14ac:dyDescent="0.35"/>
    <row r="38" spans="1:5" ht="18.600000000000001" thickBot="1" x14ac:dyDescent="0.35">
      <c r="A38" s="333" t="s">
        <v>240</v>
      </c>
      <c r="B38" s="334"/>
      <c r="C38" s="334"/>
      <c r="D38" s="334"/>
      <c r="E38" s="335"/>
    </row>
    <row r="39" spans="1:5" x14ac:dyDescent="0.3">
      <c r="A39" s="60"/>
      <c r="B39" s="4" t="s">
        <v>22</v>
      </c>
      <c r="C39" s="52" t="s">
        <v>5</v>
      </c>
      <c r="D39" s="52" t="s">
        <v>101</v>
      </c>
      <c r="E39" s="56"/>
    </row>
    <row r="40" spans="1:5" x14ac:dyDescent="0.3">
      <c r="A40" s="60"/>
      <c r="B40" s="5" t="s">
        <v>10</v>
      </c>
      <c r="C40" s="53" t="s">
        <v>11</v>
      </c>
      <c r="D40" s="53" t="s">
        <v>106</v>
      </c>
      <c r="E40" s="48"/>
    </row>
    <row r="41" spans="1:5" x14ac:dyDescent="0.3">
      <c r="A41" s="60"/>
      <c r="B41" s="5" t="s">
        <v>13</v>
      </c>
      <c r="C41" s="53" t="s">
        <v>7</v>
      </c>
      <c r="D41" s="53" t="s">
        <v>107</v>
      </c>
      <c r="E41" s="49"/>
    </row>
    <row r="42" spans="1:5" ht="15" thickBot="1" x14ac:dyDescent="0.35">
      <c r="A42" s="60"/>
      <c r="B42" s="6" t="s">
        <v>14</v>
      </c>
      <c r="C42" s="54" t="s">
        <v>7</v>
      </c>
      <c r="D42" s="54" t="s">
        <v>108</v>
      </c>
      <c r="E42" s="50"/>
    </row>
    <row r="43" spans="1:5" ht="15" thickBot="1" x14ac:dyDescent="0.35">
      <c r="A43" s="61"/>
      <c r="B43" s="57" t="s">
        <v>163</v>
      </c>
      <c r="C43" s="58" t="s">
        <v>11</v>
      </c>
      <c r="D43" s="58" t="s">
        <v>162</v>
      </c>
      <c r="E43" s="62"/>
    </row>
    <row r="44" spans="1:5" ht="15" thickBot="1" x14ac:dyDescent="0.35"/>
    <row r="45" spans="1:5" ht="18.600000000000001" thickBot="1" x14ac:dyDescent="0.35">
      <c r="A45" s="333" t="s">
        <v>243</v>
      </c>
      <c r="B45" s="334"/>
      <c r="C45" s="334"/>
      <c r="D45" s="334"/>
      <c r="E45" s="335"/>
    </row>
    <row r="46" spans="1:5" x14ac:dyDescent="0.3">
      <c r="A46" s="60"/>
      <c r="B46" s="4" t="s">
        <v>22</v>
      </c>
      <c r="C46" s="52" t="s">
        <v>5</v>
      </c>
      <c r="D46" s="52" t="s">
        <v>101</v>
      </c>
      <c r="E46" s="56"/>
    </row>
    <row r="47" spans="1:5" x14ac:dyDescent="0.3">
      <c r="A47" s="60"/>
      <c r="B47" s="5" t="s">
        <v>10</v>
      </c>
      <c r="C47" s="53" t="s">
        <v>11</v>
      </c>
      <c r="D47" s="53" t="s">
        <v>106</v>
      </c>
      <c r="E47" s="48"/>
    </row>
    <row r="48" spans="1:5" x14ac:dyDescent="0.3">
      <c r="A48" s="60"/>
      <c r="B48" s="5" t="s">
        <v>13</v>
      </c>
      <c r="C48" s="53" t="s">
        <v>7</v>
      </c>
      <c r="D48" s="53" t="s">
        <v>107</v>
      </c>
      <c r="E48" s="49"/>
    </row>
    <row r="49" spans="1:5" ht="15" thickBot="1" x14ac:dyDescent="0.35">
      <c r="A49" s="60"/>
      <c r="B49" s="6" t="s">
        <v>14</v>
      </c>
      <c r="C49" s="54" t="s">
        <v>7</v>
      </c>
      <c r="D49" s="54" t="s">
        <v>108</v>
      </c>
      <c r="E49" s="50"/>
    </row>
    <row r="50" spans="1:5" ht="15" thickBot="1" x14ac:dyDescent="0.35">
      <c r="A50" s="61"/>
      <c r="B50" s="57" t="s">
        <v>163</v>
      </c>
      <c r="C50" s="58" t="s">
        <v>11</v>
      </c>
      <c r="D50" s="58" t="s">
        <v>162</v>
      </c>
      <c r="E50" s="62"/>
    </row>
    <row r="51" spans="1:5" ht="15" thickBot="1" x14ac:dyDescent="0.35"/>
    <row r="52" spans="1:5" ht="18.600000000000001" thickBot="1" x14ac:dyDescent="0.35">
      <c r="A52" s="333" t="s">
        <v>244</v>
      </c>
      <c r="B52" s="334"/>
      <c r="C52" s="334"/>
      <c r="D52" s="334"/>
      <c r="E52" s="335"/>
    </row>
    <row r="53" spans="1:5" x14ac:dyDescent="0.3">
      <c r="A53" s="60"/>
      <c r="B53" s="4" t="s">
        <v>22</v>
      </c>
      <c r="C53" s="52" t="s">
        <v>5</v>
      </c>
      <c r="D53" s="52" t="s">
        <v>101</v>
      </c>
      <c r="E53" s="56"/>
    </row>
    <row r="54" spans="1:5" x14ac:dyDescent="0.3">
      <c r="A54" s="60"/>
      <c r="B54" s="5" t="s">
        <v>10</v>
      </c>
      <c r="C54" s="53" t="s">
        <v>11</v>
      </c>
      <c r="D54" s="53" t="s">
        <v>106</v>
      </c>
      <c r="E54" s="48"/>
    </row>
    <row r="55" spans="1:5" x14ac:dyDescent="0.3">
      <c r="A55" s="60"/>
      <c r="B55" s="5" t="s">
        <v>13</v>
      </c>
      <c r="C55" s="53" t="s">
        <v>7</v>
      </c>
      <c r="D55" s="53" t="s">
        <v>107</v>
      </c>
      <c r="E55" s="49"/>
    </row>
    <row r="56" spans="1:5" ht="15" thickBot="1" x14ac:dyDescent="0.35">
      <c r="A56" s="60"/>
      <c r="B56" s="6" t="s">
        <v>14</v>
      </c>
      <c r="C56" s="54" t="s">
        <v>7</v>
      </c>
      <c r="D56" s="54" t="s">
        <v>108</v>
      </c>
      <c r="E56" s="50"/>
    </row>
    <row r="57" spans="1:5" ht="15" thickBot="1" x14ac:dyDescent="0.35">
      <c r="A57" s="61"/>
      <c r="B57" s="57" t="s">
        <v>163</v>
      </c>
      <c r="C57" s="58" t="s">
        <v>11</v>
      </c>
      <c r="D57" s="58" t="s">
        <v>162</v>
      </c>
      <c r="E57" s="62"/>
    </row>
    <row r="58" spans="1:5" ht="15" thickBot="1" x14ac:dyDescent="0.35"/>
    <row r="59" spans="1:5" ht="18.600000000000001" thickBot="1" x14ac:dyDescent="0.35">
      <c r="A59" s="333" t="s">
        <v>245</v>
      </c>
      <c r="B59" s="334"/>
      <c r="C59" s="334"/>
      <c r="D59" s="334"/>
      <c r="E59" s="335"/>
    </row>
    <row r="60" spans="1:5" x14ac:dyDescent="0.3">
      <c r="A60" s="60"/>
      <c r="B60" s="4" t="s">
        <v>22</v>
      </c>
      <c r="C60" s="52" t="s">
        <v>5</v>
      </c>
      <c r="D60" s="52" t="s">
        <v>101</v>
      </c>
      <c r="E60" s="56"/>
    </row>
    <row r="61" spans="1:5" x14ac:dyDescent="0.3">
      <c r="A61" s="60"/>
      <c r="B61" s="5" t="s">
        <v>10</v>
      </c>
      <c r="C61" s="53" t="s">
        <v>11</v>
      </c>
      <c r="D61" s="53" t="s">
        <v>106</v>
      </c>
      <c r="E61" s="48"/>
    </row>
    <row r="62" spans="1:5" x14ac:dyDescent="0.3">
      <c r="A62" s="60"/>
      <c r="B62" s="5" t="s">
        <v>13</v>
      </c>
      <c r="C62" s="53" t="s">
        <v>7</v>
      </c>
      <c r="D62" s="53" t="s">
        <v>107</v>
      </c>
      <c r="E62" s="49"/>
    </row>
    <row r="63" spans="1:5" ht="15" thickBot="1" x14ac:dyDescent="0.35">
      <c r="A63" s="60"/>
      <c r="B63" s="6" t="s">
        <v>14</v>
      </c>
      <c r="C63" s="54" t="s">
        <v>7</v>
      </c>
      <c r="D63" s="54" t="s">
        <v>108</v>
      </c>
      <c r="E63" s="50"/>
    </row>
    <row r="64" spans="1:5" ht="15" thickBot="1" x14ac:dyDescent="0.35">
      <c r="A64" s="61"/>
      <c r="B64" s="57" t="s">
        <v>163</v>
      </c>
      <c r="C64" s="58" t="s">
        <v>11</v>
      </c>
      <c r="D64" s="58" t="s">
        <v>162</v>
      </c>
      <c r="E64" s="62"/>
    </row>
    <row r="65" spans="1:5" ht="15" thickBot="1" x14ac:dyDescent="0.35"/>
    <row r="66" spans="1:5" ht="18.600000000000001" thickBot="1" x14ac:dyDescent="0.35">
      <c r="A66" s="333" t="s">
        <v>246</v>
      </c>
      <c r="B66" s="334"/>
      <c r="C66" s="334"/>
      <c r="D66" s="334"/>
      <c r="E66" s="335"/>
    </row>
    <row r="67" spans="1:5" x14ac:dyDescent="0.3">
      <c r="A67" s="60"/>
      <c r="B67" s="4" t="s">
        <v>22</v>
      </c>
      <c r="C67" s="52" t="s">
        <v>5</v>
      </c>
      <c r="D67" s="52" t="s">
        <v>101</v>
      </c>
      <c r="E67" s="56"/>
    </row>
    <row r="68" spans="1:5" x14ac:dyDescent="0.3">
      <c r="A68" s="60"/>
      <c r="B68" s="5" t="s">
        <v>10</v>
      </c>
      <c r="C68" s="53" t="s">
        <v>11</v>
      </c>
      <c r="D68" s="53" t="s">
        <v>106</v>
      </c>
      <c r="E68" s="48"/>
    </row>
    <row r="69" spans="1:5" x14ac:dyDescent="0.3">
      <c r="A69" s="60"/>
      <c r="B69" s="5" t="s">
        <v>13</v>
      </c>
      <c r="C69" s="53" t="s">
        <v>7</v>
      </c>
      <c r="D69" s="53" t="s">
        <v>107</v>
      </c>
      <c r="E69" s="49"/>
    </row>
    <row r="70" spans="1:5" ht="15" thickBot="1" x14ac:dyDescent="0.35">
      <c r="A70" s="60"/>
      <c r="B70" s="6" t="s">
        <v>14</v>
      </c>
      <c r="C70" s="54" t="s">
        <v>7</v>
      </c>
      <c r="D70" s="54" t="s">
        <v>108</v>
      </c>
      <c r="E70" s="50"/>
    </row>
    <row r="71" spans="1:5" ht="15" thickBot="1" x14ac:dyDescent="0.35">
      <c r="A71" s="61"/>
      <c r="B71" s="57" t="s">
        <v>163</v>
      </c>
      <c r="C71" s="58" t="s">
        <v>11</v>
      </c>
      <c r="D71" s="58" t="s">
        <v>162</v>
      </c>
      <c r="E71" s="62"/>
    </row>
    <row r="72" spans="1:5" ht="15" thickBot="1" x14ac:dyDescent="0.35"/>
    <row r="73" spans="1:5" ht="18.600000000000001" thickBot="1" x14ac:dyDescent="0.35">
      <c r="A73" s="333" t="s">
        <v>247</v>
      </c>
      <c r="B73" s="334"/>
      <c r="C73" s="334"/>
      <c r="D73" s="334"/>
      <c r="E73" s="335"/>
    </row>
    <row r="74" spans="1:5" x14ac:dyDescent="0.3">
      <c r="A74" s="60"/>
      <c r="B74" s="4" t="s">
        <v>22</v>
      </c>
      <c r="C74" s="52" t="s">
        <v>5</v>
      </c>
      <c r="D74" s="52" t="s">
        <v>101</v>
      </c>
      <c r="E74" s="56"/>
    </row>
    <row r="75" spans="1:5" x14ac:dyDescent="0.3">
      <c r="A75" s="60"/>
      <c r="B75" s="5" t="s">
        <v>10</v>
      </c>
      <c r="C75" s="53" t="s">
        <v>11</v>
      </c>
      <c r="D75" s="53" t="s">
        <v>106</v>
      </c>
      <c r="E75" s="48"/>
    </row>
    <row r="76" spans="1:5" x14ac:dyDescent="0.3">
      <c r="A76" s="60"/>
      <c r="B76" s="5" t="s">
        <v>13</v>
      </c>
      <c r="C76" s="53" t="s">
        <v>7</v>
      </c>
      <c r="D76" s="53" t="s">
        <v>107</v>
      </c>
      <c r="E76" s="49"/>
    </row>
    <row r="77" spans="1:5" ht="15" thickBot="1" x14ac:dyDescent="0.35">
      <c r="A77" s="60"/>
      <c r="B77" s="6" t="s">
        <v>14</v>
      </c>
      <c r="C77" s="54" t="s">
        <v>7</v>
      </c>
      <c r="D77" s="54" t="s">
        <v>108</v>
      </c>
      <c r="E77" s="50"/>
    </row>
    <row r="78" spans="1:5" ht="15" thickBot="1" x14ac:dyDescent="0.35">
      <c r="A78" s="61"/>
      <c r="B78" s="57" t="s">
        <v>163</v>
      </c>
      <c r="C78" s="58" t="s">
        <v>11</v>
      </c>
      <c r="D78" s="58" t="s">
        <v>162</v>
      </c>
      <c r="E78" s="62"/>
    </row>
    <row r="79" spans="1:5" ht="15" thickBot="1" x14ac:dyDescent="0.35"/>
    <row r="80" spans="1:5" ht="18.600000000000001" thickBot="1" x14ac:dyDescent="0.35">
      <c r="A80" s="333" t="s">
        <v>248</v>
      </c>
      <c r="B80" s="334"/>
      <c r="C80" s="334"/>
      <c r="D80" s="334"/>
      <c r="E80" s="335"/>
    </row>
    <row r="81" spans="1:5" x14ac:dyDescent="0.3">
      <c r="A81" s="60"/>
      <c r="B81" s="4" t="s">
        <v>22</v>
      </c>
      <c r="C81" s="52" t="s">
        <v>5</v>
      </c>
      <c r="D81" s="52" t="s">
        <v>101</v>
      </c>
      <c r="E81" s="56"/>
    </row>
    <row r="82" spans="1:5" x14ac:dyDescent="0.3">
      <c r="A82" s="60"/>
      <c r="B82" s="5" t="s">
        <v>10</v>
      </c>
      <c r="C82" s="53" t="s">
        <v>11</v>
      </c>
      <c r="D82" s="53" t="s">
        <v>106</v>
      </c>
      <c r="E82" s="48"/>
    </row>
    <row r="83" spans="1:5" x14ac:dyDescent="0.3">
      <c r="A83" s="60"/>
      <c r="B83" s="5" t="s">
        <v>13</v>
      </c>
      <c r="C83" s="53" t="s">
        <v>7</v>
      </c>
      <c r="D83" s="53" t="s">
        <v>107</v>
      </c>
      <c r="E83" s="49"/>
    </row>
    <row r="84" spans="1:5" ht="15" thickBot="1" x14ac:dyDescent="0.35">
      <c r="A84" s="60"/>
      <c r="B84" s="6" t="s">
        <v>14</v>
      </c>
      <c r="C84" s="54" t="s">
        <v>7</v>
      </c>
      <c r="D84" s="54" t="s">
        <v>108</v>
      </c>
      <c r="E84" s="50"/>
    </row>
    <row r="85" spans="1:5" ht="15" thickBot="1" x14ac:dyDescent="0.35">
      <c r="A85" s="61"/>
      <c r="B85" s="57" t="s">
        <v>163</v>
      </c>
      <c r="C85" s="58" t="s">
        <v>11</v>
      </c>
      <c r="D85" s="58" t="s">
        <v>162</v>
      </c>
      <c r="E85" s="62"/>
    </row>
    <row r="86" spans="1:5" ht="15" thickBot="1" x14ac:dyDescent="0.35"/>
    <row r="87" spans="1:5" ht="18.600000000000001" thickBot="1" x14ac:dyDescent="0.35">
      <c r="A87" s="333" t="s">
        <v>249</v>
      </c>
      <c r="B87" s="334"/>
      <c r="C87" s="334"/>
      <c r="D87" s="334"/>
      <c r="E87" s="335"/>
    </row>
    <row r="88" spans="1:5" x14ac:dyDescent="0.3">
      <c r="A88" s="60"/>
      <c r="B88" s="4" t="s">
        <v>22</v>
      </c>
      <c r="C88" s="52" t="s">
        <v>5</v>
      </c>
      <c r="D88" s="52" t="s">
        <v>101</v>
      </c>
      <c r="E88" s="56"/>
    </row>
    <row r="89" spans="1:5" x14ac:dyDescent="0.3">
      <c r="A89" s="60"/>
      <c r="B89" s="5" t="s">
        <v>10</v>
      </c>
      <c r="C89" s="53" t="s">
        <v>11</v>
      </c>
      <c r="D89" s="53" t="s">
        <v>106</v>
      </c>
      <c r="E89" s="48"/>
    </row>
    <row r="90" spans="1:5" x14ac:dyDescent="0.3">
      <c r="A90" s="60"/>
      <c r="B90" s="5" t="s">
        <v>13</v>
      </c>
      <c r="C90" s="53" t="s">
        <v>7</v>
      </c>
      <c r="D90" s="53" t="s">
        <v>107</v>
      </c>
      <c r="E90" s="49"/>
    </row>
    <row r="91" spans="1:5" ht="15" thickBot="1" x14ac:dyDescent="0.35">
      <c r="A91" s="60"/>
      <c r="B91" s="6" t="s">
        <v>14</v>
      </c>
      <c r="C91" s="54" t="s">
        <v>7</v>
      </c>
      <c r="D91" s="54" t="s">
        <v>108</v>
      </c>
      <c r="E91" s="50"/>
    </row>
    <row r="92" spans="1:5" ht="15" thickBot="1" x14ac:dyDescent="0.35">
      <c r="A92" s="61"/>
      <c r="B92" s="57" t="s">
        <v>163</v>
      </c>
      <c r="C92" s="58" t="s">
        <v>11</v>
      </c>
      <c r="D92" s="58" t="s">
        <v>162</v>
      </c>
      <c r="E92" s="62"/>
    </row>
    <row r="93" spans="1:5" ht="15" thickBot="1" x14ac:dyDescent="0.35"/>
    <row r="94" spans="1:5" ht="18.600000000000001" thickBot="1" x14ac:dyDescent="0.35">
      <c r="A94" s="333" t="s">
        <v>250</v>
      </c>
      <c r="B94" s="334"/>
      <c r="C94" s="334"/>
      <c r="D94" s="334"/>
      <c r="E94" s="335"/>
    </row>
    <row r="95" spans="1:5" x14ac:dyDescent="0.3">
      <c r="A95" s="60"/>
      <c r="B95" s="4" t="s">
        <v>22</v>
      </c>
      <c r="C95" s="52" t="s">
        <v>5</v>
      </c>
      <c r="D95" s="52" t="s">
        <v>101</v>
      </c>
      <c r="E95" s="56"/>
    </row>
    <row r="96" spans="1:5" x14ac:dyDescent="0.3">
      <c r="A96" s="60"/>
      <c r="B96" s="5" t="s">
        <v>10</v>
      </c>
      <c r="C96" s="53" t="s">
        <v>11</v>
      </c>
      <c r="D96" s="53" t="s">
        <v>106</v>
      </c>
      <c r="E96" s="48"/>
    </row>
    <row r="97" spans="1:5" x14ac:dyDescent="0.3">
      <c r="A97" s="60"/>
      <c r="B97" s="5" t="s">
        <v>13</v>
      </c>
      <c r="C97" s="53" t="s">
        <v>7</v>
      </c>
      <c r="D97" s="53" t="s">
        <v>107</v>
      </c>
      <c r="E97" s="49"/>
    </row>
    <row r="98" spans="1:5" ht="15" thickBot="1" x14ac:dyDescent="0.35">
      <c r="A98" s="60"/>
      <c r="B98" s="6" t="s">
        <v>14</v>
      </c>
      <c r="C98" s="54" t="s">
        <v>7</v>
      </c>
      <c r="D98" s="54" t="s">
        <v>108</v>
      </c>
      <c r="E98" s="50"/>
    </row>
    <row r="99" spans="1:5" ht="15" thickBot="1" x14ac:dyDescent="0.35">
      <c r="A99" s="61"/>
      <c r="B99" s="57" t="s">
        <v>163</v>
      </c>
      <c r="C99" s="58" t="s">
        <v>11</v>
      </c>
      <c r="D99" s="58" t="s">
        <v>162</v>
      </c>
      <c r="E99" s="62"/>
    </row>
    <row r="100" spans="1:5" ht="15" thickBot="1" x14ac:dyDescent="0.35"/>
    <row r="101" spans="1:5" ht="18.600000000000001" thickBot="1" x14ac:dyDescent="0.35">
      <c r="A101" s="333" t="s">
        <v>251</v>
      </c>
      <c r="B101" s="334"/>
      <c r="C101" s="334"/>
      <c r="D101" s="334"/>
      <c r="E101" s="335"/>
    </row>
    <row r="102" spans="1:5" x14ac:dyDescent="0.3">
      <c r="A102" s="60"/>
      <c r="B102" s="4" t="s">
        <v>22</v>
      </c>
      <c r="C102" s="52" t="s">
        <v>5</v>
      </c>
      <c r="D102" s="52" t="s">
        <v>101</v>
      </c>
      <c r="E102" s="56"/>
    </row>
    <row r="103" spans="1:5" x14ac:dyDescent="0.3">
      <c r="A103" s="60"/>
      <c r="B103" s="5" t="s">
        <v>10</v>
      </c>
      <c r="C103" s="53" t="s">
        <v>11</v>
      </c>
      <c r="D103" s="53" t="s">
        <v>106</v>
      </c>
      <c r="E103" s="48"/>
    </row>
    <row r="104" spans="1:5" x14ac:dyDescent="0.3">
      <c r="A104" s="60"/>
      <c r="B104" s="5" t="s">
        <v>13</v>
      </c>
      <c r="C104" s="53" t="s">
        <v>7</v>
      </c>
      <c r="D104" s="53" t="s">
        <v>107</v>
      </c>
      <c r="E104" s="49"/>
    </row>
    <row r="105" spans="1:5" ht="15" thickBot="1" x14ac:dyDescent="0.35">
      <c r="A105" s="60"/>
      <c r="B105" s="6" t="s">
        <v>14</v>
      </c>
      <c r="C105" s="54" t="s">
        <v>7</v>
      </c>
      <c r="D105" s="54" t="s">
        <v>108</v>
      </c>
      <c r="E105" s="50"/>
    </row>
    <row r="106" spans="1:5" ht="15" thickBot="1" x14ac:dyDescent="0.35">
      <c r="A106" s="61"/>
      <c r="B106" s="57" t="s">
        <v>163</v>
      </c>
      <c r="C106" s="58" t="s">
        <v>11</v>
      </c>
      <c r="D106" s="58" t="s">
        <v>162</v>
      </c>
      <c r="E106" s="62"/>
    </row>
    <row r="107" spans="1:5" ht="15" thickBot="1" x14ac:dyDescent="0.35"/>
    <row r="108" spans="1:5" ht="18.600000000000001" thickBot="1" x14ac:dyDescent="0.35">
      <c r="A108" s="333" t="s">
        <v>252</v>
      </c>
      <c r="B108" s="334"/>
      <c r="C108" s="334"/>
      <c r="D108" s="334"/>
      <c r="E108" s="335"/>
    </row>
    <row r="109" spans="1:5" x14ac:dyDescent="0.3">
      <c r="A109" s="60"/>
      <c r="B109" s="4" t="s">
        <v>22</v>
      </c>
      <c r="C109" s="52" t="s">
        <v>5</v>
      </c>
      <c r="D109" s="52" t="s">
        <v>101</v>
      </c>
      <c r="E109" s="56"/>
    </row>
    <row r="110" spans="1:5" x14ac:dyDescent="0.3">
      <c r="A110" s="60"/>
      <c r="B110" s="5" t="s">
        <v>10</v>
      </c>
      <c r="C110" s="53" t="s">
        <v>11</v>
      </c>
      <c r="D110" s="53" t="s">
        <v>106</v>
      </c>
      <c r="E110" s="48"/>
    </row>
    <row r="111" spans="1:5" x14ac:dyDescent="0.3">
      <c r="A111" s="60"/>
      <c r="B111" s="5" t="s">
        <v>13</v>
      </c>
      <c r="C111" s="53" t="s">
        <v>7</v>
      </c>
      <c r="D111" s="53" t="s">
        <v>107</v>
      </c>
      <c r="E111" s="49"/>
    </row>
    <row r="112" spans="1:5" ht="15" thickBot="1" x14ac:dyDescent="0.35">
      <c r="A112" s="60"/>
      <c r="B112" s="6" t="s">
        <v>14</v>
      </c>
      <c r="C112" s="54" t="s">
        <v>7</v>
      </c>
      <c r="D112" s="54" t="s">
        <v>108</v>
      </c>
      <c r="E112" s="50"/>
    </row>
    <row r="113" spans="1:5" ht="15" thickBot="1" x14ac:dyDescent="0.35">
      <c r="A113" s="61"/>
      <c r="B113" s="57" t="s">
        <v>163</v>
      </c>
      <c r="C113" s="58" t="s">
        <v>11</v>
      </c>
      <c r="D113" s="58" t="s">
        <v>162</v>
      </c>
      <c r="E113" s="62"/>
    </row>
    <row r="114" spans="1:5" ht="15" thickBot="1" x14ac:dyDescent="0.35"/>
    <row r="115" spans="1:5" ht="18.600000000000001" thickBot="1" x14ac:dyDescent="0.35">
      <c r="A115" s="333" t="s">
        <v>253</v>
      </c>
      <c r="B115" s="334"/>
      <c r="C115" s="334"/>
      <c r="D115" s="334"/>
      <c r="E115" s="335"/>
    </row>
    <row r="116" spans="1:5" x14ac:dyDescent="0.3">
      <c r="A116" s="60"/>
      <c r="B116" s="4" t="s">
        <v>22</v>
      </c>
      <c r="C116" s="52" t="s">
        <v>5</v>
      </c>
      <c r="D116" s="52" t="s">
        <v>101</v>
      </c>
      <c r="E116" s="56"/>
    </row>
    <row r="117" spans="1:5" x14ac:dyDescent="0.3">
      <c r="A117" s="60"/>
      <c r="B117" s="5" t="s">
        <v>10</v>
      </c>
      <c r="C117" s="53" t="s">
        <v>11</v>
      </c>
      <c r="D117" s="53" t="s">
        <v>106</v>
      </c>
      <c r="E117" s="48"/>
    </row>
    <row r="118" spans="1:5" x14ac:dyDescent="0.3">
      <c r="A118" s="60"/>
      <c r="B118" s="5" t="s">
        <v>13</v>
      </c>
      <c r="C118" s="53" t="s">
        <v>7</v>
      </c>
      <c r="D118" s="53" t="s">
        <v>107</v>
      </c>
      <c r="E118" s="49"/>
    </row>
    <row r="119" spans="1:5" ht="15" thickBot="1" x14ac:dyDescent="0.35">
      <c r="A119" s="60"/>
      <c r="B119" s="6" t="s">
        <v>14</v>
      </c>
      <c r="C119" s="54" t="s">
        <v>7</v>
      </c>
      <c r="D119" s="54" t="s">
        <v>108</v>
      </c>
      <c r="E119" s="50"/>
    </row>
    <row r="120" spans="1:5" ht="15" thickBot="1" x14ac:dyDescent="0.35">
      <c r="A120" s="61"/>
      <c r="B120" s="57" t="s">
        <v>163</v>
      </c>
      <c r="C120" s="58" t="s">
        <v>11</v>
      </c>
      <c r="D120" s="58" t="s">
        <v>162</v>
      </c>
      <c r="E120" s="62"/>
    </row>
    <row r="121" spans="1:5" ht="15" thickBot="1" x14ac:dyDescent="0.35"/>
    <row r="122" spans="1:5" ht="18.600000000000001" thickBot="1" x14ac:dyDescent="0.35">
      <c r="A122" s="333" t="s">
        <v>254</v>
      </c>
      <c r="B122" s="334"/>
      <c r="C122" s="334"/>
      <c r="D122" s="334"/>
      <c r="E122" s="335"/>
    </row>
    <row r="123" spans="1:5" x14ac:dyDescent="0.3">
      <c r="A123" s="60"/>
      <c r="B123" s="4" t="s">
        <v>22</v>
      </c>
      <c r="C123" s="52" t="s">
        <v>5</v>
      </c>
      <c r="D123" s="52" t="s">
        <v>101</v>
      </c>
      <c r="E123" s="56"/>
    </row>
    <row r="124" spans="1:5" x14ac:dyDescent="0.3">
      <c r="A124" s="60"/>
      <c r="B124" s="5" t="s">
        <v>10</v>
      </c>
      <c r="C124" s="53" t="s">
        <v>11</v>
      </c>
      <c r="D124" s="53" t="s">
        <v>106</v>
      </c>
      <c r="E124" s="48"/>
    </row>
    <row r="125" spans="1:5" x14ac:dyDescent="0.3">
      <c r="A125" s="60"/>
      <c r="B125" s="5" t="s">
        <v>13</v>
      </c>
      <c r="C125" s="53" t="s">
        <v>7</v>
      </c>
      <c r="D125" s="53" t="s">
        <v>107</v>
      </c>
      <c r="E125" s="49"/>
    </row>
    <row r="126" spans="1:5" ht="15" thickBot="1" x14ac:dyDescent="0.35">
      <c r="A126" s="60"/>
      <c r="B126" s="6" t="s">
        <v>14</v>
      </c>
      <c r="C126" s="54" t="s">
        <v>7</v>
      </c>
      <c r="D126" s="54" t="s">
        <v>108</v>
      </c>
      <c r="E126" s="50"/>
    </row>
    <row r="127" spans="1:5" ht="15" thickBot="1" x14ac:dyDescent="0.35">
      <c r="A127" s="61"/>
      <c r="B127" s="57" t="s">
        <v>163</v>
      </c>
      <c r="C127" s="58" t="s">
        <v>11</v>
      </c>
      <c r="D127" s="58" t="s">
        <v>162</v>
      </c>
      <c r="E127" s="62"/>
    </row>
    <row r="128" spans="1:5" ht="15" thickBot="1" x14ac:dyDescent="0.35"/>
    <row r="129" spans="1:5" ht="18.600000000000001" thickBot="1" x14ac:dyDescent="0.35">
      <c r="A129" s="333" t="s">
        <v>255</v>
      </c>
      <c r="B129" s="334"/>
      <c r="C129" s="334"/>
      <c r="D129" s="334"/>
      <c r="E129" s="335"/>
    </row>
    <row r="130" spans="1:5" x14ac:dyDescent="0.3">
      <c r="A130" s="60"/>
      <c r="B130" s="4" t="s">
        <v>22</v>
      </c>
      <c r="C130" s="52" t="s">
        <v>5</v>
      </c>
      <c r="D130" s="52" t="s">
        <v>101</v>
      </c>
      <c r="E130" s="56"/>
    </row>
    <row r="131" spans="1:5" x14ac:dyDescent="0.3">
      <c r="A131" s="60"/>
      <c r="B131" s="5" t="s">
        <v>10</v>
      </c>
      <c r="C131" s="53" t="s">
        <v>11</v>
      </c>
      <c r="D131" s="53" t="s">
        <v>106</v>
      </c>
      <c r="E131" s="48"/>
    </row>
    <row r="132" spans="1:5" x14ac:dyDescent="0.3">
      <c r="A132" s="60"/>
      <c r="B132" s="5" t="s">
        <v>13</v>
      </c>
      <c r="C132" s="53" t="s">
        <v>7</v>
      </c>
      <c r="D132" s="53" t="s">
        <v>107</v>
      </c>
      <c r="E132" s="49"/>
    </row>
    <row r="133" spans="1:5" ht="15" thickBot="1" x14ac:dyDescent="0.35">
      <c r="A133" s="60"/>
      <c r="B133" s="6" t="s">
        <v>14</v>
      </c>
      <c r="C133" s="54" t="s">
        <v>7</v>
      </c>
      <c r="D133" s="54" t="s">
        <v>108</v>
      </c>
      <c r="E133" s="50"/>
    </row>
    <row r="134" spans="1:5" ht="15" thickBot="1" x14ac:dyDescent="0.35">
      <c r="A134" s="61"/>
      <c r="B134" s="57" t="s">
        <v>163</v>
      </c>
      <c r="C134" s="58" t="s">
        <v>11</v>
      </c>
      <c r="D134" s="58" t="s">
        <v>162</v>
      </c>
      <c r="E134" s="62"/>
    </row>
    <row r="135" spans="1:5" ht="15" thickBot="1" x14ac:dyDescent="0.35"/>
    <row r="136" spans="1:5" ht="18.600000000000001" thickBot="1" x14ac:dyDescent="0.35">
      <c r="A136" s="333" t="s">
        <v>256</v>
      </c>
      <c r="B136" s="334"/>
      <c r="C136" s="334"/>
      <c r="D136" s="334"/>
      <c r="E136" s="335"/>
    </row>
    <row r="137" spans="1:5" x14ac:dyDescent="0.3">
      <c r="A137" s="60"/>
      <c r="B137" s="4" t="s">
        <v>22</v>
      </c>
      <c r="C137" s="52" t="s">
        <v>5</v>
      </c>
      <c r="D137" s="52" t="s">
        <v>101</v>
      </c>
      <c r="E137" s="56"/>
    </row>
    <row r="138" spans="1:5" x14ac:dyDescent="0.3">
      <c r="A138" s="60"/>
      <c r="B138" s="5" t="s">
        <v>10</v>
      </c>
      <c r="C138" s="53" t="s">
        <v>11</v>
      </c>
      <c r="D138" s="53" t="s">
        <v>106</v>
      </c>
      <c r="E138" s="48"/>
    </row>
    <row r="139" spans="1:5" x14ac:dyDescent="0.3">
      <c r="A139" s="60"/>
      <c r="B139" s="5" t="s">
        <v>13</v>
      </c>
      <c r="C139" s="53" t="s">
        <v>7</v>
      </c>
      <c r="D139" s="53" t="s">
        <v>107</v>
      </c>
      <c r="E139" s="49"/>
    </row>
    <row r="140" spans="1:5" ht="15" thickBot="1" x14ac:dyDescent="0.35">
      <c r="A140" s="60"/>
      <c r="B140" s="6" t="s">
        <v>14</v>
      </c>
      <c r="C140" s="54" t="s">
        <v>7</v>
      </c>
      <c r="D140" s="54" t="s">
        <v>108</v>
      </c>
      <c r="E140" s="50"/>
    </row>
    <row r="141" spans="1:5" ht="15" thickBot="1" x14ac:dyDescent="0.35">
      <c r="A141" s="61"/>
      <c r="B141" s="57" t="s">
        <v>163</v>
      </c>
      <c r="C141" s="58" t="s">
        <v>11</v>
      </c>
      <c r="D141" s="58" t="s">
        <v>162</v>
      </c>
      <c r="E141" s="62"/>
    </row>
    <row r="142" spans="1:5" ht="15" thickBot="1" x14ac:dyDescent="0.35"/>
    <row r="143" spans="1:5" ht="18.600000000000001" thickBot="1" x14ac:dyDescent="0.35">
      <c r="A143" s="333" t="s">
        <v>257</v>
      </c>
      <c r="B143" s="334"/>
      <c r="C143" s="334"/>
      <c r="D143" s="334"/>
      <c r="E143" s="335"/>
    </row>
    <row r="144" spans="1:5" x14ac:dyDescent="0.3">
      <c r="A144" s="60"/>
      <c r="B144" s="4" t="s">
        <v>22</v>
      </c>
      <c r="C144" s="52" t="s">
        <v>5</v>
      </c>
      <c r="D144" s="52" t="s">
        <v>101</v>
      </c>
      <c r="E144" s="56"/>
    </row>
    <row r="145" spans="1:5" x14ac:dyDescent="0.3">
      <c r="A145" s="60"/>
      <c r="B145" s="5" t="s">
        <v>10</v>
      </c>
      <c r="C145" s="53" t="s">
        <v>11</v>
      </c>
      <c r="D145" s="53" t="s">
        <v>106</v>
      </c>
      <c r="E145" s="48"/>
    </row>
    <row r="146" spans="1:5" x14ac:dyDescent="0.3">
      <c r="A146" s="60"/>
      <c r="B146" s="5" t="s">
        <v>13</v>
      </c>
      <c r="C146" s="53" t="s">
        <v>7</v>
      </c>
      <c r="D146" s="53" t="s">
        <v>107</v>
      </c>
      <c r="E146" s="49"/>
    </row>
    <row r="147" spans="1:5" ht="15" thickBot="1" x14ac:dyDescent="0.35">
      <c r="A147" s="60"/>
      <c r="B147" s="6" t="s">
        <v>14</v>
      </c>
      <c r="C147" s="54" t="s">
        <v>7</v>
      </c>
      <c r="D147" s="54" t="s">
        <v>108</v>
      </c>
      <c r="E147" s="50"/>
    </row>
    <row r="148" spans="1:5" ht="15" thickBot="1" x14ac:dyDescent="0.35">
      <c r="A148" s="61"/>
      <c r="B148" s="57" t="s">
        <v>163</v>
      </c>
      <c r="C148" s="58" t="s">
        <v>11</v>
      </c>
      <c r="D148" s="58" t="s">
        <v>162</v>
      </c>
      <c r="E148" s="62"/>
    </row>
    <row r="149" spans="1:5" ht="15" thickBot="1" x14ac:dyDescent="0.35"/>
    <row r="150" spans="1:5" ht="18.600000000000001" thickBot="1" x14ac:dyDescent="0.35">
      <c r="A150" s="333" t="s">
        <v>258</v>
      </c>
      <c r="B150" s="334"/>
      <c r="C150" s="334"/>
      <c r="D150" s="334"/>
      <c r="E150" s="335"/>
    </row>
    <row r="151" spans="1:5" x14ac:dyDescent="0.3">
      <c r="A151" s="60"/>
      <c r="B151" s="4" t="s">
        <v>22</v>
      </c>
      <c r="C151" s="52" t="s">
        <v>5</v>
      </c>
      <c r="D151" s="52" t="s">
        <v>101</v>
      </c>
      <c r="E151" s="56"/>
    </row>
    <row r="152" spans="1:5" x14ac:dyDescent="0.3">
      <c r="A152" s="60"/>
      <c r="B152" s="5" t="s">
        <v>10</v>
      </c>
      <c r="C152" s="53" t="s">
        <v>11</v>
      </c>
      <c r="D152" s="53" t="s">
        <v>106</v>
      </c>
      <c r="E152" s="48"/>
    </row>
    <row r="153" spans="1:5" x14ac:dyDescent="0.3">
      <c r="A153" s="60"/>
      <c r="B153" s="5" t="s">
        <v>13</v>
      </c>
      <c r="C153" s="53" t="s">
        <v>7</v>
      </c>
      <c r="D153" s="53" t="s">
        <v>107</v>
      </c>
      <c r="E153" s="49"/>
    </row>
    <row r="154" spans="1:5" ht="15" thickBot="1" x14ac:dyDescent="0.35">
      <c r="A154" s="60"/>
      <c r="B154" s="6" t="s">
        <v>14</v>
      </c>
      <c r="C154" s="54" t="s">
        <v>7</v>
      </c>
      <c r="D154" s="54" t="s">
        <v>108</v>
      </c>
      <c r="E154" s="50"/>
    </row>
    <row r="155" spans="1:5" ht="15" thickBot="1" x14ac:dyDescent="0.35">
      <c r="A155" s="61"/>
      <c r="B155" s="57" t="s">
        <v>163</v>
      </c>
      <c r="C155" s="58" t="s">
        <v>11</v>
      </c>
      <c r="D155" s="58" t="s">
        <v>162</v>
      </c>
      <c r="E155" s="62"/>
    </row>
    <row r="156" spans="1:5" ht="15" thickBot="1" x14ac:dyDescent="0.35"/>
    <row r="157" spans="1:5" ht="18.600000000000001" thickBot="1" x14ac:dyDescent="0.35">
      <c r="A157" s="333" t="s">
        <v>259</v>
      </c>
      <c r="B157" s="334"/>
      <c r="C157" s="334"/>
      <c r="D157" s="334"/>
      <c r="E157" s="335"/>
    </row>
    <row r="158" spans="1:5" x14ac:dyDescent="0.3">
      <c r="A158" s="60"/>
      <c r="B158" s="4" t="s">
        <v>22</v>
      </c>
      <c r="C158" s="52" t="s">
        <v>5</v>
      </c>
      <c r="D158" s="52" t="s">
        <v>101</v>
      </c>
      <c r="E158" s="56"/>
    </row>
    <row r="159" spans="1:5" x14ac:dyDescent="0.3">
      <c r="A159" s="60"/>
      <c r="B159" s="5" t="s">
        <v>10</v>
      </c>
      <c r="C159" s="53" t="s">
        <v>11</v>
      </c>
      <c r="D159" s="53" t="s">
        <v>106</v>
      </c>
      <c r="E159" s="48"/>
    </row>
    <row r="160" spans="1:5" x14ac:dyDescent="0.3">
      <c r="A160" s="60"/>
      <c r="B160" s="5" t="s">
        <v>13</v>
      </c>
      <c r="C160" s="53" t="s">
        <v>7</v>
      </c>
      <c r="D160" s="53" t="s">
        <v>107</v>
      </c>
      <c r="E160" s="49"/>
    </row>
    <row r="161" spans="1:5" ht="15" thickBot="1" x14ac:dyDescent="0.35">
      <c r="A161" s="60"/>
      <c r="B161" s="6" t="s">
        <v>14</v>
      </c>
      <c r="C161" s="54" t="s">
        <v>7</v>
      </c>
      <c r="D161" s="54" t="s">
        <v>108</v>
      </c>
      <c r="E161" s="50"/>
    </row>
    <row r="162" spans="1:5" ht="15" thickBot="1" x14ac:dyDescent="0.35">
      <c r="A162" s="61"/>
      <c r="B162" s="57" t="s">
        <v>163</v>
      </c>
      <c r="C162" s="58" t="s">
        <v>11</v>
      </c>
      <c r="D162" s="58" t="s">
        <v>162</v>
      </c>
      <c r="E162" s="62"/>
    </row>
    <row r="163" spans="1:5" ht="15" thickBot="1" x14ac:dyDescent="0.35"/>
    <row r="164" spans="1:5" ht="18.600000000000001" thickBot="1" x14ac:dyDescent="0.35">
      <c r="A164" s="333" t="s">
        <v>260</v>
      </c>
      <c r="B164" s="334"/>
      <c r="C164" s="334"/>
      <c r="D164" s="334"/>
      <c r="E164" s="335"/>
    </row>
    <row r="165" spans="1:5" x14ac:dyDescent="0.3">
      <c r="A165" s="60"/>
      <c r="B165" s="4" t="s">
        <v>22</v>
      </c>
      <c r="C165" s="52" t="s">
        <v>5</v>
      </c>
      <c r="D165" s="52" t="s">
        <v>101</v>
      </c>
      <c r="E165" s="56"/>
    </row>
    <row r="166" spans="1:5" x14ac:dyDescent="0.3">
      <c r="A166" s="60"/>
      <c r="B166" s="5" t="s">
        <v>10</v>
      </c>
      <c r="C166" s="53" t="s">
        <v>11</v>
      </c>
      <c r="D166" s="53" t="s">
        <v>106</v>
      </c>
      <c r="E166" s="48"/>
    </row>
    <row r="167" spans="1:5" x14ac:dyDescent="0.3">
      <c r="A167" s="60"/>
      <c r="B167" s="5" t="s">
        <v>13</v>
      </c>
      <c r="C167" s="53" t="s">
        <v>7</v>
      </c>
      <c r="D167" s="53" t="s">
        <v>107</v>
      </c>
      <c r="E167" s="49"/>
    </row>
    <row r="168" spans="1:5" ht="15" thickBot="1" x14ac:dyDescent="0.35">
      <c r="A168" s="60"/>
      <c r="B168" s="6" t="s">
        <v>14</v>
      </c>
      <c r="C168" s="54" t="s">
        <v>7</v>
      </c>
      <c r="D168" s="54" t="s">
        <v>108</v>
      </c>
      <c r="E168" s="50"/>
    </row>
    <row r="169" spans="1:5" ht="15" thickBot="1" x14ac:dyDescent="0.35">
      <c r="A169" s="61"/>
      <c r="B169" s="57" t="s">
        <v>163</v>
      </c>
      <c r="C169" s="58" t="s">
        <v>11</v>
      </c>
      <c r="D169" s="58" t="s">
        <v>162</v>
      </c>
      <c r="E169" s="62"/>
    </row>
    <row r="170" spans="1:5" ht="15" thickBot="1" x14ac:dyDescent="0.35"/>
    <row r="171" spans="1:5" ht="18.600000000000001" thickBot="1" x14ac:dyDescent="0.35">
      <c r="A171" s="333" t="s">
        <v>261</v>
      </c>
      <c r="B171" s="334"/>
      <c r="C171" s="334"/>
      <c r="D171" s="334"/>
      <c r="E171" s="335"/>
    </row>
    <row r="172" spans="1:5" x14ac:dyDescent="0.3">
      <c r="A172" s="60"/>
      <c r="B172" s="4" t="s">
        <v>22</v>
      </c>
      <c r="C172" s="52" t="s">
        <v>5</v>
      </c>
      <c r="D172" s="52" t="s">
        <v>101</v>
      </c>
      <c r="E172" s="56"/>
    </row>
    <row r="173" spans="1:5" x14ac:dyDescent="0.3">
      <c r="A173" s="60"/>
      <c r="B173" s="5" t="s">
        <v>10</v>
      </c>
      <c r="C173" s="53" t="s">
        <v>11</v>
      </c>
      <c r="D173" s="53" t="s">
        <v>106</v>
      </c>
      <c r="E173" s="48"/>
    </row>
    <row r="174" spans="1:5" x14ac:dyDescent="0.3">
      <c r="A174" s="60"/>
      <c r="B174" s="5" t="s">
        <v>13</v>
      </c>
      <c r="C174" s="53" t="s">
        <v>7</v>
      </c>
      <c r="D174" s="53" t="s">
        <v>107</v>
      </c>
      <c r="E174" s="49"/>
    </row>
    <row r="175" spans="1:5" ht="15" thickBot="1" x14ac:dyDescent="0.35">
      <c r="A175" s="60"/>
      <c r="B175" s="6" t="s">
        <v>14</v>
      </c>
      <c r="C175" s="54" t="s">
        <v>7</v>
      </c>
      <c r="D175" s="54" t="s">
        <v>108</v>
      </c>
      <c r="E175" s="50"/>
    </row>
    <row r="176" spans="1:5" ht="15" thickBot="1" x14ac:dyDescent="0.35">
      <c r="A176" s="61"/>
      <c r="B176" s="57" t="s">
        <v>163</v>
      </c>
      <c r="C176" s="58" t="s">
        <v>11</v>
      </c>
      <c r="D176" s="58" t="s">
        <v>162</v>
      </c>
      <c r="E176" s="62"/>
    </row>
    <row r="177" spans="1:5" ht="15" thickBot="1" x14ac:dyDescent="0.35"/>
    <row r="178" spans="1:5" ht="18.600000000000001" thickBot="1" x14ac:dyDescent="0.35">
      <c r="A178" s="333" t="s">
        <v>262</v>
      </c>
      <c r="B178" s="334"/>
      <c r="C178" s="334"/>
      <c r="D178" s="334"/>
      <c r="E178" s="335"/>
    </row>
    <row r="179" spans="1:5" x14ac:dyDescent="0.3">
      <c r="A179" s="60"/>
      <c r="B179" s="4" t="s">
        <v>22</v>
      </c>
      <c r="C179" s="52" t="s">
        <v>5</v>
      </c>
      <c r="D179" s="52" t="s">
        <v>101</v>
      </c>
      <c r="E179" s="56"/>
    </row>
    <row r="180" spans="1:5" x14ac:dyDescent="0.3">
      <c r="A180" s="60"/>
      <c r="B180" s="5" t="s">
        <v>10</v>
      </c>
      <c r="C180" s="53" t="s">
        <v>11</v>
      </c>
      <c r="D180" s="53" t="s">
        <v>106</v>
      </c>
      <c r="E180" s="48"/>
    </row>
    <row r="181" spans="1:5" x14ac:dyDescent="0.3">
      <c r="A181" s="60"/>
      <c r="B181" s="5" t="s">
        <v>13</v>
      </c>
      <c r="C181" s="53" t="s">
        <v>7</v>
      </c>
      <c r="D181" s="53" t="s">
        <v>107</v>
      </c>
      <c r="E181" s="49"/>
    </row>
    <row r="182" spans="1:5" ht="15" thickBot="1" x14ac:dyDescent="0.35">
      <c r="A182" s="60"/>
      <c r="B182" s="6" t="s">
        <v>14</v>
      </c>
      <c r="C182" s="54" t="s">
        <v>7</v>
      </c>
      <c r="D182" s="54" t="s">
        <v>108</v>
      </c>
      <c r="E182" s="50"/>
    </row>
    <row r="183" spans="1:5" ht="15" thickBot="1" x14ac:dyDescent="0.35">
      <c r="A183" s="61"/>
      <c r="B183" s="57" t="s">
        <v>163</v>
      </c>
      <c r="C183" s="58" t="s">
        <v>11</v>
      </c>
      <c r="D183" s="58" t="s">
        <v>162</v>
      </c>
      <c r="E183" s="62"/>
    </row>
    <row r="184" spans="1:5" ht="15" thickBot="1" x14ac:dyDescent="0.35"/>
    <row r="185" spans="1:5" ht="18.600000000000001" thickBot="1" x14ac:dyDescent="0.35">
      <c r="A185" s="333" t="s">
        <v>263</v>
      </c>
      <c r="B185" s="334"/>
      <c r="C185" s="334"/>
      <c r="D185" s="334"/>
      <c r="E185" s="335"/>
    </row>
    <row r="186" spans="1:5" x14ac:dyDescent="0.3">
      <c r="A186" s="60"/>
      <c r="B186" s="4" t="s">
        <v>22</v>
      </c>
      <c r="C186" s="52" t="s">
        <v>5</v>
      </c>
      <c r="D186" s="52" t="s">
        <v>101</v>
      </c>
      <c r="E186" s="56"/>
    </row>
    <row r="187" spans="1:5" x14ac:dyDescent="0.3">
      <c r="A187" s="60"/>
      <c r="B187" s="5" t="s">
        <v>10</v>
      </c>
      <c r="C187" s="53" t="s">
        <v>11</v>
      </c>
      <c r="D187" s="53" t="s">
        <v>106</v>
      </c>
      <c r="E187" s="48"/>
    </row>
    <row r="188" spans="1:5" x14ac:dyDescent="0.3">
      <c r="A188" s="60"/>
      <c r="B188" s="5" t="s">
        <v>13</v>
      </c>
      <c r="C188" s="53" t="s">
        <v>7</v>
      </c>
      <c r="D188" s="53" t="s">
        <v>107</v>
      </c>
      <c r="E188" s="49"/>
    </row>
    <row r="189" spans="1:5" ht="15" thickBot="1" x14ac:dyDescent="0.35">
      <c r="A189" s="60"/>
      <c r="B189" s="6" t="s">
        <v>14</v>
      </c>
      <c r="C189" s="54" t="s">
        <v>7</v>
      </c>
      <c r="D189" s="54" t="s">
        <v>108</v>
      </c>
      <c r="E189" s="50"/>
    </row>
    <row r="190" spans="1:5" ht="15" thickBot="1" x14ac:dyDescent="0.35">
      <c r="A190" s="61"/>
      <c r="B190" s="57" t="s">
        <v>163</v>
      </c>
      <c r="C190" s="58" t="s">
        <v>11</v>
      </c>
      <c r="D190" s="58" t="s">
        <v>162</v>
      </c>
      <c r="E190" s="62"/>
    </row>
    <row r="191" spans="1:5" ht="15" thickBot="1" x14ac:dyDescent="0.35"/>
    <row r="192" spans="1:5" ht="18.600000000000001" thickBot="1" x14ac:dyDescent="0.35">
      <c r="A192" s="333" t="s">
        <v>264</v>
      </c>
      <c r="B192" s="334"/>
      <c r="C192" s="334"/>
      <c r="D192" s="334"/>
      <c r="E192" s="335"/>
    </row>
    <row r="193" spans="1:5" x14ac:dyDescent="0.3">
      <c r="A193" s="60"/>
      <c r="B193" s="4" t="s">
        <v>22</v>
      </c>
      <c r="C193" s="52" t="s">
        <v>5</v>
      </c>
      <c r="D193" s="52" t="s">
        <v>101</v>
      </c>
      <c r="E193" s="56"/>
    </row>
    <row r="194" spans="1:5" x14ac:dyDescent="0.3">
      <c r="A194" s="60"/>
      <c r="B194" s="5" t="s">
        <v>10</v>
      </c>
      <c r="C194" s="53" t="s">
        <v>11</v>
      </c>
      <c r="D194" s="53" t="s">
        <v>106</v>
      </c>
      <c r="E194" s="48"/>
    </row>
    <row r="195" spans="1:5" x14ac:dyDescent="0.3">
      <c r="A195" s="60"/>
      <c r="B195" s="5" t="s">
        <v>13</v>
      </c>
      <c r="C195" s="53" t="s">
        <v>7</v>
      </c>
      <c r="D195" s="53" t="s">
        <v>107</v>
      </c>
      <c r="E195" s="49"/>
    </row>
    <row r="196" spans="1:5" ht="15" thickBot="1" x14ac:dyDescent="0.35">
      <c r="A196" s="60"/>
      <c r="B196" s="6" t="s">
        <v>14</v>
      </c>
      <c r="C196" s="54" t="s">
        <v>7</v>
      </c>
      <c r="D196" s="54" t="s">
        <v>108</v>
      </c>
      <c r="E196" s="50"/>
    </row>
    <row r="197" spans="1:5" ht="15" thickBot="1" x14ac:dyDescent="0.35">
      <c r="A197" s="61"/>
      <c r="B197" s="57" t="s">
        <v>163</v>
      </c>
      <c r="C197" s="58" t="s">
        <v>11</v>
      </c>
      <c r="D197" s="58" t="s">
        <v>162</v>
      </c>
      <c r="E197" s="62"/>
    </row>
    <row r="198" spans="1:5" ht="15" thickBot="1" x14ac:dyDescent="0.35"/>
    <row r="199" spans="1:5" ht="18.600000000000001" thickBot="1" x14ac:dyDescent="0.35">
      <c r="A199" s="333" t="s">
        <v>265</v>
      </c>
      <c r="B199" s="334"/>
      <c r="C199" s="334"/>
      <c r="D199" s="334"/>
      <c r="E199" s="335"/>
    </row>
    <row r="200" spans="1:5" x14ac:dyDescent="0.3">
      <c r="A200" s="60"/>
      <c r="B200" s="4" t="s">
        <v>22</v>
      </c>
      <c r="C200" s="52" t="s">
        <v>5</v>
      </c>
      <c r="D200" s="52" t="s">
        <v>101</v>
      </c>
      <c r="E200" s="56"/>
    </row>
    <row r="201" spans="1:5" x14ac:dyDescent="0.3">
      <c r="A201" s="60"/>
      <c r="B201" s="5" t="s">
        <v>10</v>
      </c>
      <c r="C201" s="53" t="s">
        <v>11</v>
      </c>
      <c r="D201" s="53" t="s">
        <v>106</v>
      </c>
      <c r="E201" s="48"/>
    </row>
    <row r="202" spans="1:5" x14ac:dyDescent="0.3">
      <c r="A202" s="60"/>
      <c r="B202" s="5" t="s">
        <v>13</v>
      </c>
      <c r="C202" s="53" t="s">
        <v>7</v>
      </c>
      <c r="D202" s="53" t="s">
        <v>107</v>
      </c>
      <c r="E202" s="49"/>
    </row>
    <row r="203" spans="1:5" ht="15" thickBot="1" x14ac:dyDescent="0.35">
      <c r="A203" s="60"/>
      <c r="B203" s="6" t="s">
        <v>14</v>
      </c>
      <c r="C203" s="54" t="s">
        <v>7</v>
      </c>
      <c r="D203" s="54" t="s">
        <v>108</v>
      </c>
      <c r="E203" s="50"/>
    </row>
    <row r="204" spans="1:5" ht="15" thickBot="1" x14ac:dyDescent="0.35">
      <c r="A204" s="61"/>
      <c r="B204" s="57" t="s">
        <v>163</v>
      </c>
      <c r="C204" s="58" t="s">
        <v>11</v>
      </c>
      <c r="D204" s="58" t="s">
        <v>162</v>
      </c>
      <c r="E204" s="62"/>
    </row>
    <row r="205" spans="1:5" ht="15" thickBot="1" x14ac:dyDescent="0.35"/>
    <row r="206" spans="1:5" ht="18.600000000000001" thickBot="1" x14ac:dyDescent="0.35">
      <c r="A206" s="333" t="s">
        <v>266</v>
      </c>
      <c r="B206" s="334"/>
      <c r="C206" s="334"/>
      <c r="D206" s="334"/>
      <c r="E206" s="335"/>
    </row>
    <row r="207" spans="1:5" x14ac:dyDescent="0.3">
      <c r="A207" s="60"/>
      <c r="B207" s="4" t="s">
        <v>22</v>
      </c>
      <c r="C207" s="52" t="s">
        <v>5</v>
      </c>
      <c r="D207" s="52" t="s">
        <v>101</v>
      </c>
      <c r="E207" s="56"/>
    </row>
    <row r="208" spans="1:5" x14ac:dyDescent="0.3">
      <c r="A208" s="60"/>
      <c r="B208" s="5" t="s">
        <v>10</v>
      </c>
      <c r="C208" s="53" t="s">
        <v>11</v>
      </c>
      <c r="D208" s="53" t="s">
        <v>106</v>
      </c>
      <c r="E208" s="48"/>
    </row>
    <row r="209" spans="1:5" x14ac:dyDescent="0.3">
      <c r="A209" s="60"/>
      <c r="B209" s="5" t="s">
        <v>13</v>
      </c>
      <c r="C209" s="53" t="s">
        <v>7</v>
      </c>
      <c r="D209" s="53" t="s">
        <v>107</v>
      </c>
      <c r="E209" s="49"/>
    </row>
    <row r="210" spans="1:5" ht="15" thickBot="1" x14ac:dyDescent="0.35">
      <c r="A210" s="60"/>
      <c r="B210" s="6" t="s">
        <v>14</v>
      </c>
      <c r="C210" s="54" t="s">
        <v>7</v>
      </c>
      <c r="D210" s="54" t="s">
        <v>108</v>
      </c>
      <c r="E210" s="50"/>
    </row>
    <row r="211" spans="1:5" ht="15" thickBot="1" x14ac:dyDescent="0.35">
      <c r="A211" s="61"/>
      <c r="B211" s="57" t="s">
        <v>163</v>
      </c>
      <c r="C211" s="58" t="s">
        <v>11</v>
      </c>
      <c r="D211" s="58" t="s">
        <v>162</v>
      </c>
      <c r="E211" s="62"/>
    </row>
    <row r="212" spans="1:5" ht="15" thickBot="1" x14ac:dyDescent="0.35"/>
    <row r="213" spans="1:5" ht="18.600000000000001" thickBot="1" x14ac:dyDescent="0.35">
      <c r="A213" s="333" t="s">
        <v>267</v>
      </c>
      <c r="B213" s="334"/>
      <c r="C213" s="334"/>
      <c r="D213" s="334"/>
      <c r="E213" s="335"/>
    </row>
    <row r="214" spans="1:5" x14ac:dyDescent="0.3">
      <c r="A214" s="60"/>
      <c r="B214" s="4" t="s">
        <v>22</v>
      </c>
      <c r="C214" s="52" t="s">
        <v>5</v>
      </c>
      <c r="D214" s="52" t="s">
        <v>101</v>
      </c>
      <c r="E214" s="56"/>
    </row>
    <row r="215" spans="1:5" x14ac:dyDescent="0.3">
      <c r="A215" s="60"/>
      <c r="B215" s="5" t="s">
        <v>10</v>
      </c>
      <c r="C215" s="53" t="s">
        <v>11</v>
      </c>
      <c r="D215" s="53" t="s">
        <v>106</v>
      </c>
      <c r="E215" s="48"/>
    </row>
    <row r="216" spans="1:5" x14ac:dyDescent="0.3">
      <c r="A216" s="60"/>
      <c r="B216" s="5" t="s">
        <v>13</v>
      </c>
      <c r="C216" s="53" t="s">
        <v>7</v>
      </c>
      <c r="D216" s="53" t="s">
        <v>107</v>
      </c>
      <c r="E216" s="49"/>
    </row>
    <row r="217" spans="1:5" ht="15" thickBot="1" x14ac:dyDescent="0.35">
      <c r="A217" s="60"/>
      <c r="B217" s="6" t="s">
        <v>14</v>
      </c>
      <c r="C217" s="54" t="s">
        <v>7</v>
      </c>
      <c r="D217" s="54" t="s">
        <v>108</v>
      </c>
      <c r="E217" s="50"/>
    </row>
    <row r="218" spans="1:5" ht="15" thickBot="1" x14ac:dyDescent="0.35">
      <c r="A218" s="61"/>
      <c r="B218" s="57" t="s">
        <v>163</v>
      </c>
      <c r="C218" s="58" t="s">
        <v>11</v>
      </c>
      <c r="D218" s="58" t="s">
        <v>162</v>
      </c>
      <c r="E218" s="62"/>
    </row>
    <row r="219" spans="1:5" ht="15" thickBot="1" x14ac:dyDescent="0.35"/>
    <row r="220" spans="1:5" ht="18.600000000000001" thickBot="1" x14ac:dyDescent="0.35">
      <c r="A220" s="333" t="s">
        <v>268</v>
      </c>
      <c r="B220" s="334"/>
      <c r="C220" s="334"/>
      <c r="D220" s="334"/>
      <c r="E220" s="335"/>
    </row>
    <row r="221" spans="1:5" x14ac:dyDescent="0.3">
      <c r="A221" s="60"/>
      <c r="B221" s="4" t="s">
        <v>22</v>
      </c>
      <c r="C221" s="52" t="s">
        <v>5</v>
      </c>
      <c r="D221" s="52" t="s">
        <v>101</v>
      </c>
      <c r="E221" s="56"/>
    </row>
    <row r="222" spans="1:5" x14ac:dyDescent="0.3">
      <c r="A222" s="60"/>
      <c r="B222" s="5" t="s">
        <v>10</v>
      </c>
      <c r="C222" s="53" t="s">
        <v>11</v>
      </c>
      <c r="D222" s="53" t="s">
        <v>106</v>
      </c>
      <c r="E222" s="48"/>
    </row>
    <row r="223" spans="1:5" x14ac:dyDescent="0.3">
      <c r="A223" s="60"/>
      <c r="B223" s="5" t="s">
        <v>13</v>
      </c>
      <c r="C223" s="53" t="s">
        <v>7</v>
      </c>
      <c r="D223" s="53" t="s">
        <v>107</v>
      </c>
      <c r="E223" s="49"/>
    </row>
    <row r="224" spans="1:5" ht="15" thickBot="1" x14ac:dyDescent="0.35">
      <c r="A224" s="60"/>
      <c r="B224" s="6" t="s">
        <v>14</v>
      </c>
      <c r="C224" s="54" t="s">
        <v>7</v>
      </c>
      <c r="D224" s="54" t="s">
        <v>108</v>
      </c>
      <c r="E224" s="50"/>
    </row>
    <row r="225" spans="1:5" ht="15" thickBot="1" x14ac:dyDescent="0.35">
      <c r="A225" s="61"/>
      <c r="B225" s="57" t="s">
        <v>163</v>
      </c>
      <c r="C225" s="58" t="s">
        <v>11</v>
      </c>
      <c r="D225" s="58" t="s">
        <v>162</v>
      </c>
      <c r="E225" s="62"/>
    </row>
    <row r="226" spans="1:5" ht="15" thickBot="1" x14ac:dyDescent="0.35"/>
    <row r="227" spans="1:5" ht="18.600000000000001" thickBot="1" x14ac:dyDescent="0.35">
      <c r="A227" s="333" t="s">
        <v>269</v>
      </c>
      <c r="B227" s="334"/>
      <c r="C227" s="334"/>
      <c r="D227" s="334"/>
      <c r="E227" s="335"/>
    </row>
    <row r="228" spans="1:5" x14ac:dyDescent="0.3">
      <c r="A228" s="60"/>
      <c r="B228" s="4" t="s">
        <v>22</v>
      </c>
      <c r="C228" s="52" t="s">
        <v>5</v>
      </c>
      <c r="D228" s="52" t="s">
        <v>101</v>
      </c>
      <c r="E228" s="56"/>
    </row>
    <row r="229" spans="1:5" x14ac:dyDescent="0.3">
      <c r="A229" s="60"/>
      <c r="B229" s="5" t="s">
        <v>10</v>
      </c>
      <c r="C229" s="53" t="s">
        <v>11</v>
      </c>
      <c r="D229" s="53" t="s">
        <v>106</v>
      </c>
      <c r="E229" s="48"/>
    </row>
    <row r="230" spans="1:5" x14ac:dyDescent="0.3">
      <c r="A230" s="60"/>
      <c r="B230" s="5" t="s">
        <v>13</v>
      </c>
      <c r="C230" s="53" t="s">
        <v>7</v>
      </c>
      <c r="D230" s="53" t="s">
        <v>107</v>
      </c>
      <c r="E230" s="49"/>
    </row>
    <row r="231" spans="1:5" ht="15" thickBot="1" x14ac:dyDescent="0.35">
      <c r="A231" s="60"/>
      <c r="B231" s="6" t="s">
        <v>14</v>
      </c>
      <c r="C231" s="54" t="s">
        <v>7</v>
      </c>
      <c r="D231" s="54" t="s">
        <v>108</v>
      </c>
      <c r="E231" s="50"/>
    </row>
    <row r="232" spans="1:5" ht="15" thickBot="1" x14ac:dyDescent="0.35">
      <c r="A232" s="61"/>
      <c r="B232" s="57" t="s">
        <v>163</v>
      </c>
      <c r="C232" s="58" t="s">
        <v>11</v>
      </c>
      <c r="D232" s="58" t="s">
        <v>162</v>
      </c>
      <c r="E232" s="62"/>
    </row>
    <row r="233" spans="1:5" ht="15" thickBot="1" x14ac:dyDescent="0.35"/>
    <row r="234" spans="1:5" ht="18.600000000000001" thickBot="1" x14ac:dyDescent="0.35">
      <c r="A234" s="333" t="s">
        <v>270</v>
      </c>
      <c r="B234" s="334"/>
      <c r="C234" s="334"/>
      <c r="D234" s="334"/>
      <c r="E234" s="335"/>
    </row>
    <row r="235" spans="1:5" x14ac:dyDescent="0.3">
      <c r="A235" s="60"/>
      <c r="B235" s="4" t="s">
        <v>22</v>
      </c>
      <c r="C235" s="52" t="s">
        <v>5</v>
      </c>
      <c r="D235" s="52" t="s">
        <v>101</v>
      </c>
      <c r="E235" s="56"/>
    </row>
    <row r="236" spans="1:5" x14ac:dyDescent="0.3">
      <c r="A236" s="60"/>
      <c r="B236" s="5" t="s">
        <v>10</v>
      </c>
      <c r="C236" s="53" t="s">
        <v>11</v>
      </c>
      <c r="D236" s="53" t="s">
        <v>106</v>
      </c>
      <c r="E236" s="48"/>
    </row>
    <row r="237" spans="1:5" x14ac:dyDescent="0.3">
      <c r="A237" s="60"/>
      <c r="B237" s="5" t="s">
        <v>13</v>
      </c>
      <c r="C237" s="53" t="s">
        <v>7</v>
      </c>
      <c r="D237" s="53" t="s">
        <v>107</v>
      </c>
      <c r="E237" s="49"/>
    </row>
    <row r="238" spans="1:5" ht="15" thickBot="1" x14ac:dyDescent="0.35">
      <c r="A238" s="60"/>
      <c r="B238" s="6" t="s">
        <v>14</v>
      </c>
      <c r="C238" s="54" t="s">
        <v>7</v>
      </c>
      <c r="D238" s="54" t="s">
        <v>108</v>
      </c>
      <c r="E238" s="50"/>
    </row>
    <row r="239" spans="1:5" ht="15" thickBot="1" x14ac:dyDescent="0.35">
      <c r="A239" s="61"/>
      <c r="B239" s="57" t="s">
        <v>163</v>
      </c>
      <c r="C239" s="58" t="s">
        <v>11</v>
      </c>
      <c r="D239" s="58" t="s">
        <v>162</v>
      </c>
      <c r="E239" s="62"/>
    </row>
    <row r="240" spans="1:5" ht="15" thickBot="1" x14ac:dyDescent="0.35"/>
    <row r="241" spans="1:5" ht="18.600000000000001" thickBot="1" x14ac:dyDescent="0.35">
      <c r="A241" s="333" t="s">
        <v>271</v>
      </c>
      <c r="B241" s="334"/>
      <c r="C241" s="334"/>
      <c r="D241" s="334"/>
      <c r="E241" s="335"/>
    </row>
    <row r="242" spans="1:5" x14ac:dyDescent="0.3">
      <c r="A242" s="60"/>
      <c r="B242" s="4" t="s">
        <v>22</v>
      </c>
      <c r="C242" s="52" t="s">
        <v>5</v>
      </c>
      <c r="D242" s="52" t="s">
        <v>101</v>
      </c>
      <c r="E242" s="56"/>
    </row>
    <row r="243" spans="1:5" x14ac:dyDescent="0.3">
      <c r="A243" s="60"/>
      <c r="B243" s="5" t="s">
        <v>10</v>
      </c>
      <c r="C243" s="53" t="s">
        <v>11</v>
      </c>
      <c r="D243" s="53" t="s">
        <v>106</v>
      </c>
      <c r="E243" s="48"/>
    </row>
    <row r="244" spans="1:5" x14ac:dyDescent="0.3">
      <c r="A244" s="60"/>
      <c r="B244" s="5" t="s">
        <v>13</v>
      </c>
      <c r="C244" s="53" t="s">
        <v>7</v>
      </c>
      <c r="D244" s="53" t="s">
        <v>107</v>
      </c>
      <c r="E244" s="49"/>
    </row>
    <row r="245" spans="1:5" ht="15" thickBot="1" x14ac:dyDescent="0.35">
      <c r="A245" s="60"/>
      <c r="B245" s="6" t="s">
        <v>14</v>
      </c>
      <c r="C245" s="54" t="s">
        <v>7</v>
      </c>
      <c r="D245" s="54" t="s">
        <v>108</v>
      </c>
      <c r="E245" s="50"/>
    </row>
    <row r="246" spans="1:5" ht="15" thickBot="1" x14ac:dyDescent="0.35">
      <c r="A246" s="61"/>
      <c r="B246" s="57" t="s">
        <v>163</v>
      </c>
      <c r="C246" s="58" t="s">
        <v>11</v>
      </c>
      <c r="D246" s="58" t="s">
        <v>162</v>
      </c>
      <c r="E246" s="62"/>
    </row>
    <row r="247" spans="1:5" ht="15" thickBot="1" x14ac:dyDescent="0.35"/>
    <row r="248" spans="1:5" ht="18.600000000000001" thickBot="1" x14ac:dyDescent="0.35">
      <c r="A248" s="333" t="s">
        <v>272</v>
      </c>
      <c r="B248" s="334"/>
      <c r="C248" s="334"/>
      <c r="D248" s="334"/>
      <c r="E248" s="335"/>
    </row>
    <row r="249" spans="1:5" x14ac:dyDescent="0.3">
      <c r="A249" s="60"/>
      <c r="B249" s="4" t="s">
        <v>22</v>
      </c>
      <c r="C249" s="52" t="s">
        <v>5</v>
      </c>
      <c r="D249" s="52" t="s">
        <v>101</v>
      </c>
      <c r="E249" s="56"/>
    </row>
    <row r="250" spans="1:5" x14ac:dyDescent="0.3">
      <c r="A250" s="60"/>
      <c r="B250" s="5" t="s">
        <v>10</v>
      </c>
      <c r="C250" s="53" t="s">
        <v>11</v>
      </c>
      <c r="D250" s="53" t="s">
        <v>106</v>
      </c>
      <c r="E250" s="48"/>
    </row>
    <row r="251" spans="1:5" x14ac:dyDescent="0.3">
      <c r="A251" s="60"/>
      <c r="B251" s="5" t="s">
        <v>13</v>
      </c>
      <c r="C251" s="53" t="s">
        <v>7</v>
      </c>
      <c r="D251" s="53" t="s">
        <v>107</v>
      </c>
      <c r="E251" s="49"/>
    </row>
    <row r="252" spans="1:5" ht="15" thickBot="1" x14ac:dyDescent="0.35">
      <c r="A252" s="60"/>
      <c r="B252" s="6" t="s">
        <v>14</v>
      </c>
      <c r="C252" s="54" t="s">
        <v>7</v>
      </c>
      <c r="D252" s="54" t="s">
        <v>108</v>
      </c>
      <c r="E252" s="50"/>
    </row>
    <row r="253" spans="1:5" ht="15" thickBot="1" x14ac:dyDescent="0.35">
      <c r="A253" s="61"/>
      <c r="B253" s="57" t="s">
        <v>163</v>
      </c>
      <c r="C253" s="58" t="s">
        <v>11</v>
      </c>
      <c r="D253" s="58" t="s">
        <v>162</v>
      </c>
      <c r="E253" s="62"/>
    </row>
    <row r="254" spans="1:5" ht="15" thickBot="1" x14ac:dyDescent="0.35"/>
    <row r="255" spans="1:5" ht="18.600000000000001" thickBot="1" x14ac:dyDescent="0.35">
      <c r="A255" s="333" t="s">
        <v>273</v>
      </c>
      <c r="B255" s="334"/>
      <c r="C255" s="334"/>
      <c r="D255" s="334"/>
      <c r="E255" s="335"/>
    </row>
    <row r="256" spans="1:5" x14ac:dyDescent="0.3">
      <c r="A256" s="60"/>
      <c r="B256" s="4" t="s">
        <v>22</v>
      </c>
      <c r="C256" s="52" t="s">
        <v>5</v>
      </c>
      <c r="D256" s="52" t="s">
        <v>101</v>
      </c>
      <c r="E256" s="56"/>
    </row>
    <row r="257" spans="1:5" x14ac:dyDescent="0.3">
      <c r="A257" s="60"/>
      <c r="B257" s="5" t="s">
        <v>10</v>
      </c>
      <c r="C257" s="53" t="s">
        <v>11</v>
      </c>
      <c r="D257" s="53" t="s">
        <v>106</v>
      </c>
      <c r="E257" s="48"/>
    </row>
    <row r="258" spans="1:5" x14ac:dyDescent="0.3">
      <c r="A258" s="60"/>
      <c r="B258" s="5" t="s">
        <v>13</v>
      </c>
      <c r="C258" s="53" t="s">
        <v>7</v>
      </c>
      <c r="D258" s="53" t="s">
        <v>107</v>
      </c>
      <c r="E258" s="49"/>
    </row>
    <row r="259" spans="1:5" ht="15" thickBot="1" x14ac:dyDescent="0.35">
      <c r="A259" s="60"/>
      <c r="B259" s="6" t="s">
        <v>14</v>
      </c>
      <c r="C259" s="54" t="s">
        <v>7</v>
      </c>
      <c r="D259" s="54" t="s">
        <v>108</v>
      </c>
      <c r="E259" s="50"/>
    </row>
    <row r="260" spans="1:5" ht="15" thickBot="1" x14ac:dyDescent="0.35">
      <c r="A260" s="61"/>
      <c r="B260" s="57" t="s">
        <v>163</v>
      </c>
      <c r="C260" s="58" t="s">
        <v>11</v>
      </c>
      <c r="D260" s="58" t="s">
        <v>162</v>
      </c>
      <c r="E260" s="62"/>
    </row>
    <row r="261" spans="1:5" ht="15" thickBot="1" x14ac:dyDescent="0.35"/>
    <row r="262" spans="1:5" ht="18.600000000000001" thickBot="1" x14ac:dyDescent="0.35">
      <c r="A262" s="333" t="s">
        <v>274</v>
      </c>
      <c r="B262" s="334"/>
      <c r="C262" s="334"/>
      <c r="D262" s="334"/>
      <c r="E262" s="335"/>
    </row>
    <row r="263" spans="1:5" x14ac:dyDescent="0.3">
      <c r="A263" s="60"/>
      <c r="B263" s="4" t="s">
        <v>22</v>
      </c>
      <c r="C263" s="52" t="s">
        <v>5</v>
      </c>
      <c r="D263" s="52" t="s">
        <v>101</v>
      </c>
      <c r="E263" s="56"/>
    </row>
    <row r="264" spans="1:5" x14ac:dyDescent="0.3">
      <c r="A264" s="60"/>
      <c r="B264" s="5" t="s">
        <v>10</v>
      </c>
      <c r="C264" s="53" t="s">
        <v>11</v>
      </c>
      <c r="D264" s="53" t="s">
        <v>106</v>
      </c>
      <c r="E264" s="48"/>
    </row>
    <row r="265" spans="1:5" x14ac:dyDescent="0.3">
      <c r="A265" s="60"/>
      <c r="B265" s="5" t="s">
        <v>13</v>
      </c>
      <c r="C265" s="53" t="s">
        <v>7</v>
      </c>
      <c r="D265" s="53" t="s">
        <v>107</v>
      </c>
      <c r="E265" s="49"/>
    </row>
    <row r="266" spans="1:5" ht="15" thickBot="1" x14ac:dyDescent="0.35">
      <c r="A266" s="60"/>
      <c r="B266" s="6" t="s">
        <v>14</v>
      </c>
      <c r="C266" s="54" t="s">
        <v>7</v>
      </c>
      <c r="D266" s="54" t="s">
        <v>108</v>
      </c>
      <c r="E266" s="50"/>
    </row>
    <row r="267" spans="1:5" ht="15" thickBot="1" x14ac:dyDescent="0.35">
      <c r="A267" s="61"/>
      <c r="B267" s="57" t="s">
        <v>163</v>
      </c>
      <c r="C267" s="58" t="s">
        <v>11</v>
      </c>
      <c r="D267" s="58" t="s">
        <v>162</v>
      </c>
      <c r="E267" s="62"/>
    </row>
    <row r="268" spans="1:5" ht="15" thickBot="1" x14ac:dyDescent="0.35"/>
    <row r="269" spans="1:5" ht="18.600000000000001" thickBot="1" x14ac:dyDescent="0.35">
      <c r="A269" s="333" t="s">
        <v>275</v>
      </c>
      <c r="B269" s="334"/>
      <c r="C269" s="334"/>
      <c r="D269" s="334"/>
      <c r="E269" s="335"/>
    </row>
    <row r="270" spans="1:5" x14ac:dyDescent="0.3">
      <c r="A270" s="60"/>
      <c r="B270" s="4" t="s">
        <v>22</v>
      </c>
      <c r="C270" s="52" t="s">
        <v>5</v>
      </c>
      <c r="D270" s="52" t="s">
        <v>101</v>
      </c>
      <c r="E270" s="56"/>
    </row>
    <row r="271" spans="1:5" x14ac:dyDescent="0.3">
      <c r="A271" s="60"/>
      <c r="B271" s="5" t="s">
        <v>10</v>
      </c>
      <c r="C271" s="53" t="s">
        <v>11</v>
      </c>
      <c r="D271" s="53" t="s">
        <v>106</v>
      </c>
      <c r="E271" s="48"/>
    </row>
    <row r="272" spans="1:5" x14ac:dyDescent="0.3">
      <c r="A272" s="60"/>
      <c r="B272" s="5" t="s">
        <v>13</v>
      </c>
      <c r="C272" s="53" t="s">
        <v>7</v>
      </c>
      <c r="D272" s="53" t="s">
        <v>107</v>
      </c>
      <c r="E272" s="49"/>
    </row>
    <row r="273" spans="1:5" ht="15" thickBot="1" x14ac:dyDescent="0.35">
      <c r="A273" s="60"/>
      <c r="B273" s="6" t="s">
        <v>14</v>
      </c>
      <c r="C273" s="54" t="s">
        <v>7</v>
      </c>
      <c r="D273" s="54" t="s">
        <v>108</v>
      </c>
      <c r="E273" s="50"/>
    </row>
    <row r="274" spans="1:5" ht="15" thickBot="1" x14ac:dyDescent="0.35">
      <c r="A274" s="61"/>
      <c r="B274" s="57" t="s">
        <v>163</v>
      </c>
      <c r="C274" s="58" t="s">
        <v>11</v>
      </c>
      <c r="D274" s="58" t="s">
        <v>162</v>
      </c>
      <c r="E274" s="62"/>
    </row>
    <row r="275" spans="1:5" ht="15" thickBot="1" x14ac:dyDescent="0.35"/>
    <row r="276" spans="1:5" ht="18.600000000000001" thickBot="1" x14ac:dyDescent="0.35">
      <c r="A276" s="333" t="s">
        <v>276</v>
      </c>
      <c r="B276" s="334"/>
      <c r="C276" s="334"/>
      <c r="D276" s="334"/>
      <c r="E276" s="335"/>
    </row>
    <row r="277" spans="1:5" x14ac:dyDescent="0.3">
      <c r="A277" s="60"/>
      <c r="B277" s="4" t="s">
        <v>22</v>
      </c>
      <c r="C277" s="52" t="s">
        <v>5</v>
      </c>
      <c r="D277" s="52" t="s">
        <v>101</v>
      </c>
      <c r="E277" s="56"/>
    </row>
    <row r="278" spans="1:5" x14ac:dyDescent="0.3">
      <c r="A278" s="60"/>
      <c r="B278" s="5" t="s">
        <v>10</v>
      </c>
      <c r="C278" s="53" t="s">
        <v>11</v>
      </c>
      <c r="D278" s="53" t="s">
        <v>106</v>
      </c>
      <c r="E278" s="48"/>
    </row>
    <row r="279" spans="1:5" x14ac:dyDescent="0.3">
      <c r="A279" s="60"/>
      <c r="B279" s="5" t="s">
        <v>13</v>
      </c>
      <c r="C279" s="53" t="s">
        <v>7</v>
      </c>
      <c r="D279" s="53" t="s">
        <v>107</v>
      </c>
      <c r="E279" s="49"/>
    </row>
    <row r="280" spans="1:5" ht="15" thickBot="1" x14ac:dyDescent="0.35">
      <c r="A280" s="60"/>
      <c r="B280" s="6" t="s">
        <v>14</v>
      </c>
      <c r="C280" s="54" t="s">
        <v>7</v>
      </c>
      <c r="D280" s="54" t="s">
        <v>108</v>
      </c>
      <c r="E280" s="50"/>
    </row>
    <row r="281" spans="1:5" ht="15" thickBot="1" x14ac:dyDescent="0.35">
      <c r="A281" s="61"/>
      <c r="B281" s="57" t="s">
        <v>163</v>
      </c>
      <c r="C281" s="58" t="s">
        <v>11</v>
      </c>
      <c r="D281" s="58" t="s">
        <v>162</v>
      </c>
      <c r="E281" s="62"/>
    </row>
    <row r="282" spans="1:5" ht="15" thickBot="1" x14ac:dyDescent="0.35"/>
    <row r="283" spans="1:5" ht="18.600000000000001" thickBot="1" x14ac:dyDescent="0.35">
      <c r="A283" s="333" t="s">
        <v>277</v>
      </c>
      <c r="B283" s="334"/>
      <c r="C283" s="334"/>
      <c r="D283" s="334"/>
      <c r="E283" s="335"/>
    </row>
    <row r="284" spans="1:5" x14ac:dyDescent="0.3">
      <c r="A284" s="60"/>
      <c r="B284" s="4" t="s">
        <v>22</v>
      </c>
      <c r="C284" s="52" t="s">
        <v>5</v>
      </c>
      <c r="D284" s="52" t="s">
        <v>101</v>
      </c>
      <c r="E284" s="56"/>
    </row>
    <row r="285" spans="1:5" x14ac:dyDescent="0.3">
      <c r="A285" s="60"/>
      <c r="B285" s="5" t="s">
        <v>10</v>
      </c>
      <c r="C285" s="53" t="s">
        <v>11</v>
      </c>
      <c r="D285" s="53" t="s">
        <v>106</v>
      </c>
      <c r="E285" s="48"/>
    </row>
    <row r="286" spans="1:5" x14ac:dyDescent="0.3">
      <c r="A286" s="60"/>
      <c r="B286" s="5" t="s">
        <v>13</v>
      </c>
      <c r="C286" s="53" t="s">
        <v>7</v>
      </c>
      <c r="D286" s="53" t="s">
        <v>107</v>
      </c>
      <c r="E286" s="49"/>
    </row>
    <row r="287" spans="1:5" ht="15" thickBot="1" x14ac:dyDescent="0.35">
      <c r="A287" s="60"/>
      <c r="B287" s="6" t="s">
        <v>14</v>
      </c>
      <c r="C287" s="54" t="s">
        <v>7</v>
      </c>
      <c r="D287" s="54" t="s">
        <v>108</v>
      </c>
      <c r="E287" s="50"/>
    </row>
    <row r="288" spans="1:5" ht="15" thickBot="1" x14ac:dyDescent="0.35">
      <c r="A288" s="61"/>
      <c r="B288" s="57" t="s">
        <v>163</v>
      </c>
      <c r="C288" s="58" t="s">
        <v>11</v>
      </c>
      <c r="D288" s="58" t="s">
        <v>162</v>
      </c>
      <c r="E288" s="62"/>
    </row>
    <row r="289" spans="1:5" ht="15" thickBot="1" x14ac:dyDescent="0.35"/>
    <row r="290" spans="1:5" ht="18.600000000000001" thickBot="1" x14ac:dyDescent="0.35">
      <c r="A290" s="333" t="s">
        <v>278</v>
      </c>
      <c r="B290" s="334"/>
      <c r="C290" s="334"/>
      <c r="D290" s="334"/>
      <c r="E290" s="335"/>
    </row>
    <row r="291" spans="1:5" x14ac:dyDescent="0.3">
      <c r="A291" s="60"/>
      <c r="B291" s="4" t="s">
        <v>22</v>
      </c>
      <c r="C291" s="52" t="s">
        <v>5</v>
      </c>
      <c r="D291" s="52" t="s">
        <v>101</v>
      </c>
      <c r="E291" s="56"/>
    </row>
    <row r="292" spans="1:5" x14ac:dyDescent="0.3">
      <c r="A292" s="60"/>
      <c r="B292" s="5" t="s">
        <v>10</v>
      </c>
      <c r="C292" s="53" t="s">
        <v>11</v>
      </c>
      <c r="D292" s="53" t="s">
        <v>106</v>
      </c>
      <c r="E292" s="48"/>
    </row>
    <row r="293" spans="1:5" x14ac:dyDescent="0.3">
      <c r="A293" s="60"/>
      <c r="B293" s="5" t="s">
        <v>13</v>
      </c>
      <c r="C293" s="53" t="s">
        <v>7</v>
      </c>
      <c r="D293" s="53" t="s">
        <v>107</v>
      </c>
      <c r="E293" s="49"/>
    </row>
    <row r="294" spans="1:5" ht="15" thickBot="1" x14ac:dyDescent="0.35">
      <c r="A294" s="60"/>
      <c r="B294" s="6" t="s">
        <v>14</v>
      </c>
      <c r="C294" s="54" t="s">
        <v>7</v>
      </c>
      <c r="D294" s="54" t="s">
        <v>108</v>
      </c>
      <c r="E294" s="50"/>
    </row>
    <row r="295" spans="1:5" ht="15" thickBot="1" x14ac:dyDescent="0.35">
      <c r="A295" s="61"/>
      <c r="B295" s="57" t="s">
        <v>163</v>
      </c>
      <c r="C295" s="58" t="s">
        <v>11</v>
      </c>
      <c r="D295" s="58" t="s">
        <v>162</v>
      </c>
      <c r="E295" s="62"/>
    </row>
    <row r="296" spans="1:5" ht="15" thickBot="1" x14ac:dyDescent="0.35"/>
    <row r="297" spans="1:5" ht="18.600000000000001" thickBot="1" x14ac:dyDescent="0.35">
      <c r="A297" s="333" t="s">
        <v>279</v>
      </c>
      <c r="B297" s="334"/>
      <c r="C297" s="334"/>
      <c r="D297" s="334"/>
      <c r="E297" s="335"/>
    </row>
    <row r="298" spans="1:5" x14ac:dyDescent="0.3">
      <c r="A298" s="60"/>
      <c r="B298" s="4" t="s">
        <v>22</v>
      </c>
      <c r="C298" s="52" t="s">
        <v>5</v>
      </c>
      <c r="D298" s="52" t="s">
        <v>101</v>
      </c>
      <c r="E298" s="56"/>
    </row>
    <row r="299" spans="1:5" x14ac:dyDescent="0.3">
      <c r="A299" s="60"/>
      <c r="B299" s="5" t="s">
        <v>10</v>
      </c>
      <c r="C299" s="53" t="s">
        <v>11</v>
      </c>
      <c r="D299" s="53" t="s">
        <v>106</v>
      </c>
      <c r="E299" s="48"/>
    </row>
    <row r="300" spans="1:5" x14ac:dyDescent="0.3">
      <c r="A300" s="60"/>
      <c r="B300" s="5" t="s">
        <v>13</v>
      </c>
      <c r="C300" s="53" t="s">
        <v>7</v>
      </c>
      <c r="D300" s="53" t="s">
        <v>107</v>
      </c>
      <c r="E300" s="49"/>
    </row>
    <row r="301" spans="1:5" ht="15" thickBot="1" x14ac:dyDescent="0.35">
      <c r="A301" s="60"/>
      <c r="B301" s="6" t="s">
        <v>14</v>
      </c>
      <c r="C301" s="54" t="s">
        <v>7</v>
      </c>
      <c r="D301" s="54" t="s">
        <v>108</v>
      </c>
      <c r="E301" s="50"/>
    </row>
    <row r="302" spans="1:5" ht="15" thickBot="1" x14ac:dyDescent="0.35">
      <c r="A302" s="61"/>
      <c r="B302" s="57" t="s">
        <v>163</v>
      </c>
      <c r="C302" s="58" t="s">
        <v>11</v>
      </c>
      <c r="D302" s="58" t="s">
        <v>162</v>
      </c>
      <c r="E302" s="62"/>
    </row>
    <row r="303" spans="1:5" ht="15" thickBot="1" x14ac:dyDescent="0.35"/>
    <row r="304" spans="1:5" ht="18.600000000000001" thickBot="1" x14ac:dyDescent="0.35">
      <c r="A304" s="333" t="s">
        <v>280</v>
      </c>
      <c r="B304" s="334"/>
      <c r="C304" s="334"/>
      <c r="D304" s="334"/>
      <c r="E304" s="335"/>
    </row>
    <row r="305" spans="1:5" x14ac:dyDescent="0.3">
      <c r="A305" s="60"/>
      <c r="B305" s="4" t="s">
        <v>22</v>
      </c>
      <c r="C305" s="52" t="s">
        <v>5</v>
      </c>
      <c r="D305" s="52" t="s">
        <v>101</v>
      </c>
      <c r="E305" s="56"/>
    </row>
    <row r="306" spans="1:5" x14ac:dyDescent="0.3">
      <c r="A306" s="60"/>
      <c r="B306" s="5" t="s">
        <v>10</v>
      </c>
      <c r="C306" s="53" t="s">
        <v>11</v>
      </c>
      <c r="D306" s="53" t="s">
        <v>106</v>
      </c>
      <c r="E306" s="48"/>
    </row>
    <row r="307" spans="1:5" x14ac:dyDescent="0.3">
      <c r="A307" s="60"/>
      <c r="B307" s="5" t="s">
        <v>13</v>
      </c>
      <c r="C307" s="53" t="s">
        <v>7</v>
      </c>
      <c r="D307" s="53" t="s">
        <v>107</v>
      </c>
      <c r="E307" s="49"/>
    </row>
    <row r="308" spans="1:5" ht="15" thickBot="1" x14ac:dyDescent="0.35">
      <c r="A308" s="60"/>
      <c r="B308" s="6" t="s">
        <v>14</v>
      </c>
      <c r="C308" s="54" t="s">
        <v>7</v>
      </c>
      <c r="D308" s="54" t="s">
        <v>108</v>
      </c>
      <c r="E308" s="50"/>
    </row>
    <row r="309" spans="1:5" ht="15" thickBot="1" x14ac:dyDescent="0.35">
      <c r="A309" s="61"/>
      <c r="B309" s="57" t="s">
        <v>163</v>
      </c>
      <c r="C309" s="58" t="s">
        <v>11</v>
      </c>
      <c r="D309" s="58" t="s">
        <v>162</v>
      </c>
      <c r="E309" s="62"/>
    </row>
    <row r="310" spans="1:5" ht="15" thickBot="1" x14ac:dyDescent="0.35"/>
    <row r="311" spans="1:5" ht="18.600000000000001" thickBot="1" x14ac:dyDescent="0.35">
      <c r="A311" s="333" t="s">
        <v>281</v>
      </c>
      <c r="B311" s="334"/>
      <c r="C311" s="334"/>
      <c r="D311" s="334"/>
      <c r="E311" s="335"/>
    </row>
    <row r="312" spans="1:5" x14ac:dyDescent="0.3">
      <c r="A312" s="60"/>
      <c r="B312" s="4" t="s">
        <v>22</v>
      </c>
      <c r="C312" s="52" t="s">
        <v>5</v>
      </c>
      <c r="D312" s="52" t="s">
        <v>101</v>
      </c>
      <c r="E312" s="56"/>
    </row>
    <row r="313" spans="1:5" x14ac:dyDescent="0.3">
      <c r="A313" s="60"/>
      <c r="B313" s="5" t="s">
        <v>10</v>
      </c>
      <c r="C313" s="53" t="s">
        <v>11</v>
      </c>
      <c r="D313" s="53" t="s">
        <v>106</v>
      </c>
      <c r="E313" s="48"/>
    </row>
    <row r="314" spans="1:5" x14ac:dyDescent="0.3">
      <c r="A314" s="60"/>
      <c r="B314" s="5" t="s">
        <v>13</v>
      </c>
      <c r="C314" s="53" t="s">
        <v>7</v>
      </c>
      <c r="D314" s="53" t="s">
        <v>107</v>
      </c>
      <c r="E314" s="49"/>
    </row>
    <row r="315" spans="1:5" ht="15" thickBot="1" x14ac:dyDescent="0.35">
      <c r="A315" s="60"/>
      <c r="B315" s="6" t="s">
        <v>14</v>
      </c>
      <c r="C315" s="54" t="s">
        <v>7</v>
      </c>
      <c r="D315" s="54" t="s">
        <v>108</v>
      </c>
      <c r="E315" s="50"/>
    </row>
    <row r="316" spans="1:5" ht="15" thickBot="1" x14ac:dyDescent="0.35">
      <c r="A316" s="61"/>
      <c r="B316" s="57" t="s">
        <v>163</v>
      </c>
      <c r="C316" s="58" t="s">
        <v>11</v>
      </c>
      <c r="D316" s="58" t="s">
        <v>162</v>
      </c>
      <c r="E316" s="62"/>
    </row>
    <row r="317" spans="1:5" ht="15" thickBot="1" x14ac:dyDescent="0.35"/>
    <row r="318" spans="1:5" ht="18.600000000000001" thickBot="1" x14ac:dyDescent="0.35">
      <c r="A318" s="333" t="s">
        <v>282</v>
      </c>
      <c r="B318" s="334"/>
      <c r="C318" s="334"/>
      <c r="D318" s="334"/>
      <c r="E318" s="335"/>
    </row>
    <row r="319" spans="1:5" x14ac:dyDescent="0.3">
      <c r="A319" s="60"/>
      <c r="B319" s="4" t="s">
        <v>22</v>
      </c>
      <c r="C319" s="52" t="s">
        <v>5</v>
      </c>
      <c r="D319" s="52" t="s">
        <v>101</v>
      </c>
      <c r="E319" s="56"/>
    </row>
    <row r="320" spans="1:5" x14ac:dyDescent="0.3">
      <c r="A320" s="60"/>
      <c r="B320" s="5" t="s">
        <v>10</v>
      </c>
      <c r="C320" s="53" t="s">
        <v>11</v>
      </c>
      <c r="D320" s="53" t="s">
        <v>106</v>
      </c>
      <c r="E320" s="48"/>
    </row>
    <row r="321" spans="1:5" x14ac:dyDescent="0.3">
      <c r="A321" s="60"/>
      <c r="B321" s="5" t="s">
        <v>13</v>
      </c>
      <c r="C321" s="53" t="s">
        <v>7</v>
      </c>
      <c r="D321" s="53" t="s">
        <v>107</v>
      </c>
      <c r="E321" s="49"/>
    </row>
    <row r="322" spans="1:5" ht="15" thickBot="1" x14ac:dyDescent="0.35">
      <c r="A322" s="60"/>
      <c r="B322" s="6" t="s">
        <v>14</v>
      </c>
      <c r="C322" s="54" t="s">
        <v>7</v>
      </c>
      <c r="D322" s="54" t="s">
        <v>108</v>
      </c>
      <c r="E322" s="50"/>
    </row>
    <row r="323" spans="1:5" ht="15" thickBot="1" x14ac:dyDescent="0.35">
      <c r="A323" s="61"/>
      <c r="B323" s="57" t="s">
        <v>163</v>
      </c>
      <c r="C323" s="58" t="s">
        <v>11</v>
      </c>
      <c r="D323" s="58" t="s">
        <v>162</v>
      </c>
      <c r="E323" s="62"/>
    </row>
    <row r="324" spans="1:5" ht="15" thickBot="1" x14ac:dyDescent="0.35"/>
    <row r="325" spans="1:5" ht="18.600000000000001" thickBot="1" x14ac:dyDescent="0.35">
      <c r="A325" s="333" t="s">
        <v>283</v>
      </c>
      <c r="B325" s="334"/>
      <c r="C325" s="334"/>
      <c r="D325" s="334"/>
      <c r="E325" s="335"/>
    </row>
    <row r="326" spans="1:5" x14ac:dyDescent="0.3">
      <c r="A326" s="60"/>
      <c r="B326" s="4" t="s">
        <v>22</v>
      </c>
      <c r="C326" s="52" t="s">
        <v>5</v>
      </c>
      <c r="D326" s="52" t="s">
        <v>101</v>
      </c>
      <c r="E326" s="56"/>
    </row>
    <row r="327" spans="1:5" x14ac:dyDescent="0.3">
      <c r="A327" s="60"/>
      <c r="B327" s="5" t="s">
        <v>10</v>
      </c>
      <c r="C327" s="53" t="s">
        <v>11</v>
      </c>
      <c r="D327" s="53" t="s">
        <v>106</v>
      </c>
      <c r="E327" s="48"/>
    </row>
    <row r="328" spans="1:5" x14ac:dyDescent="0.3">
      <c r="A328" s="60"/>
      <c r="B328" s="5" t="s">
        <v>13</v>
      </c>
      <c r="C328" s="53" t="s">
        <v>7</v>
      </c>
      <c r="D328" s="53" t="s">
        <v>107</v>
      </c>
      <c r="E328" s="49"/>
    </row>
    <row r="329" spans="1:5" ht="15" thickBot="1" x14ac:dyDescent="0.35">
      <c r="A329" s="60"/>
      <c r="B329" s="6" t="s">
        <v>14</v>
      </c>
      <c r="C329" s="54" t="s">
        <v>7</v>
      </c>
      <c r="D329" s="54" t="s">
        <v>108</v>
      </c>
      <c r="E329" s="50"/>
    </row>
    <row r="330" spans="1:5" ht="15" thickBot="1" x14ac:dyDescent="0.35">
      <c r="A330" s="61"/>
      <c r="B330" s="57" t="s">
        <v>163</v>
      </c>
      <c r="C330" s="58" t="s">
        <v>11</v>
      </c>
      <c r="D330" s="58" t="s">
        <v>162</v>
      </c>
      <c r="E330" s="62"/>
    </row>
    <row r="331" spans="1:5" ht="15" thickBot="1" x14ac:dyDescent="0.35"/>
    <row r="332" spans="1:5" ht="18.600000000000001" thickBot="1" x14ac:dyDescent="0.35">
      <c r="A332" s="333" t="s">
        <v>284</v>
      </c>
      <c r="B332" s="334"/>
      <c r="C332" s="334"/>
      <c r="D332" s="334"/>
      <c r="E332" s="335"/>
    </row>
    <row r="333" spans="1:5" x14ac:dyDescent="0.3">
      <c r="A333" s="60"/>
      <c r="B333" s="4" t="s">
        <v>22</v>
      </c>
      <c r="C333" s="52" t="s">
        <v>5</v>
      </c>
      <c r="D333" s="52" t="s">
        <v>101</v>
      </c>
      <c r="E333" s="56"/>
    </row>
    <row r="334" spans="1:5" x14ac:dyDescent="0.3">
      <c r="A334" s="60"/>
      <c r="B334" s="5" t="s">
        <v>10</v>
      </c>
      <c r="C334" s="53" t="s">
        <v>11</v>
      </c>
      <c r="D334" s="53" t="s">
        <v>106</v>
      </c>
      <c r="E334" s="48"/>
    </row>
    <row r="335" spans="1:5" x14ac:dyDescent="0.3">
      <c r="A335" s="60"/>
      <c r="B335" s="5" t="s">
        <v>13</v>
      </c>
      <c r="C335" s="53" t="s">
        <v>7</v>
      </c>
      <c r="D335" s="53" t="s">
        <v>107</v>
      </c>
      <c r="E335" s="49"/>
    </row>
    <row r="336" spans="1:5" ht="15" thickBot="1" x14ac:dyDescent="0.35">
      <c r="A336" s="60"/>
      <c r="B336" s="6" t="s">
        <v>14</v>
      </c>
      <c r="C336" s="54" t="s">
        <v>7</v>
      </c>
      <c r="D336" s="54" t="s">
        <v>108</v>
      </c>
      <c r="E336" s="50"/>
    </row>
    <row r="337" spans="1:5" ht="15" thickBot="1" x14ac:dyDescent="0.35">
      <c r="A337" s="61"/>
      <c r="B337" s="57" t="s">
        <v>163</v>
      </c>
      <c r="C337" s="58" t="s">
        <v>11</v>
      </c>
      <c r="D337" s="58" t="s">
        <v>162</v>
      </c>
      <c r="E337" s="62"/>
    </row>
    <row r="338" spans="1:5" ht="15" thickBot="1" x14ac:dyDescent="0.35"/>
    <row r="339" spans="1:5" ht="18.600000000000001" thickBot="1" x14ac:dyDescent="0.35">
      <c r="A339" s="333" t="s">
        <v>285</v>
      </c>
      <c r="B339" s="334"/>
      <c r="C339" s="334"/>
      <c r="D339" s="334"/>
      <c r="E339" s="335"/>
    </row>
    <row r="340" spans="1:5" x14ac:dyDescent="0.3">
      <c r="A340" s="60"/>
      <c r="B340" s="4" t="s">
        <v>22</v>
      </c>
      <c r="C340" s="52" t="s">
        <v>5</v>
      </c>
      <c r="D340" s="52" t="s">
        <v>101</v>
      </c>
      <c r="E340" s="56"/>
    </row>
    <row r="341" spans="1:5" x14ac:dyDescent="0.3">
      <c r="A341" s="60"/>
      <c r="B341" s="5" t="s">
        <v>10</v>
      </c>
      <c r="C341" s="53" t="s">
        <v>11</v>
      </c>
      <c r="D341" s="53" t="s">
        <v>106</v>
      </c>
      <c r="E341" s="48"/>
    </row>
    <row r="342" spans="1:5" x14ac:dyDescent="0.3">
      <c r="A342" s="60"/>
      <c r="B342" s="5" t="s">
        <v>13</v>
      </c>
      <c r="C342" s="53" t="s">
        <v>7</v>
      </c>
      <c r="D342" s="53" t="s">
        <v>107</v>
      </c>
      <c r="E342" s="49"/>
    </row>
    <row r="343" spans="1:5" ht="15" thickBot="1" x14ac:dyDescent="0.35">
      <c r="A343" s="60"/>
      <c r="B343" s="6" t="s">
        <v>14</v>
      </c>
      <c r="C343" s="54" t="s">
        <v>7</v>
      </c>
      <c r="D343" s="54" t="s">
        <v>108</v>
      </c>
      <c r="E343" s="50"/>
    </row>
    <row r="344" spans="1:5" ht="15" thickBot="1" x14ac:dyDescent="0.35">
      <c r="A344" s="61"/>
      <c r="B344" s="57" t="s">
        <v>163</v>
      </c>
      <c r="C344" s="58" t="s">
        <v>11</v>
      </c>
      <c r="D344" s="58" t="s">
        <v>162</v>
      </c>
      <c r="E344" s="62"/>
    </row>
    <row r="345" spans="1:5" ht="15" thickBot="1" x14ac:dyDescent="0.35"/>
    <row r="346" spans="1:5" ht="18.600000000000001" thickBot="1" x14ac:dyDescent="0.35">
      <c r="A346" s="333" t="s">
        <v>286</v>
      </c>
      <c r="B346" s="334"/>
      <c r="C346" s="334"/>
      <c r="D346" s="334"/>
      <c r="E346" s="335"/>
    </row>
    <row r="347" spans="1:5" x14ac:dyDescent="0.3">
      <c r="A347" s="60"/>
      <c r="B347" s="4" t="s">
        <v>22</v>
      </c>
      <c r="C347" s="52" t="s">
        <v>5</v>
      </c>
      <c r="D347" s="52" t="s">
        <v>101</v>
      </c>
      <c r="E347" s="56"/>
    </row>
    <row r="348" spans="1:5" x14ac:dyDescent="0.3">
      <c r="A348" s="60"/>
      <c r="B348" s="5" t="s">
        <v>10</v>
      </c>
      <c r="C348" s="53" t="s">
        <v>11</v>
      </c>
      <c r="D348" s="53" t="s">
        <v>106</v>
      </c>
      <c r="E348" s="48"/>
    </row>
    <row r="349" spans="1:5" x14ac:dyDescent="0.3">
      <c r="A349" s="60"/>
      <c r="B349" s="5" t="s">
        <v>13</v>
      </c>
      <c r="C349" s="53" t="s">
        <v>7</v>
      </c>
      <c r="D349" s="53" t="s">
        <v>107</v>
      </c>
      <c r="E349" s="49"/>
    </row>
    <row r="350" spans="1:5" ht="15" thickBot="1" x14ac:dyDescent="0.35">
      <c r="A350" s="60"/>
      <c r="B350" s="6" t="s">
        <v>14</v>
      </c>
      <c r="C350" s="54" t="s">
        <v>7</v>
      </c>
      <c r="D350" s="54" t="s">
        <v>108</v>
      </c>
      <c r="E350" s="50"/>
    </row>
    <row r="351" spans="1:5" ht="15" thickBot="1" x14ac:dyDescent="0.35">
      <c r="A351" s="61"/>
      <c r="B351" s="57" t="s">
        <v>163</v>
      </c>
      <c r="C351" s="58" t="s">
        <v>11</v>
      </c>
      <c r="D351" s="58" t="s">
        <v>162</v>
      </c>
      <c r="E351" s="62"/>
    </row>
    <row r="352" spans="1:5" ht="15" thickBot="1" x14ac:dyDescent="0.35"/>
    <row r="353" spans="1:5" ht="18.600000000000001" thickBot="1" x14ac:dyDescent="0.35">
      <c r="A353" s="333" t="s">
        <v>287</v>
      </c>
      <c r="B353" s="334"/>
      <c r="C353" s="334"/>
      <c r="D353" s="334"/>
      <c r="E353" s="335"/>
    </row>
    <row r="354" spans="1:5" x14ac:dyDescent="0.3">
      <c r="A354" s="60"/>
      <c r="B354" s="4" t="s">
        <v>22</v>
      </c>
      <c r="C354" s="52" t="s">
        <v>5</v>
      </c>
      <c r="D354" s="52" t="s">
        <v>101</v>
      </c>
      <c r="E354" s="56"/>
    </row>
    <row r="355" spans="1:5" x14ac:dyDescent="0.3">
      <c r="A355" s="60"/>
      <c r="B355" s="5" t="s">
        <v>10</v>
      </c>
      <c r="C355" s="53" t="s">
        <v>11</v>
      </c>
      <c r="D355" s="53" t="s">
        <v>106</v>
      </c>
      <c r="E355" s="48"/>
    </row>
    <row r="356" spans="1:5" x14ac:dyDescent="0.3">
      <c r="A356" s="60"/>
      <c r="B356" s="5" t="s">
        <v>13</v>
      </c>
      <c r="C356" s="53" t="s">
        <v>7</v>
      </c>
      <c r="D356" s="53" t="s">
        <v>107</v>
      </c>
      <c r="E356" s="49"/>
    </row>
    <row r="357" spans="1:5" ht="15" thickBot="1" x14ac:dyDescent="0.35">
      <c r="A357" s="60"/>
      <c r="B357" s="6" t="s">
        <v>14</v>
      </c>
      <c r="C357" s="54" t="s">
        <v>7</v>
      </c>
      <c r="D357" s="54" t="s">
        <v>108</v>
      </c>
      <c r="E357" s="50"/>
    </row>
    <row r="358" spans="1:5" ht="15" thickBot="1" x14ac:dyDescent="0.35">
      <c r="A358" s="61"/>
      <c r="B358" s="57" t="s">
        <v>163</v>
      </c>
      <c r="C358" s="58" t="s">
        <v>11</v>
      </c>
      <c r="D358" s="58" t="s">
        <v>162</v>
      </c>
      <c r="E358" s="62"/>
    </row>
    <row r="359" spans="1:5" ht="15" thickBot="1" x14ac:dyDescent="0.35"/>
    <row r="360" spans="1:5" ht="18.600000000000001" thickBot="1" x14ac:dyDescent="0.35">
      <c r="A360" s="333" t="s">
        <v>288</v>
      </c>
      <c r="B360" s="334"/>
      <c r="C360" s="334"/>
      <c r="D360" s="334"/>
      <c r="E360" s="335"/>
    </row>
    <row r="361" spans="1:5" x14ac:dyDescent="0.3">
      <c r="A361" s="60"/>
      <c r="B361" s="4" t="s">
        <v>22</v>
      </c>
      <c r="C361" s="52" t="s">
        <v>5</v>
      </c>
      <c r="D361" s="52" t="s">
        <v>101</v>
      </c>
      <c r="E361" s="56"/>
    </row>
    <row r="362" spans="1:5" x14ac:dyDescent="0.3">
      <c r="A362" s="60"/>
      <c r="B362" s="5" t="s">
        <v>10</v>
      </c>
      <c r="C362" s="53" t="s">
        <v>11</v>
      </c>
      <c r="D362" s="53" t="s">
        <v>106</v>
      </c>
      <c r="E362" s="48"/>
    </row>
    <row r="363" spans="1:5" x14ac:dyDescent="0.3">
      <c r="A363" s="60"/>
      <c r="B363" s="5" t="s">
        <v>13</v>
      </c>
      <c r="C363" s="53" t="s">
        <v>7</v>
      </c>
      <c r="D363" s="53" t="s">
        <v>107</v>
      </c>
      <c r="E363" s="49"/>
    </row>
    <row r="364" spans="1:5" ht="15" thickBot="1" x14ac:dyDescent="0.35">
      <c r="A364" s="60"/>
      <c r="B364" s="6" t="s">
        <v>14</v>
      </c>
      <c r="C364" s="54" t="s">
        <v>7</v>
      </c>
      <c r="D364" s="54" t="s">
        <v>108</v>
      </c>
      <c r="E364" s="50"/>
    </row>
    <row r="365" spans="1:5" ht="15" thickBot="1" x14ac:dyDescent="0.35">
      <c r="A365" s="61"/>
      <c r="B365" s="57" t="s">
        <v>163</v>
      </c>
      <c r="C365" s="58" t="s">
        <v>11</v>
      </c>
      <c r="D365" s="58" t="s">
        <v>162</v>
      </c>
      <c r="E365" s="62"/>
    </row>
    <row r="366" spans="1:5" ht="15" thickBot="1" x14ac:dyDescent="0.35"/>
    <row r="367" spans="1:5" ht="18.600000000000001" thickBot="1" x14ac:dyDescent="0.35">
      <c r="A367" s="333" t="s">
        <v>289</v>
      </c>
      <c r="B367" s="334"/>
      <c r="C367" s="334"/>
      <c r="D367" s="334"/>
      <c r="E367" s="335"/>
    </row>
    <row r="368" spans="1:5" x14ac:dyDescent="0.3">
      <c r="A368" s="60"/>
      <c r="B368" s="4" t="s">
        <v>22</v>
      </c>
      <c r="C368" s="52" t="s">
        <v>5</v>
      </c>
      <c r="D368" s="52" t="s">
        <v>101</v>
      </c>
      <c r="E368" s="56"/>
    </row>
    <row r="369" spans="1:5" x14ac:dyDescent="0.3">
      <c r="A369" s="60"/>
      <c r="B369" s="5" t="s">
        <v>10</v>
      </c>
      <c r="C369" s="53" t="s">
        <v>11</v>
      </c>
      <c r="D369" s="53" t="s">
        <v>106</v>
      </c>
      <c r="E369" s="48"/>
    </row>
    <row r="370" spans="1:5" x14ac:dyDescent="0.3">
      <c r="A370" s="60"/>
      <c r="B370" s="5" t="s">
        <v>13</v>
      </c>
      <c r="C370" s="53" t="s">
        <v>7</v>
      </c>
      <c r="D370" s="53" t="s">
        <v>107</v>
      </c>
      <c r="E370" s="49"/>
    </row>
    <row r="371" spans="1:5" ht="15" thickBot="1" x14ac:dyDescent="0.35">
      <c r="A371" s="60"/>
      <c r="B371" s="6" t="s">
        <v>14</v>
      </c>
      <c r="C371" s="54" t="s">
        <v>7</v>
      </c>
      <c r="D371" s="54" t="s">
        <v>108</v>
      </c>
      <c r="E371" s="50"/>
    </row>
    <row r="372" spans="1:5" ht="15" thickBot="1" x14ac:dyDescent="0.35">
      <c r="A372" s="61"/>
      <c r="B372" s="57" t="s">
        <v>163</v>
      </c>
      <c r="C372" s="58" t="s">
        <v>11</v>
      </c>
      <c r="D372" s="58" t="s">
        <v>162</v>
      </c>
      <c r="E372" s="62"/>
    </row>
    <row r="373" spans="1:5" ht="15" thickBot="1" x14ac:dyDescent="0.35"/>
    <row r="374" spans="1:5" ht="18.600000000000001" thickBot="1" x14ac:dyDescent="0.35">
      <c r="A374" s="333" t="s">
        <v>290</v>
      </c>
      <c r="B374" s="334"/>
      <c r="C374" s="334"/>
      <c r="D374" s="334"/>
      <c r="E374" s="335"/>
    </row>
    <row r="375" spans="1:5" x14ac:dyDescent="0.3">
      <c r="A375" s="60"/>
      <c r="B375" s="4" t="s">
        <v>22</v>
      </c>
      <c r="C375" s="52" t="s">
        <v>5</v>
      </c>
      <c r="D375" s="52" t="s">
        <v>101</v>
      </c>
      <c r="E375" s="56"/>
    </row>
    <row r="376" spans="1:5" x14ac:dyDescent="0.3">
      <c r="A376" s="60"/>
      <c r="B376" s="5" t="s">
        <v>10</v>
      </c>
      <c r="C376" s="53" t="s">
        <v>11</v>
      </c>
      <c r="D376" s="53" t="s">
        <v>106</v>
      </c>
      <c r="E376" s="48"/>
    </row>
    <row r="377" spans="1:5" x14ac:dyDescent="0.3">
      <c r="A377" s="60"/>
      <c r="B377" s="5" t="s">
        <v>13</v>
      </c>
      <c r="C377" s="53" t="s">
        <v>7</v>
      </c>
      <c r="D377" s="53" t="s">
        <v>107</v>
      </c>
      <c r="E377" s="49"/>
    </row>
    <row r="378" spans="1:5" ht="15" thickBot="1" x14ac:dyDescent="0.35">
      <c r="A378" s="60"/>
      <c r="B378" s="6" t="s">
        <v>14</v>
      </c>
      <c r="C378" s="54" t="s">
        <v>7</v>
      </c>
      <c r="D378" s="54" t="s">
        <v>108</v>
      </c>
      <c r="E378" s="50"/>
    </row>
    <row r="379" spans="1:5" ht="15" thickBot="1" x14ac:dyDescent="0.35">
      <c r="A379" s="61"/>
      <c r="B379" s="57" t="s">
        <v>163</v>
      </c>
      <c r="C379" s="58" t="s">
        <v>11</v>
      </c>
      <c r="D379" s="58" t="s">
        <v>162</v>
      </c>
      <c r="E379" s="62"/>
    </row>
    <row r="380" spans="1:5" ht="15" thickBot="1" x14ac:dyDescent="0.35"/>
    <row r="381" spans="1:5" ht="18.600000000000001" thickBot="1" x14ac:dyDescent="0.35">
      <c r="A381" s="333" t="s">
        <v>291</v>
      </c>
      <c r="B381" s="334"/>
      <c r="C381" s="334"/>
      <c r="D381" s="334"/>
      <c r="E381" s="335"/>
    </row>
    <row r="382" spans="1:5" x14ac:dyDescent="0.3">
      <c r="A382" s="60"/>
      <c r="B382" s="4" t="s">
        <v>22</v>
      </c>
      <c r="C382" s="52" t="s">
        <v>5</v>
      </c>
      <c r="D382" s="52" t="s">
        <v>101</v>
      </c>
      <c r="E382" s="56"/>
    </row>
    <row r="383" spans="1:5" x14ac:dyDescent="0.3">
      <c r="A383" s="60"/>
      <c r="B383" s="5" t="s">
        <v>10</v>
      </c>
      <c r="C383" s="53" t="s">
        <v>11</v>
      </c>
      <c r="D383" s="53" t="s">
        <v>106</v>
      </c>
      <c r="E383" s="48"/>
    </row>
    <row r="384" spans="1:5" x14ac:dyDescent="0.3">
      <c r="A384" s="60"/>
      <c r="B384" s="5" t="s">
        <v>13</v>
      </c>
      <c r="C384" s="53" t="s">
        <v>7</v>
      </c>
      <c r="D384" s="53" t="s">
        <v>107</v>
      </c>
      <c r="E384" s="49"/>
    </row>
    <row r="385" spans="1:5" ht="15" thickBot="1" x14ac:dyDescent="0.35">
      <c r="A385" s="60"/>
      <c r="B385" s="6" t="s">
        <v>14</v>
      </c>
      <c r="C385" s="54" t="s">
        <v>7</v>
      </c>
      <c r="D385" s="54" t="s">
        <v>108</v>
      </c>
      <c r="E385" s="50"/>
    </row>
    <row r="386" spans="1:5" ht="15" thickBot="1" x14ac:dyDescent="0.35">
      <c r="A386" s="61"/>
      <c r="B386" s="57" t="s">
        <v>163</v>
      </c>
      <c r="C386" s="58" t="s">
        <v>11</v>
      </c>
      <c r="D386" s="58" t="s">
        <v>162</v>
      </c>
      <c r="E386" s="62"/>
    </row>
    <row r="387" spans="1:5" ht="15" thickBot="1" x14ac:dyDescent="0.35"/>
    <row r="388" spans="1:5" ht="18.600000000000001" thickBot="1" x14ac:dyDescent="0.35">
      <c r="A388" s="333" t="s">
        <v>292</v>
      </c>
      <c r="B388" s="334"/>
      <c r="C388" s="334"/>
      <c r="D388" s="334"/>
      <c r="E388" s="335"/>
    </row>
    <row r="389" spans="1:5" x14ac:dyDescent="0.3">
      <c r="A389" s="60"/>
      <c r="B389" s="4" t="s">
        <v>22</v>
      </c>
      <c r="C389" s="52" t="s">
        <v>5</v>
      </c>
      <c r="D389" s="52" t="s">
        <v>101</v>
      </c>
      <c r="E389" s="56"/>
    </row>
    <row r="390" spans="1:5" x14ac:dyDescent="0.3">
      <c r="A390" s="60"/>
      <c r="B390" s="5" t="s">
        <v>10</v>
      </c>
      <c r="C390" s="53" t="s">
        <v>11</v>
      </c>
      <c r="D390" s="53" t="s">
        <v>106</v>
      </c>
      <c r="E390" s="48"/>
    </row>
    <row r="391" spans="1:5" x14ac:dyDescent="0.3">
      <c r="A391" s="60"/>
      <c r="B391" s="5" t="s">
        <v>13</v>
      </c>
      <c r="C391" s="53" t="s">
        <v>7</v>
      </c>
      <c r="D391" s="53" t="s">
        <v>107</v>
      </c>
      <c r="E391" s="49"/>
    </row>
    <row r="392" spans="1:5" ht="15" thickBot="1" x14ac:dyDescent="0.35">
      <c r="A392" s="60"/>
      <c r="B392" s="6" t="s">
        <v>14</v>
      </c>
      <c r="C392" s="54" t="s">
        <v>7</v>
      </c>
      <c r="D392" s="54" t="s">
        <v>108</v>
      </c>
      <c r="E392" s="50"/>
    </row>
    <row r="393" spans="1:5" ht="15" thickBot="1" x14ac:dyDescent="0.35">
      <c r="A393" s="61"/>
      <c r="B393" s="57" t="s">
        <v>163</v>
      </c>
      <c r="C393" s="58" t="s">
        <v>11</v>
      </c>
      <c r="D393" s="58" t="s">
        <v>162</v>
      </c>
      <c r="E393" s="62"/>
    </row>
    <row r="394" spans="1:5" ht="15" thickBot="1" x14ac:dyDescent="0.35"/>
    <row r="395" spans="1:5" ht="18.600000000000001" thickBot="1" x14ac:dyDescent="0.35">
      <c r="A395" s="333" t="s">
        <v>293</v>
      </c>
      <c r="B395" s="334"/>
      <c r="C395" s="334"/>
      <c r="D395" s="334"/>
      <c r="E395" s="335"/>
    </row>
    <row r="396" spans="1:5" x14ac:dyDescent="0.3">
      <c r="A396" s="60"/>
      <c r="B396" s="4" t="s">
        <v>22</v>
      </c>
      <c r="C396" s="52" t="s">
        <v>5</v>
      </c>
      <c r="D396" s="52" t="s">
        <v>101</v>
      </c>
      <c r="E396" s="56"/>
    </row>
    <row r="397" spans="1:5" x14ac:dyDescent="0.3">
      <c r="A397" s="60"/>
      <c r="B397" s="5" t="s">
        <v>10</v>
      </c>
      <c r="C397" s="53" t="s">
        <v>11</v>
      </c>
      <c r="D397" s="53" t="s">
        <v>106</v>
      </c>
      <c r="E397" s="48"/>
    </row>
    <row r="398" spans="1:5" x14ac:dyDescent="0.3">
      <c r="A398" s="60"/>
      <c r="B398" s="5" t="s">
        <v>13</v>
      </c>
      <c r="C398" s="53" t="s">
        <v>7</v>
      </c>
      <c r="D398" s="53" t="s">
        <v>107</v>
      </c>
      <c r="E398" s="49"/>
    </row>
    <row r="399" spans="1:5" ht="15" thickBot="1" x14ac:dyDescent="0.35">
      <c r="A399" s="60"/>
      <c r="B399" s="6" t="s">
        <v>14</v>
      </c>
      <c r="C399" s="54" t="s">
        <v>7</v>
      </c>
      <c r="D399" s="54" t="s">
        <v>108</v>
      </c>
      <c r="E399" s="50"/>
    </row>
    <row r="400" spans="1:5" ht="15" thickBot="1" x14ac:dyDescent="0.35">
      <c r="A400" s="61"/>
      <c r="B400" s="57" t="s">
        <v>163</v>
      </c>
      <c r="C400" s="58" t="s">
        <v>11</v>
      </c>
      <c r="D400" s="58" t="s">
        <v>162</v>
      </c>
      <c r="E400" s="62"/>
    </row>
    <row r="401" spans="1:5" ht="15" thickBot="1" x14ac:dyDescent="0.35"/>
    <row r="402" spans="1:5" ht="18.600000000000001" thickBot="1" x14ac:dyDescent="0.35">
      <c r="A402" s="333" t="s">
        <v>294</v>
      </c>
      <c r="B402" s="334"/>
      <c r="C402" s="334"/>
      <c r="D402" s="334"/>
      <c r="E402" s="335"/>
    </row>
    <row r="403" spans="1:5" x14ac:dyDescent="0.3">
      <c r="A403" s="60"/>
      <c r="B403" s="4" t="s">
        <v>22</v>
      </c>
      <c r="C403" s="52" t="s">
        <v>5</v>
      </c>
      <c r="D403" s="52" t="s">
        <v>101</v>
      </c>
      <c r="E403" s="56"/>
    </row>
    <row r="404" spans="1:5" x14ac:dyDescent="0.3">
      <c r="A404" s="60"/>
      <c r="B404" s="5" t="s">
        <v>10</v>
      </c>
      <c r="C404" s="53" t="s">
        <v>11</v>
      </c>
      <c r="D404" s="53" t="s">
        <v>106</v>
      </c>
      <c r="E404" s="48"/>
    </row>
    <row r="405" spans="1:5" x14ac:dyDescent="0.3">
      <c r="A405" s="60"/>
      <c r="B405" s="5" t="s">
        <v>13</v>
      </c>
      <c r="C405" s="53" t="s">
        <v>7</v>
      </c>
      <c r="D405" s="53" t="s">
        <v>107</v>
      </c>
      <c r="E405" s="49"/>
    </row>
    <row r="406" spans="1:5" ht="15" thickBot="1" x14ac:dyDescent="0.35">
      <c r="A406" s="60"/>
      <c r="B406" s="6" t="s">
        <v>14</v>
      </c>
      <c r="C406" s="54" t="s">
        <v>7</v>
      </c>
      <c r="D406" s="54" t="s">
        <v>108</v>
      </c>
      <c r="E406" s="50"/>
    </row>
    <row r="407" spans="1:5" ht="15" thickBot="1" x14ac:dyDescent="0.35">
      <c r="A407" s="61"/>
      <c r="B407" s="57" t="s">
        <v>163</v>
      </c>
      <c r="C407" s="58" t="s">
        <v>11</v>
      </c>
      <c r="D407" s="58" t="s">
        <v>162</v>
      </c>
      <c r="E407" s="62"/>
    </row>
    <row r="408" spans="1:5" ht="15" thickBot="1" x14ac:dyDescent="0.35"/>
    <row r="409" spans="1:5" ht="18.600000000000001" thickBot="1" x14ac:dyDescent="0.35">
      <c r="A409" s="333" t="s">
        <v>295</v>
      </c>
      <c r="B409" s="334"/>
      <c r="C409" s="334"/>
      <c r="D409" s="334"/>
      <c r="E409" s="335"/>
    </row>
    <row r="410" spans="1:5" x14ac:dyDescent="0.3">
      <c r="A410" s="60"/>
      <c r="B410" s="4" t="s">
        <v>22</v>
      </c>
      <c r="C410" s="52" t="s">
        <v>5</v>
      </c>
      <c r="D410" s="52" t="s">
        <v>101</v>
      </c>
      <c r="E410" s="56"/>
    </row>
    <row r="411" spans="1:5" x14ac:dyDescent="0.3">
      <c r="A411" s="60"/>
      <c r="B411" s="5" t="s">
        <v>10</v>
      </c>
      <c r="C411" s="53" t="s">
        <v>11</v>
      </c>
      <c r="D411" s="53" t="s">
        <v>106</v>
      </c>
      <c r="E411" s="48"/>
    </row>
    <row r="412" spans="1:5" x14ac:dyDescent="0.3">
      <c r="A412" s="60"/>
      <c r="B412" s="5" t="s">
        <v>13</v>
      </c>
      <c r="C412" s="53" t="s">
        <v>7</v>
      </c>
      <c r="D412" s="53" t="s">
        <v>107</v>
      </c>
      <c r="E412" s="49"/>
    </row>
    <row r="413" spans="1:5" ht="15" thickBot="1" x14ac:dyDescent="0.35">
      <c r="A413" s="60"/>
      <c r="B413" s="6" t="s">
        <v>14</v>
      </c>
      <c r="C413" s="54" t="s">
        <v>7</v>
      </c>
      <c r="D413" s="54" t="s">
        <v>108</v>
      </c>
      <c r="E413" s="50"/>
    </row>
    <row r="414" spans="1:5" ht="15" thickBot="1" x14ac:dyDescent="0.35">
      <c r="A414" s="61"/>
      <c r="B414" s="57" t="s">
        <v>163</v>
      </c>
      <c r="C414" s="58" t="s">
        <v>11</v>
      </c>
      <c r="D414" s="58" t="s">
        <v>162</v>
      </c>
      <c r="E414" s="62"/>
    </row>
    <row r="415" spans="1:5" ht="15" thickBot="1" x14ac:dyDescent="0.35"/>
    <row r="416" spans="1:5" ht="18.600000000000001" thickBot="1" x14ac:dyDescent="0.35">
      <c r="A416" s="333" t="s">
        <v>296</v>
      </c>
      <c r="B416" s="334"/>
      <c r="C416" s="334"/>
      <c r="D416" s="334"/>
      <c r="E416" s="335"/>
    </row>
    <row r="417" spans="1:5" x14ac:dyDescent="0.3">
      <c r="A417" s="60"/>
      <c r="B417" s="4" t="s">
        <v>22</v>
      </c>
      <c r="C417" s="52" t="s">
        <v>5</v>
      </c>
      <c r="D417" s="52" t="s">
        <v>101</v>
      </c>
      <c r="E417" s="56"/>
    </row>
    <row r="418" spans="1:5" x14ac:dyDescent="0.3">
      <c r="A418" s="60"/>
      <c r="B418" s="5" t="s">
        <v>10</v>
      </c>
      <c r="C418" s="53" t="s">
        <v>11</v>
      </c>
      <c r="D418" s="53" t="s">
        <v>106</v>
      </c>
      <c r="E418" s="48"/>
    </row>
    <row r="419" spans="1:5" x14ac:dyDescent="0.3">
      <c r="A419" s="60"/>
      <c r="B419" s="5" t="s">
        <v>13</v>
      </c>
      <c r="C419" s="53" t="s">
        <v>7</v>
      </c>
      <c r="D419" s="53" t="s">
        <v>107</v>
      </c>
      <c r="E419" s="49"/>
    </row>
    <row r="420" spans="1:5" ht="15" thickBot="1" x14ac:dyDescent="0.35">
      <c r="A420" s="60"/>
      <c r="B420" s="6" t="s">
        <v>14</v>
      </c>
      <c r="C420" s="54" t="s">
        <v>7</v>
      </c>
      <c r="D420" s="54" t="s">
        <v>108</v>
      </c>
      <c r="E420" s="50"/>
    </row>
    <row r="421" spans="1:5" ht="15" thickBot="1" x14ac:dyDescent="0.35">
      <c r="A421" s="61"/>
      <c r="B421" s="57" t="s">
        <v>163</v>
      </c>
      <c r="C421" s="58" t="s">
        <v>11</v>
      </c>
      <c r="D421" s="58" t="s">
        <v>162</v>
      </c>
      <c r="E421" s="62"/>
    </row>
    <row r="422" spans="1:5" ht="15" thickBot="1" x14ac:dyDescent="0.35"/>
    <row r="423" spans="1:5" ht="18.600000000000001" thickBot="1" x14ac:dyDescent="0.35">
      <c r="A423" s="333" t="s">
        <v>297</v>
      </c>
      <c r="B423" s="334"/>
      <c r="C423" s="334"/>
      <c r="D423" s="334"/>
      <c r="E423" s="335"/>
    </row>
    <row r="424" spans="1:5" x14ac:dyDescent="0.3">
      <c r="A424" s="60"/>
      <c r="B424" s="4" t="s">
        <v>22</v>
      </c>
      <c r="C424" s="52" t="s">
        <v>5</v>
      </c>
      <c r="D424" s="52" t="s">
        <v>101</v>
      </c>
      <c r="E424" s="56"/>
    </row>
    <row r="425" spans="1:5" x14ac:dyDescent="0.3">
      <c r="A425" s="60"/>
      <c r="B425" s="5" t="s">
        <v>10</v>
      </c>
      <c r="C425" s="53" t="s">
        <v>11</v>
      </c>
      <c r="D425" s="53" t="s">
        <v>106</v>
      </c>
      <c r="E425" s="48"/>
    </row>
    <row r="426" spans="1:5" x14ac:dyDescent="0.3">
      <c r="A426" s="60"/>
      <c r="B426" s="5" t="s">
        <v>13</v>
      </c>
      <c r="C426" s="53" t="s">
        <v>7</v>
      </c>
      <c r="D426" s="53" t="s">
        <v>107</v>
      </c>
      <c r="E426" s="49"/>
    </row>
    <row r="427" spans="1:5" ht="15" thickBot="1" x14ac:dyDescent="0.35">
      <c r="A427" s="60"/>
      <c r="B427" s="6" t="s">
        <v>14</v>
      </c>
      <c r="C427" s="54" t="s">
        <v>7</v>
      </c>
      <c r="D427" s="54" t="s">
        <v>108</v>
      </c>
      <c r="E427" s="50"/>
    </row>
    <row r="428" spans="1:5" ht="15" thickBot="1" x14ac:dyDescent="0.35">
      <c r="A428" s="61"/>
      <c r="B428" s="57" t="s">
        <v>163</v>
      </c>
      <c r="C428" s="58" t="s">
        <v>11</v>
      </c>
      <c r="D428" s="58" t="s">
        <v>162</v>
      </c>
      <c r="E428" s="62"/>
    </row>
    <row r="429" spans="1:5" ht="15" thickBot="1" x14ac:dyDescent="0.35"/>
    <row r="430" spans="1:5" ht="18.600000000000001" thickBot="1" x14ac:dyDescent="0.35">
      <c r="A430" s="333" t="s">
        <v>298</v>
      </c>
      <c r="B430" s="334"/>
      <c r="C430" s="334"/>
      <c r="D430" s="334"/>
      <c r="E430" s="335"/>
    </row>
    <row r="431" spans="1:5" x14ac:dyDescent="0.3">
      <c r="A431" s="60"/>
      <c r="B431" s="4" t="s">
        <v>22</v>
      </c>
      <c r="C431" s="52" t="s">
        <v>5</v>
      </c>
      <c r="D431" s="52" t="s">
        <v>101</v>
      </c>
      <c r="E431" s="56"/>
    </row>
    <row r="432" spans="1:5" x14ac:dyDescent="0.3">
      <c r="A432" s="60"/>
      <c r="B432" s="5" t="s">
        <v>10</v>
      </c>
      <c r="C432" s="53" t="s">
        <v>11</v>
      </c>
      <c r="D432" s="53" t="s">
        <v>106</v>
      </c>
      <c r="E432" s="48"/>
    </row>
    <row r="433" spans="1:5" x14ac:dyDescent="0.3">
      <c r="A433" s="60"/>
      <c r="B433" s="5" t="s">
        <v>13</v>
      </c>
      <c r="C433" s="53" t="s">
        <v>7</v>
      </c>
      <c r="D433" s="53" t="s">
        <v>107</v>
      </c>
      <c r="E433" s="49"/>
    </row>
    <row r="434" spans="1:5" ht="15" thickBot="1" x14ac:dyDescent="0.35">
      <c r="A434" s="60"/>
      <c r="B434" s="6" t="s">
        <v>14</v>
      </c>
      <c r="C434" s="54" t="s">
        <v>7</v>
      </c>
      <c r="D434" s="54" t="s">
        <v>108</v>
      </c>
      <c r="E434" s="50"/>
    </row>
    <row r="435" spans="1:5" ht="15" thickBot="1" x14ac:dyDescent="0.35">
      <c r="A435" s="61"/>
      <c r="B435" s="57" t="s">
        <v>163</v>
      </c>
      <c r="C435" s="58" t="s">
        <v>11</v>
      </c>
      <c r="D435" s="58" t="s">
        <v>162</v>
      </c>
      <c r="E435" s="62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5" zoomScaleNormal="85" workbookViewId="0">
      <selection activeCell="B2" sqref="B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3" t="s">
        <v>4</v>
      </c>
      <c r="B1" s="43" t="s">
        <v>228</v>
      </c>
      <c r="C1" s="43" t="s">
        <v>152</v>
      </c>
      <c r="D1" s="296" t="s">
        <v>629</v>
      </c>
      <c r="E1" s="296" t="s">
        <v>65</v>
      </c>
      <c r="F1" s="296" t="s">
        <v>628</v>
      </c>
      <c r="G1" s="296" t="s">
        <v>630</v>
      </c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63"/>
    </row>
    <row r="2" spans="1:25" x14ac:dyDescent="0.3">
      <c r="A2" t="s">
        <v>317</v>
      </c>
      <c r="B2" s="7"/>
      <c r="C2" s="7" t="s">
        <v>169</v>
      </c>
      <c r="D2" s="64" t="b">
        <v>0</v>
      </c>
      <c r="E2" s="64" t="b">
        <v>0</v>
      </c>
      <c r="F2" s="64" t="b">
        <v>0</v>
      </c>
      <c r="G2" s="64" t="b">
        <v>0</v>
      </c>
      <c r="H2" s="64" t="b">
        <v>0</v>
      </c>
      <c r="I2" s="64" t="b">
        <v>0</v>
      </c>
      <c r="J2" s="64" t="b">
        <v>0</v>
      </c>
      <c r="K2" s="64" t="b">
        <v>0</v>
      </c>
      <c r="L2" s="64" t="b">
        <v>0</v>
      </c>
      <c r="M2" s="64" t="b">
        <v>0</v>
      </c>
      <c r="N2" s="64" t="b">
        <v>0</v>
      </c>
      <c r="O2" s="64" t="b">
        <v>0</v>
      </c>
      <c r="P2" s="64" t="b">
        <v>0</v>
      </c>
      <c r="Q2" s="64" t="b">
        <v>0</v>
      </c>
      <c r="R2" s="64" t="b">
        <v>0</v>
      </c>
      <c r="S2" s="64" t="b">
        <v>0</v>
      </c>
      <c r="T2" s="64" t="b">
        <v>0</v>
      </c>
      <c r="U2" s="64" t="b">
        <v>0</v>
      </c>
      <c r="V2" s="64" t="b">
        <v>0</v>
      </c>
      <c r="W2" s="64" t="b">
        <v>0</v>
      </c>
      <c r="X2" s="64" t="b">
        <v>0</v>
      </c>
      <c r="Y2" s="7"/>
    </row>
    <row r="3" spans="1:25" x14ac:dyDescent="0.3">
      <c r="A3" t="s">
        <v>318</v>
      </c>
      <c r="B3" s="7"/>
      <c r="C3" s="7" t="s">
        <v>170</v>
      </c>
      <c r="D3" s="64" t="b">
        <v>0</v>
      </c>
      <c r="E3" s="64" t="b">
        <v>0</v>
      </c>
      <c r="F3" s="64" t="b">
        <v>0</v>
      </c>
      <c r="G3" s="64" t="b">
        <v>0</v>
      </c>
      <c r="H3" s="64" t="b">
        <v>0</v>
      </c>
      <c r="I3" s="64" t="b">
        <v>0</v>
      </c>
      <c r="J3" s="64" t="b">
        <v>0</v>
      </c>
      <c r="K3" s="64" t="b">
        <v>0</v>
      </c>
      <c r="L3" s="64" t="b">
        <v>0</v>
      </c>
      <c r="M3" s="64" t="b">
        <v>0</v>
      </c>
      <c r="N3" s="64" t="b">
        <v>0</v>
      </c>
      <c r="O3" s="64" t="b">
        <v>0</v>
      </c>
      <c r="P3" s="64" t="b">
        <v>0</v>
      </c>
      <c r="Q3" s="64" t="b">
        <v>0</v>
      </c>
      <c r="R3" s="64" t="b">
        <v>0</v>
      </c>
      <c r="S3" s="64" t="b">
        <v>0</v>
      </c>
      <c r="T3" s="64" t="b">
        <v>0</v>
      </c>
      <c r="U3" s="64" t="b">
        <v>0</v>
      </c>
      <c r="V3" s="64" t="b">
        <v>0</v>
      </c>
      <c r="W3" s="64" t="b">
        <v>0</v>
      </c>
      <c r="X3" s="64" t="b">
        <v>0</v>
      </c>
      <c r="Y3" s="7"/>
    </row>
    <row r="4" spans="1:25" x14ac:dyDescent="0.3">
      <c r="A4" t="s">
        <v>319</v>
      </c>
      <c r="B4" s="7"/>
      <c r="C4" s="7" t="s">
        <v>171</v>
      </c>
      <c r="D4" s="64" t="b">
        <v>0</v>
      </c>
      <c r="E4" s="64" t="b">
        <v>0</v>
      </c>
      <c r="F4" s="64" t="b">
        <v>0</v>
      </c>
      <c r="G4" s="64" t="b">
        <v>0</v>
      </c>
      <c r="H4" s="64" t="b">
        <v>0</v>
      </c>
      <c r="I4" s="64" t="b">
        <v>0</v>
      </c>
      <c r="J4" s="64" t="b">
        <v>0</v>
      </c>
      <c r="K4" s="64" t="b">
        <v>0</v>
      </c>
      <c r="L4" s="64" t="b">
        <v>0</v>
      </c>
      <c r="M4" s="64" t="b">
        <v>0</v>
      </c>
      <c r="N4" s="64" t="b">
        <v>0</v>
      </c>
      <c r="O4" s="64" t="b">
        <v>0</v>
      </c>
      <c r="P4" s="64" t="b">
        <v>0</v>
      </c>
      <c r="Q4" s="64" t="b">
        <v>0</v>
      </c>
      <c r="R4" s="64" t="b">
        <v>0</v>
      </c>
      <c r="S4" s="64" t="b">
        <v>0</v>
      </c>
      <c r="T4" s="64" t="b">
        <v>0</v>
      </c>
      <c r="U4" s="64" t="b">
        <v>0</v>
      </c>
      <c r="V4" s="64" t="b">
        <v>0</v>
      </c>
      <c r="W4" s="64" t="b">
        <v>0</v>
      </c>
      <c r="X4" s="64" t="b">
        <v>0</v>
      </c>
      <c r="Y4" s="7"/>
    </row>
    <row r="5" spans="1:25" x14ac:dyDescent="0.3">
      <c r="A5" t="s">
        <v>320</v>
      </c>
      <c r="B5" s="7"/>
      <c r="C5" s="7" t="s">
        <v>172</v>
      </c>
      <c r="D5" s="64" t="b">
        <v>0</v>
      </c>
      <c r="E5" s="64" t="b">
        <v>0</v>
      </c>
      <c r="F5" s="64" t="b">
        <v>0</v>
      </c>
      <c r="G5" s="64" t="b">
        <v>0</v>
      </c>
      <c r="H5" s="64" t="b">
        <v>0</v>
      </c>
      <c r="I5" s="64" t="b">
        <v>0</v>
      </c>
      <c r="J5" s="64" t="b">
        <v>0</v>
      </c>
      <c r="K5" s="64" t="b">
        <v>0</v>
      </c>
      <c r="L5" s="64" t="b">
        <v>0</v>
      </c>
      <c r="M5" s="64" t="b">
        <v>0</v>
      </c>
      <c r="N5" s="64" t="b">
        <v>0</v>
      </c>
      <c r="O5" s="64" t="b">
        <v>0</v>
      </c>
      <c r="P5" s="64" t="b">
        <v>0</v>
      </c>
      <c r="Q5" s="64" t="b">
        <v>0</v>
      </c>
      <c r="R5" s="64" t="b">
        <v>0</v>
      </c>
      <c r="S5" s="64" t="b">
        <v>0</v>
      </c>
      <c r="T5" s="64" t="b">
        <v>0</v>
      </c>
      <c r="U5" s="64" t="b">
        <v>0</v>
      </c>
      <c r="V5" s="64" t="b">
        <v>0</v>
      </c>
      <c r="W5" s="64" t="b">
        <v>0</v>
      </c>
      <c r="X5" s="64" t="b">
        <v>0</v>
      </c>
      <c r="Y5" s="7"/>
    </row>
    <row r="6" spans="1:25" x14ac:dyDescent="0.3">
      <c r="A6" t="s">
        <v>321</v>
      </c>
      <c r="B6" s="7"/>
      <c r="C6" s="7" t="s">
        <v>173</v>
      </c>
      <c r="D6" s="64" t="b">
        <v>0</v>
      </c>
      <c r="E6" s="64" t="b">
        <v>0</v>
      </c>
      <c r="F6" s="64" t="b">
        <v>0</v>
      </c>
      <c r="G6" s="64" t="b">
        <v>0</v>
      </c>
      <c r="H6" s="64" t="b">
        <v>0</v>
      </c>
      <c r="I6" s="64" t="b">
        <v>0</v>
      </c>
      <c r="J6" s="64" t="b">
        <v>0</v>
      </c>
      <c r="K6" s="64" t="b">
        <v>0</v>
      </c>
      <c r="L6" s="64" t="b">
        <v>0</v>
      </c>
      <c r="M6" s="64" t="b">
        <v>0</v>
      </c>
      <c r="N6" s="64" t="b">
        <v>0</v>
      </c>
      <c r="O6" s="64" t="b">
        <v>0</v>
      </c>
      <c r="P6" s="64" t="b">
        <v>0</v>
      </c>
      <c r="Q6" s="64" t="b">
        <v>0</v>
      </c>
      <c r="R6" s="64" t="b">
        <v>0</v>
      </c>
      <c r="S6" s="64" t="b">
        <v>0</v>
      </c>
      <c r="T6" s="64" t="b">
        <v>0</v>
      </c>
      <c r="U6" s="64" t="b">
        <v>0</v>
      </c>
      <c r="V6" s="64" t="b">
        <v>0</v>
      </c>
      <c r="W6" s="64" t="b">
        <v>0</v>
      </c>
      <c r="X6" s="64" t="b">
        <v>0</v>
      </c>
      <c r="Y6" s="7"/>
    </row>
    <row r="7" spans="1:25" x14ac:dyDescent="0.3">
      <c r="A7" t="s">
        <v>322</v>
      </c>
      <c r="B7" s="7"/>
      <c r="C7" s="7" t="s">
        <v>174</v>
      </c>
      <c r="D7" s="64" t="b">
        <v>1</v>
      </c>
      <c r="E7" s="64" t="b">
        <v>0</v>
      </c>
      <c r="F7" s="64" t="b">
        <v>0</v>
      </c>
      <c r="G7" s="64" t="b">
        <v>0</v>
      </c>
      <c r="H7" s="64" t="b">
        <v>0</v>
      </c>
      <c r="I7" s="64" t="b">
        <v>0</v>
      </c>
      <c r="J7" s="64" t="b">
        <v>0</v>
      </c>
      <c r="K7" s="64" t="b">
        <v>0</v>
      </c>
      <c r="L7" s="64" t="b">
        <v>0</v>
      </c>
      <c r="M7" s="64" t="b">
        <v>0</v>
      </c>
      <c r="N7" s="64" t="b">
        <v>0</v>
      </c>
      <c r="O7" s="64" t="b">
        <v>0</v>
      </c>
      <c r="P7" s="64" t="b">
        <v>0</v>
      </c>
      <c r="Q7" s="64" t="b">
        <v>0</v>
      </c>
      <c r="R7" s="64" t="b">
        <v>0</v>
      </c>
      <c r="S7" s="64" t="b">
        <v>0</v>
      </c>
      <c r="T7" s="64" t="b">
        <v>0</v>
      </c>
      <c r="U7" s="64" t="b">
        <v>0</v>
      </c>
      <c r="V7" s="64" t="b">
        <v>0</v>
      </c>
      <c r="W7" s="64" t="b">
        <v>0</v>
      </c>
      <c r="X7" s="64" t="b">
        <v>0</v>
      </c>
      <c r="Y7" s="7"/>
    </row>
    <row r="8" spans="1:25" x14ac:dyDescent="0.3">
      <c r="A8" t="s">
        <v>323</v>
      </c>
      <c r="B8" s="7"/>
      <c r="C8" s="7" t="s">
        <v>175</v>
      </c>
      <c r="D8" s="64" t="b">
        <v>0</v>
      </c>
      <c r="E8" s="64" t="b">
        <v>0</v>
      </c>
      <c r="F8" s="64" t="b">
        <v>1</v>
      </c>
      <c r="G8" s="64" t="b">
        <v>0</v>
      </c>
      <c r="H8" s="64" t="b">
        <v>0</v>
      </c>
      <c r="I8" s="64" t="b">
        <v>0</v>
      </c>
      <c r="J8" s="64" t="b">
        <v>0</v>
      </c>
      <c r="K8" s="64" t="b">
        <v>0</v>
      </c>
      <c r="L8" s="64" t="b">
        <v>0</v>
      </c>
      <c r="M8" s="64" t="b">
        <v>0</v>
      </c>
      <c r="N8" s="64" t="b">
        <v>0</v>
      </c>
      <c r="O8" s="64" t="b">
        <v>0</v>
      </c>
      <c r="P8" s="64" t="b">
        <v>0</v>
      </c>
      <c r="Q8" s="64" t="b">
        <v>0</v>
      </c>
      <c r="R8" s="64" t="b">
        <v>0</v>
      </c>
      <c r="S8" s="64" t="b">
        <v>0</v>
      </c>
      <c r="T8" s="64" t="b">
        <v>0</v>
      </c>
      <c r="U8" s="64" t="b">
        <v>0</v>
      </c>
      <c r="V8" s="64" t="b">
        <v>0</v>
      </c>
      <c r="W8" s="64" t="b">
        <v>0</v>
      </c>
      <c r="X8" s="64" t="b">
        <v>0</v>
      </c>
      <c r="Y8" s="7"/>
    </row>
    <row r="9" spans="1:25" x14ac:dyDescent="0.3">
      <c r="A9" t="s">
        <v>324</v>
      </c>
      <c r="B9" s="7"/>
      <c r="C9" s="7" t="s">
        <v>176</v>
      </c>
      <c r="D9" s="64" t="b">
        <v>0</v>
      </c>
      <c r="E9" s="64" t="b">
        <v>0</v>
      </c>
      <c r="F9" s="64" t="b">
        <v>0</v>
      </c>
      <c r="G9" s="64" t="b">
        <v>0</v>
      </c>
      <c r="H9" s="64" t="b">
        <v>0</v>
      </c>
      <c r="I9" s="64" t="b">
        <v>0</v>
      </c>
      <c r="J9" s="64" t="b">
        <v>0</v>
      </c>
      <c r="K9" s="64" t="b">
        <v>0</v>
      </c>
      <c r="L9" s="64" t="b">
        <v>0</v>
      </c>
      <c r="M9" s="64" t="b">
        <v>0</v>
      </c>
      <c r="N9" s="64" t="b">
        <v>0</v>
      </c>
      <c r="O9" s="64" t="b">
        <v>0</v>
      </c>
      <c r="P9" s="64" t="b">
        <v>0</v>
      </c>
      <c r="Q9" s="64" t="b">
        <v>0</v>
      </c>
      <c r="R9" s="64" t="b">
        <v>0</v>
      </c>
      <c r="S9" s="64" t="b">
        <v>0</v>
      </c>
      <c r="T9" s="64" t="b">
        <v>0</v>
      </c>
      <c r="U9" s="64" t="b">
        <v>0</v>
      </c>
      <c r="V9" s="64" t="b">
        <v>0</v>
      </c>
      <c r="W9" s="64" t="b">
        <v>0</v>
      </c>
      <c r="X9" s="64" t="b">
        <v>0</v>
      </c>
      <c r="Y9" s="7"/>
    </row>
    <row r="10" spans="1:25" x14ac:dyDescent="0.3">
      <c r="A10" t="s">
        <v>325</v>
      </c>
      <c r="B10" s="7"/>
      <c r="C10" s="7" t="s">
        <v>177</v>
      </c>
      <c r="D10" s="64" t="b">
        <v>0</v>
      </c>
      <c r="E10" s="64" t="b">
        <v>0</v>
      </c>
      <c r="F10" s="64" t="b">
        <v>0</v>
      </c>
      <c r="G10" s="64" t="b">
        <v>0</v>
      </c>
      <c r="H10" s="64" t="b">
        <v>0</v>
      </c>
      <c r="I10" s="64" t="b">
        <v>0</v>
      </c>
      <c r="J10" s="64" t="b">
        <v>0</v>
      </c>
      <c r="K10" s="64" t="b">
        <v>0</v>
      </c>
      <c r="L10" s="64" t="b">
        <v>0</v>
      </c>
      <c r="M10" s="64" t="b">
        <v>0</v>
      </c>
      <c r="N10" s="64" t="b">
        <v>0</v>
      </c>
      <c r="O10" s="64" t="b">
        <v>0</v>
      </c>
      <c r="P10" s="64" t="b">
        <v>0</v>
      </c>
      <c r="Q10" s="64" t="b">
        <v>0</v>
      </c>
      <c r="R10" s="64" t="b">
        <v>0</v>
      </c>
      <c r="S10" s="64" t="b">
        <v>0</v>
      </c>
      <c r="T10" s="64" t="b">
        <v>0</v>
      </c>
      <c r="U10" s="64" t="b">
        <v>0</v>
      </c>
      <c r="V10" s="64" t="b">
        <v>0</v>
      </c>
      <c r="W10" s="64" t="b">
        <v>0</v>
      </c>
      <c r="X10" s="64" t="b">
        <v>0</v>
      </c>
      <c r="Y10" s="7"/>
    </row>
    <row r="11" spans="1:25" x14ac:dyDescent="0.3">
      <c r="A11" t="s">
        <v>326</v>
      </c>
      <c r="B11" s="7"/>
      <c r="C11" s="7" t="s">
        <v>178</v>
      </c>
      <c r="D11" s="64" t="b">
        <v>0</v>
      </c>
      <c r="E11" s="64" t="b">
        <v>0</v>
      </c>
      <c r="F11" s="64" t="b">
        <v>0</v>
      </c>
      <c r="G11" s="64" t="b">
        <v>0</v>
      </c>
      <c r="H11" s="64" t="b">
        <v>0</v>
      </c>
      <c r="I11" s="64" t="b">
        <v>0</v>
      </c>
      <c r="J11" s="64" t="b">
        <v>0</v>
      </c>
      <c r="K11" s="64" t="b">
        <v>0</v>
      </c>
      <c r="L11" s="64" t="b">
        <v>0</v>
      </c>
      <c r="M11" s="64" t="b">
        <v>0</v>
      </c>
      <c r="N11" s="64" t="b">
        <v>0</v>
      </c>
      <c r="O11" s="64" t="b">
        <v>0</v>
      </c>
      <c r="P11" s="64" t="b">
        <v>0</v>
      </c>
      <c r="Q11" s="64" t="b">
        <v>0</v>
      </c>
      <c r="R11" s="64" t="b">
        <v>0</v>
      </c>
      <c r="S11" s="64" t="b">
        <v>0</v>
      </c>
      <c r="T11" s="64" t="b">
        <v>0</v>
      </c>
      <c r="U11" s="64" t="b">
        <v>0</v>
      </c>
      <c r="V11" s="64" t="b">
        <v>0</v>
      </c>
      <c r="W11" s="64" t="b">
        <v>0</v>
      </c>
      <c r="X11" s="64" t="b">
        <v>0</v>
      </c>
      <c r="Y11" s="7"/>
    </row>
    <row r="12" spans="1:25" x14ac:dyDescent="0.3">
      <c r="A12" t="s">
        <v>327</v>
      </c>
      <c r="B12" s="7"/>
      <c r="C12" s="7" t="s">
        <v>179</v>
      </c>
      <c r="D12" s="64" t="b">
        <v>0</v>
      </c>
      <c r="E12" s="64" t="b">
        <v>0</v>
      </c>
      <c r="F12" s="64" t="b">
        <v>0</v>
      </c>
      <c r="G12" s="64" t="b">
        <v>0</v>
      </c>
      <c r="H12" s="64" t="b">
        <v>0</v>
      </c>
      <c r="I12" s="64" t="b">
        <v>0</v>
      </c>
      <c r="J12" s="64" t="b">
        <v>0</v>
      </c>
      <c r="K12" s="64" t="b">
        <v>0</v>
      </c>
      <c r="L12" s="64" t="b">
        <v>0</v>
      </c>
      <c r="M12" s="64" t="b">
        <v>0</v>
      </c>
      <c r="N12" s="64" t="b">
        <v>0</v>
      </c>
      <c r="O12" s="64" t="b">
        <v>0</v>
      </c>
      <c r="P12" s="64" t="b">
        <v>0</v>
      </c>
      <c r="Q12" s="64" t="b">
        <v>0</v>
      </c>
      <c r="R12" s="64" t="b">
        <v>0</v>
      </c>
      <c r="S12" s="64" t="b">
        <v>0</v>
      </c>
      <c r="T12" s="64" t="b">
        <v>0</v>
      </c>
      <c r="U12" s="64" t="b">
        <v>0</v>
      </c>
      <c r="V12" s="64" t="b">
        <v>0</v>
      </c>
      <c r="W12" s="64" t="b">
        <v>0</v>
      </c>
      <c r="X12" s="64" t="b">
        <v>0</v>
      </c>
      <c r="Y12" s="7"/>
    </row>
    <row r="13" spans="1:25" x14ac:dyDescent="0.3">
      <c r="A13" t="s">
        <v>328</v>
      </c>
      <c r="B13" s="7"/>
      <c r="C13" s="7" t="s">
        <v>180</v>
      </c>
      <c r="D13" s="64" t="b">
        <v>0</v>
      </c>
      <c r="E13" s="64" t="b">
        <v>0</v>
      </c>
      <c r="F13" s="64" t="b">
        <v>0</v>
      </c>
      <c r="G13" s="64" t="b">
        <v>0</v>
      </c>
      <c r="H13" s="64" t="b">
        <v>0</v>
      </c>
      <c r="I13" s="64" t="b">
        <v>0</v>
      </c>
      <c r="J13" s="64" t="b">
        <v>0</v>
      </c>
      <c r="K13" s="64" t="b">
        <v>0</v>
      </c>
      <c r="L13" s="64" t="b">
        <v>0</v>
      </c>
      <c r="M13" s="64" t="b">
        <v>0</v>
      </c>
      <c r="N13" s="64" t="b">
        <v>0</v>
      </c>
      <c r="O13" s="64" t="b">
        <v>0</v>
      </c>
      <c r="P13" s="64" t="b">
        <v>0</v>
      </c>
      <c r="Q13" s="64" t="b">
        <v>0</v>
      </c>
      <c r="R13" s="64" t="b">
        <v>0</v>
      </c>
      <c r="S13" s="64" t="b">
        <v>0</v>
      </c>
      <c r="T13" s="64" t="b">
        <v>0</v>
      </c>
      <c r="U13" s="64" t="b">
        <v>0</v>
      </c>
      <c r="V13" s="64" t="b">
        <v>0</v>
      </c>
      <c r="W13" s="64" t="b">
        <v>0</v>
      </c>
      <c r="X13" s="64" t="b">
        <v>0</v>
      </c>
      <c r="Y13" s="7"/>
    </row>
    <row r="14" spans="1:25" x14ac:dyDescent="0.3">
      <c r="A14" t="s">
        <v>329</v>
      </c>
      <c r="B14" s="7"/>
      <c r="C14" s="7" t="s">
        <v>181</v>
      </c>
      <c r="D14" s="64" t="b">
        <v>0</v>
      </c>
      <c r="E14" s="64" t="b">
        <v>1</v>
      </c>
      <c r="F14" s="64" t="b">
        <v>0</v>
      </c>
      <c r="G14" s="64" t="b">
        <v>0</v>
      </c>
      <c r="H14" s="64" t="b">
        <v>0</v>
      </c>
      <c r="I14" s="64" t="b">
        <v>0</v>
      </c>
      <c r="J14" s="64" t="b">
        <v>0</v>
      </c>
      <c r="K14" s="64" t="b">
        <v>0</v>
      </c>
      <c r="L14" s="64" t="b">
        <v>0</v>
      </c>
      <c r="M14" s="64" t="b">
        <v>0</v>
      </c>
      <c r="N14" s="64" t="b">
        <v>0</v>
      </c>
      <c r="O14" s="64" t="b">
        <v>0</v>
      </c>
      <c r="P14" s="64" t="b">
        <v>0</v>
      </c>
      <c r="Q14" s="64" t="b">
        <v>0</v>
      </c>
      <c r="R14" s="64" t="b">
        <v>0</v>
      </c>
      <c r="S14" s="64" t="b">
        <v>0</v>
      </c>
      <c r="T14" s="64" t="b">
        <v>0</v>
      </c>
      <c r="U14" s="64" t="b">
        <v>0</v>
      </c>
      <c r="V14" s="64" t="b">
        <v>0</v>
      </c>
      <c r="W14" s="64" t="b">
        <v>0</v>
      </c>
      <c r="X14" s="64" t="b">
        <v>0</v>
      </c>
      <c r="Y14" s="7"/>
    </row>
    <row r="15" spans="1:25" x14ac:dyDescent="0.3">
      <c r="A15" t="s">
        <v>330</v>
      </c>
      <c r="B15" s="7"/>
      <c r="C15" s="7" t="s">
        <v>182</v>
      </c>
      <c r="D15" s="64" t="b">
        <v>0</v>
      </c>
      <c r="E15" s="64" t="b">
        <v>0</v>
      </c>
      <c r="F15" s="64" t="b">
        <v>0</v>
      </c>
      <c r="G15" s="64" t="b">
        <v>0</v>
      </c>
      <c r="H15" s="64" t="b">
        <v>0</v>
      </c>
      <c r="I15" s="64" t="b">
        <v>0</v>
      </c>
      <c r="J15" s="64" t="b">
        <v>0</v>
      </c>
      <c r="K15" s="64" t="b">
        <v>0</v>
      </c>
      <c r="L15" s="64" t="b">
        <v>0</v>
      </c>
      <c r="M15" s="64" t="b">
        <v>0</v>
      </c>
      <c r="N15" s="64" t="b">
        <v>0</v>
      </c>
      <c r="O15" s="64" t="b">
        <v>0</v>
      </c>
      <c r="P15" s="64" t="b">
        <v>0</v>
      </c>
      <c r="Q15" s="64" t="b">
        <v>0</v>
      </c>
      <c r="R15" s="64" t="b">
        <v>0</v>
      </c>
      <c r="S15" s="64" t="b">
        <v>0</v>
      </c>
      <c r="T15" s="64" t="b">
        <v>0</v>
      </c>
      <c r="U15" s="64" t="b">
        <v>0</v>
      </c>
      <c r="V15" s="64" t="b">
        <v>0</v>
      </c>
      <c r="W15" s="64" t="b">
        <v>0</v>
      </c>
      <c r="X15" s="64" t="b">
        <v>0</v>
      </c>
      <c r="Y15" s="7"/>
    </row>
    <row r="16" spans="1:25" x14ac:dyDescent="0.3">
      <c r="A16" t="s">
        <v>331</v>
      </c>
      <c r="B16" s="7"/>
      <c r="C16" s="7" t="s">
        <v>183</v>
      </c>
      <c r="D16" s="64" t="b">
        <v>0</v>
      </c>
      <c r="E16" s="64" t="b">
        <v>0</v>
      </c>
      <c r="F16" s="64" t="b">
        <v>0</v>
      </c>
      <c r="G16" s="64" t="b">
        <v>0</v>
      </c>
      <c r="H16" s="64" t="b">
        <v>0</v>
      </c>
      <c r="I16" s="64" t="b">
        <v>0</v>
      </c>
      <c r="J16" s="64" t="b">
        <v>0</v>
      </c>
      <c r="K16" s="64" t="b">
        <v>0</v>
      </c>
      <c r="L16" s="64" t="b">
        <v>0</v>
      </c>
      <c r="M16" s="64" t="b">
        <v>0</v>
      </c>
      <c r="N16" s="64" t="b">
        <v>0</v>
      </c>
      <c r="O16" s="64" t="b">
        <v>0</v>
      </c>
      <c r="P16" s="64" t="b">
        <v>0</v>
      </c>
      <c r="Q16" s="64" t="b">
        <v>0</v>
      </c>
      <c r="R16" s="64" t="b">
        <v>0</v>
      </c>
      <c r="S16" s="64" t="b">
        <v>0</v>
      </c>
      <c r="T16" s="64" t="b">
        <v>0</v>
      </c>
      <c r="U16" s="64" t="b">
        <v>0</v>
      </c>
      <c r="V16" s="64" t="b">
        <v>0</v>
      </c>
      <c r="W16" s="64" t="b">
        <v>0</v>
      </c>
      <c r="X16" s="64" t="b">
        <v>0</v>
      </c>
      <c r="Y16" s="7"/>
    </row>
    <row r="17" spans="1:25" x14ac:dyDescent="0.3">
      <c r="A17" t="s">
        <v>332</v>
      </c>
      <c r="B17" s="7"/>
      <c r="C17" s="7" t="s">
        <v>184</v>
      </c>
      <c r="D17" s="64" t="b">
        <v>0</v>
      </c>
      <c r="E17" s="64" t="b">
        <v>0</v>
      </c>
      <c r="F17" s="64" t="b">
        <v>1</v>
      </c>
      <c r="G17" s="64" t="b">
        <v>0</v>
      </c>
      <c r="H17" s="64" t="b">
        <v>0</v>
      </c>
      <c r="I17" s="64" t="b">
        <v>0</v>
      </c>
      <c r="J17" s="64" t="b">
        <v>0</v>
      </c>
      <c r="K17" s="64" t="b">
        <v>0</v>
      </c>
      <c r="L17" s="64" t="b">
        <v>0</v>
      </c>
      <c r="M17" s="64" t="b">
        <v>0</v>
      </c>
      <c r="N17" s="64" t="b">
        <v>0</v>
      </c>
      <c r="O17" s="64" t="b">
        <v>0</v>
      </c>
      <c r="P17" s="64" t="b">
        <v>0</v>
      </c>
      <c r="Q17" s="64" t="b">
        <v>0</v>
      </c>
      <c r="R17" s="64" t="b">
        <v>0</v>
      </c>
      <c r="S17" s="64" t="b">
        <v>0</v>
      </c>
      <c r="T17" s="64" t="b">
        <v>0</v>
      </c>
      <c r="U17" s="64" t="b">
        <v>0</v>
      </c>
      <c r="V17" s="64" t="b">
        <v>0</v>
      </c>
      <c r="W17" s="64" t="b">
        <v>0</v>
      </c>
      <c r="X17" s="64" t="b">
        <v>0</v>
      </c>
      <c r="Y17" s="7"/>
    </row>
    <row r="18" spans="1:25" x14ac:dyDescent="0.3">
      <c r="A18" t="s">
        <v>333</v>
      </c>
      <c r="B18" s="7"/>
      <c r="C18" s="7" t="s">
        <v>185</v>
      </c>
      <c r="D18" s="64" t="b">
        <v>0</v>
      </c>
      <c r="E18" s="64" t="b">
        <v>0</v>
      </c>
      <c r="F18" s="64" t="b">
        <v>1</v>
      </c>
      <c r="G18" s="64" t="b">
        <v>0</v>
      </c>
      <c r="H18" s="64" t="b">
        <v>0</v>
      </c>
      <c r="I18" s="64" t="b">
        <v>0</v>
      </c>
      <c r="J18" s="64" t="b">
        <v>0</v>
      </c>
      <c r="K18" s="64" t="b">
        <v>0</v>
      </c>
      <c r="L18" s="64" t="b">
        <v>0</v>
      </c>
      <c r="M18" s="64" t="b">
        <v>0</v>
      </c>
      <c r="N18" s="64" t="b">
        <v>0</v>
      </c>
      <c r="O18" s="64" t="b">
        <v>0</v>
      </c>
      <c r="P18" s="64" t="b">
        <v>0</v>
      </c>
      <c r="Q18" s="64" t="b">
        <v>0</v>
      </c>
      <c r="R18" s="64" t="b">
        <v>0</v>
      </c>
      <c r="S18" s="64" t="b">
        <v>0</v>
      </c>
      <c r="T18" s="64" t="b">
        <v>0</v>
      </c>
      <c r="U18" s="64" t="b">
        <v>0</v>
      </c>
      <c r="V18" s="64" t="b">
        <v>0</v>
      </c>
      <c r="W18" s="64" t="b">
        <v>0</v>
      </c>
      <c r="X18" s="64" t="b">
        <v>0</v>
      </c>
      <c r="Y18" s="7"/>
    </row>
    <row r="19" spans="1:25" x14ac:dyDescent="0.3">
      <c r="A19" t="s">
        <v>334</v>
      </c>
      <c r="B19" s="7"/>
      <c r="C19" s="7" t="s">
        <v>186</v>
      </c>
      <c r="D19" s="64" t="b">
        <v>0</v>
      </c>
      <c r="E19" s="64" t="b">
        <v>0</v>
      </c>
      <c r="F19" s="64" t="b">
        <v>0</v>
      </c>
      <c r="G19" s="64" t="b">
        <v>0</v>
      </c>
      <c r="H19" s="64" t="b">
        <v>0</v>
      </c>
      <c r="I19" s="64" t="b">
        <v>0</v>
      </c>
      <c r="J19" s="64" t="b">
        <v>0</v>
      </c>
      <c r="K19" s="64" t="b">
        <v>0</v>
      </c>
      <c r="L19" s="64" t="b">
        <v>0</v>
      </c>
      <c r="M19" s="64" t="b">
        <v>0</v>
      </c>
      <c r="N19" s="64" t="b">
        <v>0</v>
      </c>
      <c r="O19" s="64" t="b">
        <v>0</v>
      </c>
      <c r="P19" s="64" t="b">
        <v>0</v>
      </c>
      <c r="Q19" s="64" t="b">
        <v>0</v>
      </c>
      <c r="R19" s="64" t="b">
        <v>0</v>
      </c>
      <c r="S19" s="64" t="b">
        <v>0</v>
      </c>
      <c r="T19" s="64" t="b">
        <v>0</v>
      </c>
      <c r="U19" s="64" t="b">
        <v>0</v>
      </c>
      <c r="V19" s="64" t="b">
        <v>0</v>
      </c>
      <c r="W19" s="64" t="b">
        <v>0</v>
      </c>
      <c r="X19" s="64" t="b">
        <v>0</v>
      </c>
      <c r="Y19" s="7"/>
    </row>
    <row r="20" spans="1:25" x14ac:dyDescent="0.3">
      <c r="A20" t="s">
        <v>335</v>
      </c>
      <c r="B20" s="7"/>
      <c r="C20" s="7" t="s">
        <v>187</v>
      </c>
      <c r="D20" s="64" t="b">
        <v>0</v>
      </c>
      <c r="E20" s="64" t="b">
        <v>0</v>
      </c>
      <c r="F20" s="64" t="b">
        <v>0</v>
      </c>
      <c r="G20" s="64" t="b">
        <v>0</v>
      </c>
      <c r="H20" s="64" t="b">
        <v>0</v>
      </c>
      <c r="I20" s="64" t="b">
        <v>0</v>
      </c>
      <c r="J20" s="64" t="b">
        <v>0</v>
      </c>
      <c r="K20" s="64" t="b">
        <v>0</v>
      </c>
      <c r="L20" s="64" t="b">
        <v>0</v>
      </c>
      <c r="M20" s="64" t="b">
        <v>0</v>
      </c>
      <c r="N20" s="64" t="b">
        <v>0</v>
      </c>
      <c r="O20" s="64" t="b">
        <v>0</v>
      </c>
      <c r="P20" s="64" t="b">
        <v>0</v>
      </c>
      <c r="Q20" s="64" t="b">
        <v>0</v>
      </c>
      <c r="R20" s="64" t="b">
        <v>0</v>
      </c>
      <c r="S20" s="64" t="b">
        <v>0</v>
      </c>
      <c r="T20" s="64" t="b">
        <v>0</v>
      </c>
      <c r="U20" s="64" t="b">
        <v>0</v>
      </c>
      <c r="V20" s="64" t="b">
        <v>0</v>
      </c>
      <c r="W20" s="64" t="b">
        <v>0</v>
      </c>
      <c r="X20" s="64" t="b">
        <v>0</v>
      </c>
      <c r="Y20" s="7"/>
    </row>
    <row r="21" spans="1:25" x14ac:dyDescent="0.3">
      <c r="A21" t="s">
        <v>336</v>
      </c>
      <c r="B21" s="7"/>
      <c r="C21" s="7" t="s">
        <v>188</v>
      </c>
      <c r="D21" s="64" t="b">
        <v>0</v>
      </c>
      <c r="E21" s="64" t="b">
        <v>0</v>
      </c>
      <c r="F21" s="64" t="b">
        <v>0</v>
      </c>
      <c r="G21" s="64" t="b">
        <v>0</v>
      </c>
      <c r="H21" s="64" t="b">
        <v>0</v>
      </c>
      <c r="I21" s="64" t="b">
        <v>0</v>
      </c>
      <c r="J21" s="64" t="b">
        <v>0</v>
      </c>
      <c r="K21" s="64" t="b">
        <v>0</v>
      </c>
      <c r="L21" s="64" t="b">
        <v>0</v>
      </c>
      <c r="M21" s="64" t="b">
        <v>0</v>
      </c>
      <c r="N21" s="64" t="b">
        <v>0</v>
      </c>
      <c r="O21" s="64" t="b">
        <v>0</v>
      </c>
      <c r="P21" s="64" t="b">
        <v>0</v>
      </c>
      <c r="Q21" s="64" t="b">
        <v>0</v>
      </c>
      <c r="R21" s="64" t="b">
        <v>0</v>
      </c>
      <c r="S21" s="64" t="b">
        <v>0</v>
      </c>
      <c r="T21" s="64" t="b">
        <v>0</v>
      </c>
      <c r="U21" s="64" t="b">
        <v>0</v>
      </c>
      <c r="V21" s="64" t="b">
        <v>0</v>
      </c>
      <c r="W21" s="64" t="b">
        <v>0</v>
      </c>
      <c r="X21" s="64" t="b">
        <v>0</v>
      </c>
      <c r="Y21" s="7"/>
    </row>
    <row r="22" spans="1:25" x14ac:dyDescent="0.3">
      <c r="A22" t="s">
        <v>337</v>
      </c>
      <c r="B22" s="7"/>
      <c r="C22" s="7" t="s">
        <v>189</v>
      </c>
      <c r="D22" s="64" t="b">
        <v>0</v>
      </c>
      <c r="E22" s="64" t="b">
        <v>0</v>
      </c>
      <c r="F22" s="64" t="b">
        <v>0</v>
      </c>
      <c r="G22" s="64" t="b">
        <v>0</v>
      </c>
      <c r="H22" s="64" t="b">
        <v>0</v>
      </c>
      <c r="I22" s="64" t="b">
        <v>0</v>
      </c>
      <c r="J22" s="64" t="b">
        <v>0</v>
      </c>
      <c r="K22" s="64" t="b">
        <v>0</v>
      </c>
      <c r="L22" s="64" t="b">
        <v>0</v>
      </c>
      <c r="M22" s="64" t="b">
        <v>0</v>
      </c>
      <c r="N22" s="64" t="b">
        <v>0</v>
      </c>
      <c r="O22" s="64" t="b">
        <v>0</v>
      </c>
      <c r="P22" s="64" t="b">
        <v>0</v>
      </c>
      <c r="Q22" s="64" t="b">
        <v>0</v>
      </c>
      <c r="R22" s="64" t="b">
        <v>0</v>
      </c>
      <c r="S22" s="64" t="b">
        <v>0</v>
      </c>
      <c r="T22" s="64" t="b">
        <v>0</v>
      </c>
      <c r="U22" s="64" t="b">
        <v>0</v>
      </c>
      <c r="V22" s="64" t="b">
        <v>0</v>
      </c>
      <c r="W22" s="64" t="b">
        <v>0</v>
      </c>
      <c r="X22" s="64" t="b">
        <v>0</v>
      </c>
      <c r="Y22" s="7"/>
    </row>
    <row r="23" spans="1:25" x14ac:dyDescent="0.3">
      <c r="A23" t="s">
        <v>338</v>
      </c>
      <c r="B23" s="7"/>
      <c r="C23" s="7" t="s">
        <v>190</v>
      </c>
      <c r="D23" s="64" t="b">
        <v>0</v>
      </c>
      <c r="E23" s="64" t="b">
        <v>0</v>
      </c>
      <c r="F23" s="64" t="b">
        <v>0</v>
      </c>
      <c r="G23" s="64" t="b">
        <v>0</v>
      </c>
      <c r="H23" s="64" t="b">
        <v>0</v>
      </c>
      <c r="I23" s="64" t="b">
        <v>0</v>
      </c>
      <c r="J23" s="64" t="b">
        <v>0</v>
      </c>
      <c r="K23" s="64" t="b">
        <v>0</v>
      </c>
      <c r="L23" s="64" t="b">
        <v>0</v>
      </c>
      <c r="M23" s="64" t="b">
        <v>0</v>
      </c>
      <c r="N23" s="64" t="b">
        <v>0</v>
      </c>
      <c r="O23" s="64" t="b">
        <v>0</v>
      </c>
      <c r="P23" s="64" t="b">
        <v>0</v>
      </c>
      <c r="Q23" s="64" t="b">
        <v>0</v>
      </c>
      <c r="R23" s="64" t="b">
        <v>0</v>
      </c>
      <c r="S23" s="64" t="b">
        <v>0</v>
      </c>
      <c r="T23" s="64" t="b">
        <v>0</v>
      </c>
      <c r="U23" s="64" t="b">
        <v>0</v>
      </c>
      <c r="V23" s="64" t="b">
        <v>0</v>
      </c>
      <c r="W23" s="64" t="b">
        <v>0</v>
      </c>
      <c r="X23" s="64" t="b">
        <v>0</v>
      </c>
      <c r="Y23" s="7"/>
    </row>
    <row r="24" spans="1:25" x14ac:dyDescent="0.3">
      <c r="A24" t="s">
        <v>339</v>
      </c>
      <c r="B24" s="7"/>
      <c r="C24" s="7" t="s">
        <v>191</v>
      </c>
      <c r="D24" s="64" t="b">
        <v>0</v>
      </c>
      <c r="E24" s="64" t="b">
        <v>0</v>
      </c>
      <c r="F24" s="64" t="b">
        <v>0</v>
      </c>
      <c r="G24" s="64" t="b">
        <v>0</v>
      </c>
      <c r="H24" s="64" t="b">
        <v>0</v>
      </c>
      <c r="I24" s="64" t="b">
        <v>0</v>
      </c>
      <c r="J24" s="64" t="b">
        <v>0</v>
      </c>
      <c r="K24" s="64" t="b">
        <v>0</v>
      </c>
      <c r="L24" s="64" t="b">
        <v>0</v>
      </c>
      <c r="M24" s="64" t="b">
        <v>0</v>
      </c>
      <c r="N24" s="64" t="b">
        <v>0</v>
      </c>
      <c r="O24" s="64" t="b">
        <v>0</v>
      </c>
      <c r="P24" s="64" t="b">
        <v>0</v>
      </c>
      <c r="Q24" s="64" t="b">
        <v>0</v>
      </c>
      <c r="R24" s="64" t="b">
        <v>0</v>
      </c>
      <c r="S24" s="64" t="b">
        <v>0</v>
      </c>
      <c r="T24" s="64" t="b">
        <v>0</v>
      </c>
      <c r="U24" s="64" t="b">
        <v>0</v>
      </c>
      <c r="V24" s="64" t="b">
        <v>0</v>
      </c>
      <c r="W24" s="64" t="b">
        <v>0</v>
      </c>
      <c r="X24" s="64" t="b">
        <v>0</v>
      </c>
      <c r="Y24" s="7"/>
    </row>
    <row r="25" spans="1:25" x14ac:dyDescent="0.3">
      <c r="A25" t="s">
        <v>340</v>
      </c>
      <c r="B25" s="7"/>
      <c r="C25" s="7" t="s">
        <v>192</v>
      </c>
      <c r="D25" s="64" t="b">
        <v>1</v>
      </c>
      <c r="E25" s="64" t="b">
        <v>0</v>
      </c>
      <c r="F25" s="64" t="b">
        <v>0</v>
      </c>
      <c r="G25" s="64" t="b">
        <v>0</v>
      </c>
      <c r="H25" s="64" t="b">
        <v>0</v>
      </c>
      <c r="I25" s="64" t="b">
        <v>0</v>
      </c>
      <c r="J25" s="64" t="b">
        <v>0</v>
      </c>
      <c r="K25" s="64" t="b">
        <v>0</v>
      </c>
      <c r="L25" s="64" t="b">
        <v>0</v>
      </c>
      <c r="M25" s="64" t="b">
        <v>0</v>
      </c>
      <c r="N25" s="64" t="b">
        <v>0</v>
      </c>
      <c r="O25" s="64" t="b">
        <v>0</v>
      </c>
      <c r="P25" s="64" t="b">
        <v>0</v>
      </c>
      <c r="Q25" s="64" t="b">
        <v>0</v>
      </c>
      <c r="R25" s="64" t="b">
        <v>0</v>
      </c>
      <c r="S25" s="64" t="b">
        <v>0</v>
      </c>
      <c r="T25" s="64" t="b">
        <v>0</v>
      </c>
      <c r="U25" s="64" t="b">
        <v>0</v>
      </c>
      <c r="V25" s="64" t="b">
        <v>0</v>
      </c>
      <c r="W25" s="64" t="b">
        <v>0</v>
      </c>
      <c r="X25" s="64" t="b">
        <v>0</v>
      </c>
      <c r="Y25" s="7"/>
    </row>
    <row r="26" spans="1:25" x14ac:dyDescent="0.3">
      <c r="A26" t="s">
        <v>341</v>
      </c>
      <c r="B26" s="7"/>
      <c r="C26" s="7" t="s">
        <v>193</v>
      </c>
      <c r="D26" s="64" t="b">
        <v>0</v>
      </c>
      <c r="E26" s="64" t="b">
        <v>0</v>
      </c>
      <c r="F26" s="64" t="b">
        <v>0</v>
      </c>
      <c r="G26" s="64" t="b">
        <v>0</v>
      </c>
      <c r="H26" s="64" t="b">
        <v>0</v>
      </c>
      <c r="I26" s="64" t="b">
        <v>0</v>
      </c>
      <c r="J26" s="64" t="b">
        <v>0</v>
      </c>
      <c r="K26" s="64" t="b">
        <v>0</v>
      </c>
      <c r="L26" s="64" t="b">
        <v>0</v>
      </c>
      <c r="M26" s="64" t="b">
        <v>0</v>
      </c>
      <c r="N26" s="64" t="b">
        <v>0</v>
      </c>
      <c r="O26" s="64" t="b">
        <v>0</v>
      </c>
      <c r="P26" s="64" t="b">
        <v>0</v>
      </c>
      <c r="Q26" s="64" t="b">
        <v>0</v>
      </c>
      <c r="R26" s="64" t="b">
        <v>0</v>
      </c>
      <c r="S26" s="64" t="b">
        <v>0</v>
      </c>
      <c r="T26" s="64" t="b">
        <v>0</v>
      </c>
      <c r="U26" s="64" t="b">
        <v>0</v>
      </c>
      <c r="V26" s="64" t="b">
        <v>0</v>
      </c>
      <c r="W26" s="64" t="b">
        <v>0</v>
      </c>
      <c r="X26" s="64" t="b">
        <v>0</v>
      </c>
      <c r="Y26" s="7"/>
    </row>
    <row r="27" spans="1:25" x14ac:dyDescent="0.3">
      <c r="A27" t="s">
        <v>342</v>
      </c>
      <c r="B27" s="7"/>
      <c r="C27" s="7" t="s">
        <v>194</v>
      </c>
      <c r="D27" s="64" t="b">
        <v>0</v>
      </c>
      <c r="E27" s="64" t="b">
        <v>0</v>
      </c>
      <c r="F27" s="64" t="b">
        <v>0</v>
      </c>
      <c r="G27" s="64" t="b">
        <v>0</v>
      </c>
      <c r="H27" s="64" t="b">
        <v>0</v>
      </c>
      <c r="I27" s="64" t="b">
        <v>0</v>
      </c>
      <c r="J27" s="64" t="b">
        <v>0</v>
      </c>
      <c r="K27" s="64" t="b">
        <v>0</v>
      </c>
      <c r="L27" s="64" t="b">
        <v>0</v>
      </c>
      <c r="M27" s="64" t="b">
        <v>0</v>
      </c>
      <c r="N27" s="64" t="b">
        <v>0</v>
      </c>
      <c r="O27" s="64" t="b">
        <v>0</v>
      </c>
      <c r="P27" s="64" t="b">
        <v>0</v>
      </c>
      <c r="Q27" s="64" t="b">
        <v>0</v>
      </c>
      <c r="R27" s="64" t="b">
        <v>0</v>
      </c>
      <c r="S27" s="64" t="b">
        <v>0</v>
      </c>
      <c r="T27" s="64" t="b">
        <v>0</v>
      </c>
      <c r="U27" s="64" t="b">
        <v>0</v>
      </c>
      <c r="V27" s="64" t="b">
        <v>0</v>
      </c>
      <c r="W27" s="64" t="b">
        <v>0</v>
      </c>
      <c r="X27" s="64" t="b">
        <v>0</v>
      </c>
      <c r="Y27" s="7"/>
    </row>
    <row r="28" spans="1:25" x14ac:dyDescent="0.3">
      <c r="A28" t="s">
        <v>343</v>
      </c>
      <c r="B28" s="7"/>
      <c r="C28" s="7" t="s">
        <v>195</v>
      </c>
      <c r="D28" s="64" t="b">
        <v>0</v>
      </c>
      <c r="E28" s="64" t="b">
        <v>0</v>
      </c>
      <c r="F28" s="64" t="b">
        <v>0</v>
      </c>
      <c r="G28" s="64" t="b">
        <v>0</v>
      </c>
      <c r="H28" s="64" t="b">
        <v>0</v>
      </c>
      <c r="I28" s="64" t="b">
        <v>0</v>
      </c>
      <c r="J28" s="64" t="b">
        <v>0</v>
      </c>
      <c r="K28" s="64" t="b">
        <v>0</v>
      </c>
      <c r="L28" s="64" t="b">
        <v>0</v>
      </c>
      <c r="M28" s="64" t="b">
        <v>0</v>
      </c>
      <c r="N28" s="64" t="b">
        <v>0</v>
      </c>
      <c r="O28" s="64" t="b">
        <v>0</v>
      </c>
      <c r="P28" s="64" t="b">
        <v>0</v>
      </c>
      <c r="Q28" s="64" t="b">
        <v>0</v>
      </c>
      <c r="R28" s="64" t="b">
        <v>0</v>
      </c>
      <c r="S28" s="64" t="b">
        <v>0</v>
      </c>
      <c r="T28" s="64" t="b">
        <v>0</v>
      </c>
      <c r="U28" s="64" t="b">
        <v>0</v>
      </c>
      <c r="V28" s="64" t="b">
        <v>0</v>
      </c>
      <c r="W28" s="64" t="b">
        <v>0</v>
      </c>
      <c r="X28" s="64" t="b">
        <v>0</v>
      </c>
      <c r="Y28" s="7"/>
    </row>
    <row r="29" spans="1:25" x14ac:dyDescent="0.3">
      <c r="A29" t="s">
        <v>344</v>
      </c>
      <c r="B29" s="7"/>
      <c r="C29" s="7" t="s">
        <v>196</v>
      </c>
      <c r="D29" s="64" t="b">
        <v>0</v>
      </c>
      <c r="E29" s="64" t="b">
        <v>0</v>
      </c>
      <c r="F29" s="64" t="b">
        <v>0</v>
      </c>
      <c r="G29" s="64" t="b">
        <v>0</v>
      </c>
      <c r="H29" s="64" t="b">
        <v>0</v>
      </c>
      <c r="I29" s="64" t="b">
        <v>0</v>
      </c>
      <c r="J29" s="64" t="b">
        <v>0</v>
      </c>
      <c r="K29" s="64" t="b">
        <v>0</v>
      </c>
      <c r="L29" s="64" t="b">
        <v>0</v>
      </c>
      <c r="M29" s="64" t="b">
        <v>0</v>
      </c>
      <c r="N29" s="64" t="b">
        <v>0</v>
      </c>
      <c r="O29" s="64" t="b">
        <v>0</v>
      </c>
      <c r="P29" s="64" t="b">
        <v>0</v>
      </c>
      <c r="Q29" s="64" t="b">
        <v>0</v>
      </c>
      <c r="R29" s="64" t="b">
        <v>0</v>
      </c>
      <c r="S29" s="64" t="b">
        <v>0</v>
      </c>
      <c r="T29" s="64" t="b">
        <v>0</v>
      </c>
      <c r="U29" s="64" t="b">
        <v>0</v>
      </c>
      <c r="V29" s="64" t="b">
        <v>0</v>
      </c>
      <c r="W29" s="64" t="b">
        <v>0</v>
      </c>
      <c r="X29" s="64" t="b">
        <v>0</v>
      </c>
      <c r="Y29" s="7"/>
    </row>
    <row r="30" spans="1:25" x14ac:dyDescent="0.3">
      <c r="A30" t="s">
        <v>345</v>
      </c>
      <c r="B30" s="7"/>
      <c r="C30" s="7" t="s">
        <v>197</v>
      </c>
      <c r="D30" s="64" t="b">
        <v>0</v>
      </c>
      <c r="E30" s="64" t="b">
        <v>0</v>
      </c>
      <c r="F30" s="64" t="b">
        <v>0</v>
      </c>
      <c r="G30" s="64" t="b">
        <v>0</v>
      </c>
      <c r="H30" s="64" t="b">
        <v>0</v>
      </c>
      <c r="I30" s="64" t="b">
        <v>0</v>
      </c>
      <c r="J30" s="64" t="b">
        <v>0</v>
      </c>
      <c r="K30" s="64" t="b">
        <v>0</v>
      </c>
      <c r="L30" s="64" t="b">
        <v>0</v>
      </c>
      <c r="M30" s="64" t="b">
        <v>0</v>
      </c>
      <c r="N30" s="64" t="b">
        <v>0</v>
      </c>
      <c r="O30" s="64" t="b">
        <v>0</v>
      </c>
      <c r="P30" s="64" t="b">
        <v>0</v>
      </c>
      <c r="Q30" s="64" t="b">
        <v>0</v>
      </c>
      <c r="R30" s="64" t="b">
        <v>0</v>
      </c>
      <c r="S30" s="64" t="b">
        <v>0</v>
      </c>
      <c r="T30" s="64" t="b">
        <v>0</v>
      </c>
      <c r="U30" s="64" t="b">
        <v>0</v>
      </c>
      <c r="V30" s="64" t="b">
        <v>0</v>
      </c>
      <c r="W30" s="64" t="b">
        <v>0</v>
      </c>
      <c r="X30" s="64" t="b">
        <v>0</v>
      </c>
      <c r="Y30" s="7"/>
    </row>
    <row r="31" spans="1:25" x14ac:dyDescent="0.3">
      <c r="A31" t="s">
        <v>346</v>
      </c>
      <c r="B31" s="7"/>
      <c r="C31" s="7" t="s">
        <v>198</v>
      </c>
      <c r="D31" s="64" t="b">
        <v>0</v>
      </c>
      <c r="E31" s="64" t="b">
        <v>0</v>
      </c>
      <c r="F31" s="64" t="b">
        <v>0</v>
      </c>
      <c r="G31" s="64" t="b">
        <v>0</v>
      </c>
      <c r="H31" s="64" t="b">
        <v>0</v>
      </c>
      <c r="I31" s="64" t="b">
        <v>0</v>
      </c>
      <c r="J31" s="64" t="b">
        <v>0</v>
      </c>
      <c r="K31" s="64" t="b">
        <v>0</v>
      </c>
      <c r="L31" s="64" t="b">
        <v>0</v>
      </c>
      <c r="M31" s="64" t="b">
        <v>0</v>
      </c>
      <c r="N31" s="64" t="b">
        <v>0</v>
      </c>
      <c r="O31" s="64" t="b">
        <v>0</v>
      </c>
      <c r="P31" s="64" t="b">
        <v>0</v>
      </c>
      <c r="Q31" s="64" t="b">
        <v>0</v>
      </c>
      <c r="R31" s="64" t="b">
        <v>0</v>
      </c>
      <c r="S31" s="64" t="b">
        <v>0</v>
      </c>
      <c r="T31" s="64" t="b">
        <v>0</v>
      </c>
      <c r="U31" s="64" t="b">
        <v>0</v>
      </c>
      <c r="V31" s="64" t="b">
        <v>0</v>
      </c>
      <c r="W31" s="64" t="b">
        <v>0</v>
      </c>
      <c r="X31" s="64" t="b">
        <v>0</v>
      </c>
      <c r="Y31" s="7"/>
    </row>
    <row r="32" spans="1:25" x14ac:dyDescent="0.3">
      <c r="A32" t="s">
        <v>347</v>
      </c>
      <c r="B32" s="7"/>
      <c r="C32" s="7" t="s">
        <v>199</v>
      </c>
      <c r="D32" s="64" t="b">
        <v>0</v>
      </c>
      <c r="E32" s="64" t="b">
        <v>0</v>
      </c>
      <c r="F32" s="64" t="b">
        <v>0</v>
      </c>
      <c r="G32" s="64" t="b">
        <v>0</v>
      </c>
      <c r="H32" s="64" t="b">
        <v>0</v>
      </c>
      <c r="I32" s="64" t="b">
        <v>0</v>
      </c>
      <c r="J32" s="64" t="b">
        <v>0</v>
      </c>
      <c r="K32" s="64" t="b">
        <v>0</v>
      </c>
      <c r="L32" s="64" t="b">
        <v>0</v>
      </c>
      <c r="M32" s="64" t="b">
        <v>0</v>
      </c>
      <c r="N32" s="64" t="b">
        <v>0</v>
      </c>
      <c r="O32" s="64" t="b">
        <v>0</v>
      </c>
      <c r="P32" s="64" t="b">
        <v>0</v>
      </c>
      <c r="Q32" s="64" t="b">
        <v>0</v>
      </c>
      <c r="R32" s="64" t="b">
        <v>0</v>
      </c>
      <c r="S32" s="64" t="b">
        <v>0</v>
      </c>
      <c r="T32" s="64" t="b">
        <v>0</v>
      </c>
      <c r="U32" s="64" t="b">
        <v>0</v>
      </c>
      <c r="V32" s="64" t="b">
        <v>0</v>
      </c>
      <c r="W32" s="64" t="b">
        <v>0</v>
      </c>
      <c r="X32" s="64" t="b">
        <v>0</v>
      </c>
      <c r="Y32" s="7"/>
    </row>
    <row r="33" spans="1:25" x14ac:dyDescent="0.3">
      <c r="A33" t="s">
        <v>348</v>
      </c>
      <c r="B33" s="7"/>
      <c r="C33" s="7" t="s">
        <v>200</v>
      </c>
      <c r="D33" s="64" t="b">
        <v>0</v>
      </c>
      <c r="E33" s="64" t="b">
        <v>0</v>
      </c>
      <c r="F33" s="64" t="b">
        <v>0</v>
      </c>
      <c r="G33" s="64" t="b">
        <v>0</v>
      </c>
      <c r="H33" s="64" t="b">
        <v>0</v>
      </c>
      <c r="I33" s="64" t="b">
        <v>0</v>
      </c>
      <c r="J33" s="64" t="b">
        <v>0</v>
      </c>
      <c r="K33" s="64" t="b">
        <v>0</v>
      </c>
      <c r="L33" s="64" t="b">
        <v>0</v>
      </c>
      <c r="M33" s="64" t="b">
        <v>0</v>
      </c>
      <c r="N33" s="64" t="b">
        <v>0</v>
      </c>
      <c r="O33" s="64" t="b">
        <v>0</v>
      </c>
      <c r="P33" s="64" t="b">
        <v>0</v>
      </c>
      <c r="Q33" s="64" t="b">
        <v>0</v>
      </c>
      <c r="R33" s="64" t="b">
        <v>0</v>
      </c>
      <c r="S33" s="64" t="b">
        <v>0</v>
      </c>
      <c r="T33" s="64" t="b">
        <v>0</v>
      </c>
      <c r="U33" s="64" t="b">
        <v>0</v>
      </c>
      <c r="V33" s="64" t="b">
        <v>0</v>
      </c>
      <c r="W33" s="64" t="b">
        <v>0</v>
      </c>
      <c r="X33" s="64" t="b">
        <v>0</v>
      </c>
      <c r="Y33" s="7"/>
    </row>
    <row r="34" spans="1:25" x14ac:dyDescent="0.3">
      <c r="A34" t="s">
        <v>349</v>
      </c>
      <c r="B34" s="7"/>
      <c r="C34" s="7" t="s">
        <v>201</v>
      </c>
      <c r="D34" s="64" t="b">
        <v>0</v>
      </c>
      <c r="E34" s="64" t="b">
        <v>0</v>
      </c>
      <c r="F34" s="64" t="b">
        <v>0</v>
      </c>
      <c r="G34" s="64" t="b">
        <v>0</v>
      </c>
      <c r="H34" s="64" t="b">
        <v>0</v>
      </c>
      <c r="I34" s="64" t="b">
        <v>0</v>
      </c>
      <c r="J34" s="64" t="b">
        <v>0</v>
      </c>
      <c r="K34" s="64" t="b">
        <v>0</v>
      </c>
      <c r="L34" s="64" t="b">
        <v>0</v>
      </c>
      <c r="M34" s="64" t="b">
        <v>0</v>
      </c>
      <c r="N34" s="64" t="b">
        <v>0</v>
      </c>
      <c r="O34" s="64" t="b">
        <v>0</v>
      </c>
      <c r="P34" s="64" t="b">
        <v>0</v>
      </c>
      <c r="Q34" s="64" t="b">
        <v>0</v>
      </c>
      <c r="R34" s="64" t="b">
        <v>0</v>
      </c>
      <c r="S34" s="64" t="b">
        <v>0</v>
      </c>
      <c r="T34" s="64" t="b">
        <v>0</v>
      </c>
      <c r="U34" s="64" t="b">
        <v>0</v>
      </c>
      <c r="V34" s="64" t="b">
        <v>0</v>
      </c>
      <c r="W34" s="64" t="b">
        <v>0</v>
      </c>
      <c r="X34" s="64" t="b">
        <v>0</v>
      </c>
      <c r="Y34" s="7"/>
    </row>
    <row r="35" spans="1:25" x14ac:dyDescent="0.3">
      <c r="A35" t="s">
        <v>350</v>
      </c>
      <c r="B35" s="7"/>
      <c r="C35" s="7" t="s">
        <v>202</v>
      </c>
      <c r="D35" s="64" t="b">
        <v>0</v>
      </c>
      <c r="E35" s="64" t="b">
        <v>0</v>
      </c>
      <c r="F35" s="64" t="b">
        <v>0</v>
      </c>
      <c r="G35" s="64" t="b">
        <v>0</v>
      </c>
      <c r="H35" s="64" t="b">
        <v>0</v>
      </c>
      <c r="I35" s="64" t="b">
        <v>0</v>
      </c>
      <c r="J35" s="64" t="b">
        <v>0</v>
      </c>
      <c r="K35" s="64" t="b">
        <v>0</v>
      </c>
      <c r="L35" s="64" t="b">
        <v>0</v>
      </c>
      <c r="M35" s="64" t="b">
        <v>0</v>
      </c>
      <c r="N35" s="64" t="b">
        <v>0</v>
      </c>
      <c r="O35" s="64" t="b">
        <v>0</v>
      </c>
      <c r="P35" s="64" t="b">
        <v>0</v>
      </c>
      <c r="Q35" s="64" t="b">
        <v>0</v>
      </c>
      <c r="R35" s="64" t="b">
        <v>0</v>
      </c>
      <c r="S35" s="64" t="b">
        <v>0</v>
      </c>
      <c r="T35" s="64" t="b">
        <v>0</v>
      </c>
      <c r="U35" s="64" t="b">
        <v>0</v>
      </c>
      <c r="V35" s="64" t="b">
        <v>0</v>
      </c>
      <c r="W35" s="64" t="b">
        <v>0</v>
      </c>
      <c r="X35" s="64" t="b">
        <v>0</v>
      </c>
      <c r="Y35" s="7"/>
    </row>
    <row r="36" spans="1:25" x14ac:dyDescent="0.3">
      <c r="A36" t="s">
        <v>351</v>
      </c>
      <c r="B36" s="7"/>
      <c r="C36" s="7" t="s">
        <v>203</v>
      </c>
      <c r="D36" s="64" t="b">
        <v>0</v>
      </c>
      <c r="E36" s="64" t="b">
        <v>0</v>
      </c>
      <c r="F36" s="64" t="b">
        <v>0</v>
      </c>
      <c r="G36" s="64" t="b">
        <v>0</v>
      </c>
      <c r="H36" s="64" t="b">
        <v>0</v>
      </c>
      <c r="I36" s="64" t="b">
        <v>0</v>
      </c>
      <c r="J36" s="64" t="b">
        <v>0</v>
      </c>
      <c r="K36" s="64" t="b">
        <v>0</v>
      </c>
      <c r="L36" s="64" t="b">
        <v>0</v>
      </c>
      <c r="M36" s="64" t="b">
        <v>0</v>
      </c>
      <c r="N36" s="64" t="b">
        <v>0</v>
      </c>
      <c r="O36" s="64" t="b">
        <v>0</v>
      </c>
      <c r="P36" s="64" t="b">
        <v>0</v>
      </c>
      <c r="Q36" s="64" t="b">
        <v>0</v>
      </c>
      <c r="R36" s="64" t="b">
        <v>0</v>
      </c>
      <c r="S36" s="64" t="b">
        <v>0</v>
      </c>
      <c r="T36" s="64" t="b">
        <v>0</v>
      </c>
      <c r="U36" s="64" t="b">
        <v>0</v>
      </c>
      <c r="V36" s="64" t="b">
        <v>0</v>
      </c>
      <c r="W36" s="64" t="b">
        <v>0</v>
      </c>
      <c r="X36" s="64" t="b">
        <v>0</v>
      </c>
      <c r="Y36" s="7"/>
    </row>
    <row r="37" spans="1:25" x14ac:dyDescent="0.3">
      <c r="A37" t="s">
        <v>352</v>
      </c>
      <c r="B37" s="7"/>
      <c r="C37" s="7" t="s">
        <v>204</v>
      </c>
      <c r="D37" s="64" t="b">
        <v>0</v>
      </c>
      <c r="E37" s="64" t="b">
        <v>0</v>
      </c>
      <c r="F37" s="64" t="b">
        <v>0</v>
      </c>
      <c r="G37" s="64" t="b">
        <v>0</v>
      </c>
      <c r="H37" s="64" t="b">
        <v>0</v>
      </c>
      <c r="I37" s="64" t="b">
        <v>0</v>
      </c>
      <c r="J37" s="64" t="b">
        <v>0</v>
      </c>
      <c r="K37" s="64" t="b">
        <v>0</v>
      </c>
      <c r="L37" s="64" t="b">
        <v>0</v>
      </c>
      <c r="M37" s="64" t="b">
        <v>0</v>
      </c>
      <c r="N37" s="64" t="b">
        <v>0</v>
      </c>
      <c r="O37" s="64" t="b">
        <v>0</v>
      </c>
      <c r="P37" s="64" t="b">
        <v>0</v>
      </c>
      <c r="Q37" s="64" t="b">
        <v>0</v>
      </c>
      <c r="R37" s="64" t="b">
        <v>0</v>
      </c>
      <c r="S37" s="64" t="b">
        <v>0</v>
      </c>
      <c r="T37" s="64" t="b">
        <v>0</v>
      </c>
      <c r="U37" s="64" t="b">
        <v>0</v>
      </c>
      <c r="V37" s="64" t="b">
        <v>0</v>
      </c>
      <c r="W37" s="64" t="b">
        <v>0</v>
      </c>
      <c r="X37" s="64" t="b">
        <v>0</v>
      </c>
      <c r="Y37" s="7"/>
    </row>
    <row r="38" spans="1:25" x14ac:dyDescent="0.3">
      <c r="A38" t="s">
        <v>353</v>
      </c>
      <c r="B38" s="7"/>
      <c r="C38" s="7" t="s">
        <v>205</v>
      </c>
      <c r="D38" s="64" t="b">
        <v>0</v>
      </c>
      <c r="E38" s="64" t="b">
        <v>0</v>
      </c>
      <c r="F38" s="64" t="b">
        <v>0</v>
      </c>
      <c r="G38" s="64" t="b">
        <v>0</v>
      </c>
      <c r="H38" s="64" t="b">
        <v>0</v>
      </c>
      <c r="I38" s="64" t="b">
        <v>0</v>
      </c>
      <c r="J38" s="64" t="b">
        <v>0</v>
      </c>
      <c r="K38" s="64" t="b">
        <v>0</v>
      </c>
      <c r="L38" s="64" t="b">
        <v>0</v>
      </c>
      <c r="M38" s="64" t="b">
        <v>0</v>
      </c>
      <c r="N38" s="64" t="b">
        <v>0</v>
      </c>
      <c r="O38" s="64" t="b">
        <v>0</v>
      </c>
      <c r="P38" s="64" t="b">
        <v>0</v>
      </c>
      <c r="Q38" s="64" t="b">
        <v>0</v>
      </c>
      <c r="R38" s="64" t="b">
        <v>0</v>
      </c>
      <c r="S38" s="64" t="b">
        <v>0</v>
      </c>
      <c r="T38" s="64" t="b">
        <v>0</v>
      </c>
      <c r="U38" s="64" t="b">
        <v>0</v>
      </c>
      <c r="V38" s="64" t="b">
        <v>0</v>
      </c>
      <c r="W38" s="64" t="b">
        <v>0</v>
      </c>
      <c r="X38" s="64" t="b">
        <v>0</v>
      </c>
      <c r="Y38" s="7"/>
    </row>
    <row r="39" spans="1:25" x14ac:dyDescent="0.3">
      <c r="A39" t="s">
        <v>354</v>
      </c>
      <c r="B39" s="7"/>
      <c r="C39" s="7" t="s">
        <v>206</v>
      </c>
      <c r="D39" s="64" t="b">
        <v>0</v>
      </c>
      <c r="E39" s="64" t="b">
        <v>0</v>
      </c>
      <c r="F39" s="64" t="b">
        <v>0</v>
      </c>
      <c r="G39" s="64" t="b">
        <v>0</v>
      </c>
      <c r="H39" s="64" t="b">
        <v>0</v>
      </c>
      <c r="I39" s="64" t="b">
        <v>0</v>
      </c>
      <c r="J39" s="64" t="b">
        <v>0</v>
      </c>
      <c r="K39" s="64" t="b">
        <v>0</v>
      </c>
      <c r="L39" s="64" t="b">
        <v>0</v>
      </c>
      <c r="M39" s="64" t="b">
        <v>0</v>
      </c>
      <c r="N39" s="64" t="b">
        <v>0</v>
      </c>
      <c r="O39" s="64" t="b">
        <v>0</v>
      </c>
      <c r="P39" s="64" t="b">
        <v>0</v>
      </c>
      <c r="Q39" s="64" t="b">
        <v>0</v>
      </c>
      <c r="R39" s="64" t="b">
        <v>0</v>
      </c>
      <c r="S39" s="64" t="b">
        <v>0</v>
      </c>
      <c r="T39" s="64" t="b">
        <v>0</v>
      </c>
      <c r="U39" s="64" t="b">
        <v>0</v>
      </c>
      <c r="V39" s="64" t="b">
        <v>0</v>
      </c>
      <c r="W39" s="64" t="b">
        <v>0</v>
      </c>
      <c r="X39" s="64" t="b">
        <v>0</v>
      </c>
      <c r="Y39" s="7"/>
    </row>
    <row r="40" spans="1:25" x14ac:dyDescent="0.3">
      <c r="A40" t="s">
        <v>355</v>
      </c>
      <c r="B40" s="7"/>
      <c r="C40" s="7" t="s">
        <v>207</v>
      </c>
      <c r="D40" s="64" t="b">
        <v>0</v>
      </c>
      <c r="E40" s="64" t="b">
        <v>0</v>
      </c>
      <c r="F40" s="64" t="b">
        <v>0</v>
      </c>
      <c r="G40" s="64" t="b">
        <v>0</v>
      </c>
      <c r="H40" s="64" t="b">
        <v>0</v>
      </c>
      <c r="I40" s="64" t="b">
        <v>0</v>
      </c>
      <c r="J40" s="64" t="b">
        <v>0</v>
      </c>
      <c r="K40" s="64" t="b">
        <v>0</v>
      </c>
      <c r="L40" s="64" t="b">
        <v>0</v>
      </c>
      <c r="M40" s="64" t="b">
        <v>0</v>
      </c>
      <c r="N40" s="64" t="b">
        <v>0</v>
      </c>
      <c r="O40" s="64" t="b">
        <v>0</v>
      </c>
      <c r="P40" s="64" t="b">
        <v>0</v>
      </c>
      <c r="Q40" s="64" t="b">
        <v>0</v>
      </c>
      <c r="R40" s="64" t="b">
        <v>0</v>
      </c>
      <c r="S40" s="64" t="b">
        <v>0</v>
      </c>
      <c r="T40" s="64" t="b">
        <v>0</v>
      </c>
      <c r="U40" s="64" t="b">
        <v>0</v>
      </c>
      <c r="V40" s="64" t="b">
        <v>0</v>
      </c>
      <c r="W40" s="64" t="b">
        <v>0</v>
      </c>
      <c r="X40" s="64" t="b">
        <v>0</v>
      </c>
      <c r="Y40" s="7"/>
    </row>
    <row r="41" spans="1:25" x14ac:dyDescent="0.3">
      <c r="A41" t="s">
        <v>356</v>
      </c>
      <c r="B41" s="7"/>
      <c r="C41" s="7" t="s">
        <v>208</v>
      </c>
      <c r="D41" s="64" t="b">
        <v>0</v>
      </c>
      <c r="E41" s="64" t="b">
        <v>1</v>
      </c>
      <c r="F41" s="64" t="b">
        <v>0</v>
      </c>
      <c r="G41" s="64" t="b">
        <v>0</v>
      </c>
      <c r="H41" s="64" t="b">
        <v>0</v>
      </c>
      <c r="I41" s="64" t="b">
        <v>0</v>
      </c>
      <c r="J41" s="64" t="b">
        <v>0</v>
      </c>
      <c r="K41" s="64" t="b">
        <v>0</v>
      </c>
      <c r="L41" s="64" t="b">
        <v>0</v>
      </c>
      <c r="M41" s="64" t="b">
        <v>0</v>
      </c>
      <c r="N41" s="64" t="b">
        <v>0</v>
      </c>
      <c r="O41" s="64" t="b">
        <v>0</v>
      </c>
      <c r="P41" s="64" t="b">
        <v>0</v>
      </c>
      <c r="Q41" s="64" t="b">
        <v>0</v>
      </c>
      <c r="R41" s="64" t="b">
        <v>0</v>
      </c>
      <c r="S41" s="64" t="b">
        <v>0</v>
      </c>
      <c r="T41" s="64" t="b">
        <v>0</v>
      </c>
      <c r="U41" s="64" t="b">
        <v>0</v>
      </c>
      <c r="V41" s="64" t="b">
        <v>0</v>
      </c>
      <c r="W41" s="64" t="b">
        <v>0</v>
      </c>
      <c r="X41" s="64" t="b">
        <v>0</v>
      </c>
      <c r="Y41" s="7"/>
    </row>
    <row r="42" spans="1:25" x14ac:dyDescent="0.3">
      <c r="A42" t="s">
        <v>357</v>
      </c>
      <c r="B42" s="7"/>
      <c r="C42" s="7" t="s">
        <v>209</v>
      </c>
      <c r="D42" s="64" t="b">
        <v>0</v>
      </c>
      <c r="E42" s="64" t="b">
        <v>0</v>
      </c>
      <c r="F42" s="64" t="b">
        <v>0</v>
      </c>
      <c r="G42" s="64" t="b">
        <v>0</v>
      </c>
      <c r="H42" s="64" t="b">
        <v>0</v>
      </c>
      <c r="I42" s="64" t="b">
        <v>0</v>
      </c>
      <c r="J42" s="64" t="b">
        <v>0</v>
      </c>
      <c r="K42" s="64" t="b">
        <v>0</v>
      </c>
      <c r="L42" s="64" t="b">
        <v>0</v>
      </c>
      <c r="M42" s="64" t="b">
        <v>0</v>
      </c>
      <c r="N42" s="64" t="b">
        <v>0</v>
      </c>
      <c r="O42" s="64" t="b">
        <v>0</v>
      </c>
      <c r="P42" s="64" t="b">
        <v>0</v>
      </c>
      <c r="Q42" s="64" t="b">
        <v>0</v>
      </c>
      <c r="R42" s="64" t="b">
        <v>0</v>
      </c>
      <c r="S42" s="64" t="b">
        <v>0</v>
      </c>
      <c r="T42" s="64" t="b">
        <v>0</v>
      </c>
      <c r="U42" s="64" t="b">
        <v>0</v>
      </c>
      <c r="V42" s="64" t="b">
        <v>0</v>
      </c>
      <c r="W42" s="64" t="b">
        <v>0</v>
      </c>
      <c r="X42" s="64" t="b">
        <v>0</v>
      </c>
      <c r="Y42" s="7"/>
    </row>
    <row r="43" spans="1:25" x14ac:dyDescent="0.3">
      <c r="A43" t="s">
        <v>358</v>
      </c>
      <c r="B43" s="7"/>
      <c r="C43" s="7" t="s">
        <v>210</v>
      </c>
      <c r="D43" s="64" t="b">
        <v>0</v>
      </c>
      <c r="E43" s="64" t="b">
        <v>0</v>
      </c>
      <c r="F43" s="64" t="b">
        <v>1</v>
      </c>
      <c r="G43" s="64" t="b">
        <v>0</v>
      </c>
      <c r="H43" s="64" t="b">
        <v>0</v>
      </c>
      <c r="I43" s="64" t="b">
        <v>0</v>
      </c>
      <c r="J43" s="64" t="b">
        <v>0</v>
      </c>
      <c r="K43" s="64" t="b">
        <v>0</v>
      </c>
      <c r="L43" s="64" t="b">
        <v>0</v>
      </c>
      <c r="M43" s="64" t="b">
        <v>0</v>
      </c>
      <c r="N43" s="64" t="b">
        <v>0</v>
      </c>
      <c r="O43" s="64" t="b">
        <v>0</v>
      </c>
      <c r="P43" s="64" t="b">
        <v>0</v>
      </c>
      <c r="Q43" s="64" t="b">
        <v>0</v>
      </c>
      <c r="R43" s="64" t="b">
        <v>0</v>
      </c>
      <c r="S43" s="64" t="b">
        <v>0</v>
      </c>
      <c r="T43" s="64" t="b">
        <v>0</v>
      </c>
      <c r="U43" s="64" t="b">
        <v>0</v>
      </c>
      <c r="V43" s="64" t="b">
        <v>0</v>
      </c>
      <c r="W43" s="64" t="b">
        <v>0</v>
      </c>
      <c r="X43" s="64" t="b">
        <v>0</v>
      </c>
      <c r="Y43" s="7"/>
    </row>
    <row r="44" spans="1:25" x14ac:dyDescent="0.3">
      <c r="A44" t="s">
        <v>359</v>
      </c>
      <c r="B44" s="7"/>
      <c r="C44" s="7" t="s">
        <v>211</v>
      </c>
      <c r="D44" s="64" t="b">
        <v>0</v>
      </c>
      <c r="E44" s="64" t="b">
        <v>0</v>
      </c>
      <c r="F44" s="64" t="b">
        <v>1</v>
      </c>
      <c r="G44" s="64" t="b">
        <v>0</v>
      </c>
      <c r="H44" s="64" t="b">
        <v>0</v>
      </c>
      <c r="I44" s="64" t="b">
        <v>0</v>
      </c>
      <c r="J44" s="64" t="b">
        <v>0</v>
      </c>
      <c r="K44" s="64" t="b">
        <v>0</v>
      </c>
      <c r="L44" s="64" t="b">
        <v>0</v>
      </c>
      <c r="M44" s="64" t="b">
        <v>0</v>
      </c>
      <c r="N44" s="64" t="b">
        <v>0</v>
      </c>
      <c r="O44" s="64" t="b">
        <v>0</v>
      </c>
      <c r="P44" s="64" t="b">
        <v>0</v>
      </c>
      <c r="Q44" s="64" t="b">
        <v>0</v>
      </c>
      <c r="R44" s="64" t="b">
        <v>0</v>
      </c>
      <c r="S44" s="64" t="b">
        <v>0</v>
      </c>
      <c r="T44" s="64" t="b">
        <v>0</v>
      </c>
      <c r="U44" s="64" t="b">
        <v>0</v>
      </c>
      <c r="V44" s="64" t="b">
        <v>0</v>
      </c>
      <c r="W44" s="64" t="b">
        <v>0</v>
      </c>
      <c r="X44" s="64" t="b">
        <v>0</v>
      </c>
      <c r="Y44" s="7"/>
    </row>
    <row r="45" spans="1:25" x14ac:dyDescent="0.3">
      <c r="A45" t="s">
        <v>360</v>
      </c>
      <c r="B45" s="7"/>
      <c r="C45" s="7" t="s">
        <v>212</v>
      </c>
      <c r="D45" s="64" t="b">
        <v>0</v>
      </c>
      <c r="E45" s="64" t="b">
        <v>0</v>
      </c>
      <c r="F45" s="64" t="b">
        <v>0</v>
      </c>
      <c r="G45" s="64" t="b">
        <v>0</v>
      </c>
      <c r="H45" s="64" t="b">
        <v>0</v>
      </c>
      <c r="I45" s="64" t="b">
        <v>0</v>
      </c>
      <c r="J45" s="64" t="b">
        <v>0</v>
      </c>
      <c r="K45" s="64" t="b">
        <v>0</v>
      </c>
      <c r="L45" s="64" t="b">
        <v>0</v>
      </c>
      <c r="M45" s="64" t="b">
        <v>0</v>
      </c>
      <c r="N45" s="64" t="b">
        <v>0</v>
      </c>
      <c r="O45" s="64" t="b">
        <v>0</v>
      </c>
      <c r="P45" s="64" t="b">
        <v>0</v>
      </c>
      <c r="Q45" s="64" t="b">
        <v>0</v>
      </c>
      <c r="R45" s="64" t="b">
        <v>0</v>
      </c>
      <c r="S45" s="64" t="b">
        <v>0</v>
      </c>
      <c r="T45" s="64" t="b">
        <v>0</v>
      </c>
      <c r="U45" s="64" t="b">
        <v>0</v>
      </c>
      <c r="V45" s="64" t="b">
        <v>0</v>
      </c>
      <c r="W45" s="64" t="b">
        <v>0</v>
      </c>
      <c r="X45" s="64" t="b">
        <v>0</v>
      </c>
      <c r="Y45" s="7"/>
    </row>
    <row r="46" spans="1:25" x14ac:dyDescent="0.3">
      <c r="A46" t="s">
        <v>361</v>
      </c>
      <c r="B46" s="7"/>
      <c r="C46" s="7" t="s">
        <v>213</v>
      </c>
      <c r="D46" s="64" t="b">
        <v>0</v>
      </c>
      <c r="E46" s="64" t="b">
        <v>0</v>
      </c>
      <c r="F46" s="64" t="b">
        <v>0</v>
      </c>
      <c r="G46" s="64" t="b">
        <v>0</v>
      </c>
      <c r="H46" s="64" t="b">
        <v>0</v>
      </c>
      <c r="I46" s="64" t="b">
        <v>0</v>
      </c>
      <c r="J46" s="64" t="b">
        <v>0</v>
      </c>
      <c r="K46" s="64" t="b">
        <v>0</v>
      </c>
      <c r="L46" s="64" t="b">
        <v>0</v>
      </c>
      <c r="M46" s="64" t="b">
        <v>0</v>
      </c>
      <c r="N46" s="64" t="b">
        <v>0</v>
      </c>
      <c r="O46" s="64" t="b">
        <v>0</v>
      </c>
      <c r="P46" s="64" t="b">
        <v>0</v>
      </c>
      <c r="Q46" s="64" t="b">
        <v>0</v>
      </c>
      <c r="R46" s="64" t="b">
        <v>0</v>
      </c>
      <c r="S46" s="64" t="b">
        <v>0</v>
      </c>
      <c r="T46" s="64" t="b">
        <v>0</v>
      </c>
      <c r="U46" s="64" t="b">
        <v>0</v>
      </c>
      <c r="V46" s="64" t="b">
        <v>0</v>
      </c>
      <c r="W46" s="64" t="b">
        <v>0</v>
      </c>
      <c r="X46" s="64" t="b">
        <v>0</v>
      </c>
      <c r="Y46" s="7"/>
    </row>
    <row r="47" spans="1:25" x14ac:dyDescent="0.3">
      <c r="A47" t="s">
        <v>362</v>
      </c>
      <c r="B47" s="7"/>
      <c r="C47" s="7" t="s">
        <v>214</v>
      </c>
      <c r="D47" s="64" t="b">
        <v>1</v>
      </c>
      <c r="E47" s="64" t="b">
        <v>0</v>
      </c>
      <c r="F47" s="64" t="b">
        <v>0</v>
      </c>
      <c r="G47" s="64" t="b">
        <v>0</v>
      </c>
      <c r="H47" s="64" t="b">
        <v>0</v>
      </c>
      <c r="I47" s="64" t="b">
        <v>0</v>
      </c>
      <c r="J47" s="64" t="b">
        <v>0</v>
      </c>
      <c r="K47" s="64" t="b">
        <v>0</v>
      </c>
      <c r="L47" s="64" t="b">
        <v>0</v>
      </c>
      <c r="M47" s="64" t="b">
        <v>0</v>
      </c>
      <c r="N47" s="64" t="b">
        <v>0</v>
      </c>
      <c r="O47" s="64" t="b">
        <v>0</v>
      </c>
      <c r="P47" s="64" t="b">
        <v>0</v>
      </c>
      <c r="Q47" s="64" t="b">
        <v>0</v>
      </c>
      <c r="R47" s="64" t="b">
        <v>0</v>
      </c>
      <c r="S47" s="64" t="b">
        <v>0</v>
      </c>
      <c r="T47" s="64" t="b">
        <v>0</v>
      </c>
      <c r="U47" s="64" t="b">
        <v>0</v>
      </c>
      <c r="V47" s="64" t="b">
        <v>0</v>
      </c>
      <c r="W47" s="64" t="b">
        <v>0</v>
      </c>
      <c r="X47" s="64" t="b">
        <v>0</v>
      </c>
      <c r="Y47" s="7"/>
    </row>
    <row r="48" spans="1:25" x14ac:dyDescent="0.3">
      <c r="A48" t="s">
        <v>363</v>
      </c>
      <c r="B48" s="7"/>
      <c r="C48" s="7" t="s">
        <v>215</v>
      </c>
      <c r="D48" s="64" t="b">
        <v>0</v>
      </c>
      <c r="E48" s="64" t="b">
        <v>0</v>
      </c>
      <c r="F48" s="64" t="b">
        <v>0</v>
      </c>
      <c r="G48" s="64" t="b">
        <v>0</v>
      </c>
      <c r="H48" s="64" t="b">
        <v>0</v>
      </c>
      <c r="I48" s="64" t="b">
        <v>0</v>
      </c>
      <c r="J48" s="64" t="b">
        <v>0</v>
      </c>
      <c r="K48" s="64" t="b">
        <v>0</v>
      </c>
      <c r="L48" s="64" t="b">
        <v>0</v>
      </c>
      <c r="M48" s="64" t="b">
        <v>0</v>
      </c>
      <c r="N48" s="64" t="b">
        <v>0</v>
      </c>
      <c r="O48" s="64" t="b">
        <v>0</v>
      </c>
      <c r="P48" s="64" t="b">
        <v>0</v>
      </c>
      <c r="Q48" s="64" t="b">
        <v>0</v>
      </c>
      <c r="R48" s="64" t="b">
        <v>0</v>
      </c>
      <c r="S48" s="64" t="b">
        <v>0</v>
      </c>
      <c r="T48" s="64" t="b">
        <v>0</v>
      </c>
      <c r="U48" s="64" t="b">
        <v>0</v>
      </c>
      <c r="V48" s="64" t="b">
        <v>0</v>
      </c>
      <c r="W48" s="64" t="b">
        <v>0</v>
      </c>
      <c r="X48" s="64" t="b">
        <v>0</v>
      </c>
      <c r="Y48" s="7"/>
    </row>
    <row r="49" spans="1:25" x14ac:dyDescent="0.3">
      <c r="A49" t="s">
        <v>364</v>
      </c>
      <c r="B49" s="7"/>
      <c r="C49" s="7" t="s">
        <v>216</v>
      </c>
      <c r="D49" s="64" t="b">
        <v>0</v>
      </c>
      <c r="E49" s="64" t="b">
        <v>0</v>
      </c>
      <c r="F49" s="64" t="b">
        <v>0</v>
      </c>
      <c r="G49" s="64" t="b">
        <v>0</v>
      </c>
      <c r="H49" s="64" t="b">
        <v>0</v>
      </c>
      <c r="I49" s="64" t="b">
        <v>0</v>
      </c>
      <c r="J49" s="64" t="b">
        <v>0</v>
      </c>
      <c r="K49" s="64" t="b">
        <v>0</v>
      </c>
      <c r="L49" s="64" t="b">
        <v>0</v>
      </c>
      <c r="M49" s="64" t="b">
        <v>0</v>
      </c>
      <c r="N49" s="64" t="b">
        <v>0</v>
      </c>
      <c r="O49" s="64" t="b">
        <v>0</v>
      </c>
      <c r="P49" s="64" t="b">
        <v>0</v>
      </c>
      <c r="Q49" s="64" t="b">
        <v>0</v>
      </c>
      <c r="R49" s="64" t="b">
        <v>0</v>
      </c>
      <c r="S49" s="64" t="b">
        <v>0</v>
      </c>
      <c r="T49" s="64" t="b">
        <v>0</v>
      </c>
      <c r="U49" s="64" t="b">
        <v>0</v>
      </c>
      <c r="V49" s="64" t="b">
        <v>0</v>
      </c>
      <c r="W49" s="64" t="b">
        <v>0</v>
      </c>
      <c r="X49" s="64" t="b">
        <v>0</v>
      </c>
      <c r="Y49" s="7"/>
    </row>
    <row r="50" spans="1:25" x14ac:dyDescent="0.3">
      <c r="A50" t="s">
        <v>365</v>
      </c>
      <c r="B50" s="7"/>
      <c r="C50" s="7" t="s">
        <v>217</v>
      </c>
      <c r="D50" s="64" t="b">
        <v>0</v>
      </c>
      <c r="E50" s="64" t="b">
        <v>0</v>
      </c>
      <c r="F50" s="64" t="b">
        <v>0</v>
      </c>
      <c r="G50" s="64" t="b">
        <v>0</v>
      </c>
      <c r="H50" s="64" t="b">
        <v>0</v>
      </c>
      <c r="I50" s="64" t="b">
        <v>0</v>
      </c>
      <c r="J50" s="64" t="b">
        <v>0</v>
      </c>
      <c r="K50" s="64" t="b">
        <v>0</v>
      </c>
      <c r="L50" s="64" t="b">
        <v>0</v>
      </c>
      <c r="M50" s="64" t="b">
        <v>0</v>
      </c>
      <c r="N50" s="64" t="b">
        <v>0</v>
      </c>
      <c r="O50" s="64" t="b">
        <v>0</v>
      </c>
      <c r="P50" s="64" t="b">
        <v>0</v>
      </c>
      <c r="Q50" s="64" t="b">
        <v>0</v>
      </c>
      <c r="R50" s="64" t="b">
        <v>0</v>
      </c>
      <c r="S50" s="64" t="b">
        <v>0</v>
      </c>
      <c r="T50" s="64" t="b">
        <v>0</v>
      </c>
      <c r="U50" s="64" t="b">
        <v>0</v>
      </c>
      <c r="V50" s="64" t="b">
        <v>0</v>
      </c>
      <c r="W50" s="64" t="b">
        <v>0</v>
      </c>
      <c r="X50" s="64" t="b">
        <v>0</v>
      </c>
      <c r="Y50" s="7"/>
    </row>
    <row r="51" spans="1:25" x14ac:dyDescent="0.3">
      <c r="A51" t="s">
        <v>366</v>
      </c>
      <c r="B51" s="7"/>
      <c r="C51" s="7" t="s">
        <v>218</v>
      </c>
      <c r="D51" s="64" t="b">
        <v>0</v>
      </c>
      <c r="E51" s="64" t="b">
        <v>0</v>
      </c>
      <c r="F51" s="64" t="b">
        <v>0</v>
      </c>
      <c r="G51" s="64" t="b">
        <v>0</v>
      </c>
      <c r="H51" s="64" t="b">
        <v>0</v>
      </c>
      <c r="I51" s="64" t="b">
        <v>0</v>
      </c>
      <c r="J51" s="64" t="b">
        <v>0</v>
      </c>
      <c r="K51" s="64" t="b">
        <v>0</v>
      </c>
      <c r="L51" s="64" t="b">
        <v>0</v>
      </c>
      <c r="M51" s="64" t="b">
        <v>0</v>
      </c>
      <c r="N51" s="64" t="b">
        <v>0</v>
      </c>
      <c r="O51" s="64" t="b">
        <v>0</v>
      </c>
      <c r="P51" s="64" t="b">
        <v>0</v>
      </c>
      <c r="Q51" s="64" t="b">
        <v>0</v>
      </c>
      <c r="R51" s="64" t="b">
        <v>0</v>
      </c>
      <c r="S51" s="64" t="b">
        <v>0</v>
      </c>
      <c r="T51" s="64" t="b">
        <v>0</v>
      </c>
      <c r="U51" s="64" t="b">
        <v>0</v>
      </c>
      <c r="V51" s="64" t="b">
        <v>0</v>
      </c>
      <c r="W51" s="64" t="b">
        <v>0</v>
      </c>
      <c r="X51" s="64" t="b">
        <v>0</v>
      </c>
      <c r="Y51" s="7"/>
    </row>
    <row r="52" spans="1:25" x14ac:dyDescent="0.3">
      <c r="A52" t="s">
        <v>367</v>
      </c>
      <c r="B52" s="7"/>
      <c r="C52" s="7" t="s">
        <v>219</v>
      </c>
      <c r="D52" s="64" t="b">
        <v>0</v>
      </c>
      <c r="E52" s="64" t="b">
        <v>0</v>
      </c>
      <c r="F52" s="64" t="b">
        <v>0</v>
      </c>
      <c r="G52" s="64" t="b">
        <v>0</v>
      </c>
      <c r="H52" s="64" t="b">
        <v>0</v>
      </c>
      <c r="I52" s="64" t="b">
        <v>0</v>
      </c>
      <c r="J52" s="64" t="b">
        <v>0</v>
      </c>
      <c r="K52" s="64" t="b">
        <v>0</v>
      </c>
      <c r="L52" s="64" t="b">
        <v>0</v>
      </c>
      <c r="M52" s="64" t="b">
        <v>0</v>
      </c>
      <c r="N52" s="64" t="b">
        <v>0</v>
      </c>
      <c r="O52" s="64" t="b">
        <v>0</v>
      </c>
      <c r="P52" s="64" t="b">
        <v>0</v>
      </c>
      <c r="Q52" s="64" t="b">
        <v>0</v>
      </c>
      <c r="R52" s="64" t="b">
        <v>0</v>
      </c>
      <c r="S52" s="64" t="b">
        <v>0</v>
      </c>
      <c r="T52" s="64" t="b">
        <v>0</v>
      </c>
      <c r="U52" s="64" t="b">
        <v>0</v>
      </c>
      <c r="V52" s="64" t="b">
        <v>0</v>
      </c>
      <c r="W52" s="64" t="b">
        <v>0</v>
      </c>
      <c r="X52" s="64" t="b">
        <v>0</v>
      </c>
      <c r="Y52" s="7"/>
    </row>
    <row r="53" spans="1:25" x14ac:dyDescent="0.3">
      <c r="A53" t="s">
        <v>368</v>
      </c>
      <c r="B53" s="7"/>
      <c r="C53" s="7" t="s">
        <v>220</v>
      </c>
      <c r="D53" s="64" t="b">
        <v>0</v>
      </c>
      <c r="E53" s="64" t="b">
        <v>1</v>
      </c>
      <c r="F53" s="64" t="b">
        <v>0</v>
      </c>
      <c r="G53" s="64" t="b">
        <v>0</v>
      </c>
      <c r="H53" s="64" t="b">
        <v>0</v>
      </c>
      <c r="I53" s="64" t="b">
        <v>0</v>
      </c>
      <c r="J53" s="64" t="b">
        <v>0</v>
      </c>
      <c r="K53" s="64" t="b">
        <v>0</v>
      </c>
      <c r="L53" s="64" t="b">
        <v>0</v>
      </c>
      <c r="M53" s="64" t="b">
        <v>0</v>
      </c>
      <c r="N53" s="64" t="b">
        <v>0</v>
      </c>
      <c r="O53" s="64" t="b">
        <v>0</v>
      </c>
      <c r="P53" s="64" t="b">
        <v>0</v>
      </c>
      <c r="Q53" s="64" t="b">
        <v>0</v>
      </c>
      <c r="R53" s="64" t="b">
        <v>0</v>
      </c>
      <c r="S53" s="64" t="b">
        <v>0</v>
      </c>
      <c r="T53" s="64" t="b">
        <v>0</v>
      </c>
      <c r="U53" s="64" t="b">
        <v>0</v>
      </c>
      <c r="V53" s="64" t="b">
        <v>0</v>
      </c>
      <c r="W53" s="64" t="b">
        <v>0</v>
      </c>
      <c r="X53" s="64" t="b">
        <v>0</v>
      </c>
      <c r="Y53" s="7"/>
    </row>
    <row r="54" spans="1:25" x14ac:dyDescent="0.3">
      <c r="A54" t="s">
        <v>369</v>
      </c>
      <c r="B54" s="7"/>
      <c r="C54" s="7" t="s">
        <v>221</v>
      </c>
      <c r="D54" s="64" t="b">
        <v>0</v>
      </c>
      <c r="E54" s="64" t="b">
        <v>0</v>
      </c>
      <c r="F54" s="64" t="b">
        <v>0</v>
      </c>
      <c r="G54" s="64" t="b">
        <v>0</v>
      </c>
      <c r="H54" s="64" t="b">
        <v>0</v>
      </c>
      <c r="I54" s="64" t="b">
        <v>0</v>
      </c>
      <c r="J54" s="64" t="b">
        <v>0</v>
      </c>
      <c r="K54" s="64" t="b">
        <v>0</v>
      </c>
      <c r="L54" s="64" t="b">
        <v>0</v>
      </c>
      <c r="M54" s="64" t="b">
        <v>0</v>
      </c>
      <c r="N54" s="64" t="b">
        <v>0</v>
      </c>
      <c r="O54" s="64" t="b">
        <v>0</v>
      </c>
      <c r="P54" s="64" t="b">
        <v>0</v>
      </c>
      <c r="Q54" s="64" t="b">
        <v>0</v>
      </c>
      <c r="R54" s="64" t="b">
        <v>0</v>
      </c>
      <c r="S54" s="64" t="b">
        <v>0</v>
      </c>
      <c r="T54" s="64" t="b">
        <v>0</v>
      </c>
      <c r="U54" s="64" t="b">
        <v>0</v>
      </c>
      <c r="V54" s="64" t="b">
        <v>0</v>
      </c>
      <c r="W54" s="64" t="b">
        <v>0</v>
      </c>
      <c r="X54" s="64" t="b">
        <v>0</v>
      </c>
      <c r="Y54" s="7"/>
    </row>
    <row r="55" spans="1:25" x14ac:dyDescent="0.3">
      <c r="A55" t="s">
        <v>370</v>
      </c>
      <c r="B55" s="7"/>
      <c r="C55" s="7" t="s">
        <v>222</v>
      </c>
      <c r="D55" s="64" t="b">
        <v>0</v>
      </c>
      <c r="E55" s="64" t="b">
        <v>0</v>
      </c>
      <c r="F55" s="64" t="b">
        <v>0</v>
      </c>
      <c r="G55" s="64" t="b">
        <v>0</v>
      </c>
      <c r="H55" s="64" t="b">
        <v>0</v>
      </c>
      <c r="I55" s="64" t="b">
        <v>0</v>
      </c>
      <c r="J55" s="64" t="b">
        <v>0</v>
      </c>
      <c r="K55" s="64" t="b">
        <v>0</v>
      </c>
      <c r="L55" s="64" t="b">
        <v>0</v>
      </c>
      <c r="M55" s="64" t="b">
        <v>0</v>
      </c>
      <c r="N55" s="64" t="b">
        <v>0</v>
      </c>
      <c r="O55" s="64" t="b">
        <v>0</v>
      </c>
      <c r="P55" s="64" t="b">
        <v>0</v>
      </c>
      <c r="Q55" s="64" t="b">
        <v>0</v>
      </c>
      <c r="R55" s="64" t="b">
        <v>0</v>
      </c>
      <c r="S55" s="64" t="b">
        <v>0</v>
      </c>
      <c r="T55" s="64" t="b">
        <v>0</v>
      </c>
      <c r="U55" s="64" t="b">
        <v>0</v>
      </c>
      <c r="V55" s="64" t="b">
        <v>0</v>
      </c>
      <c r="W55" s="64" t="b">
        <v>0</v>
      </c>
      <c r="X55" s="64" t="b">
        <v>0</v>
      </c>
      <c r="Y55" s="7"/>
    </row>
    <row r="56" spans="1:25" x14ac:dyDescent="0.3">
      <c r="A56" t="s">
        <v>371</v>
      </c>
      <c r="B56" s="7"/>
      <c r="C56" s="7" t="s">
        <v>223</v>
      </c>
      <c r="D56" s="64" t="b">
        <v>1</v>
      </c>
      <c r="E56" s="64" t="b">
        <v>0</v>
      </c>
      <c r="F56" s="64" t="b">
        <v>0</v>
      </c>
      <c r="G56" s="64" t="b">
        <v>0</v>
      </c>
      <c r="H56" s="64" t="b">
        <v>0</v>
      </c>
      <c r="I56" s="64" t="b">
        <v>0</v>
      </c>
      <c r="J56" s="64" t="b">
        <v>0</v>
      </c>
      <c r="K56" s="64" t="b">
        <v>0</v>
      </c>
      <c r="L56" s="64" t="b">
        <v>0</v>
      </c>
      <c r="M56" s="64" t="b">
        <v>0</v>
      </c>
      <c r="N56" s="64" t="b">
        <v>0</v>
      </c>
      <c r="O56" s="64" t="b">
        <v>0</v>
      </c>
      <c r="P56" s="64" t="b">
        <v>0</v>
      </c>
      <c r="Q56" s="64" t="b">
        <v>0</v>
      </c>
      <c r="R56" s="64" t="b">
        <v>0</v>
      </c>
      <c r="S56" s="64" t="b">
        <v>0</v>
      </c>
      <c r="T56" s="64" t="b">
        <v>0</v>
      </c>
      <c r="U56" s="64" t="b">
        <v>0</v>
      </c>
      <c r="V56" s="64" t="b">
        <v>0</v>
      </c>
      <c r="W56" s="64" t="b">
        <v>0</v>
      </c>
      <c r="X56" s="64" t="b">
        <v>0</v>
      </c>
      <c r="Y56" s="7"/>
    </row>
    <row r="57" spans="1:25" x14ac:dyDescent="0.3">
      <c r="A57" t="s">
        <v>372</v>
      </c>
      <c r="B57" s="7"/>
      <c r="C57" s="7" t="s">
        <v>224</v>
      </c>
      <c r="D57" s="64" t="b">
        <v>0</v>
      </c>
      <c r="E57" s="64" t="b">
        <v>0</v>
      </c>
      <c r="F57" s="64" t="b">
        <v>0</v>
      </c>
      <c r="G57" s="64" t="b">
        <v>0</v>
      </c>
      <c r="H57" s="64" t="b">
        <v>0</v>
      </c>
      <c r="I57" s="64" t="b">
        <v>0</v>
      </c>
      <c r="J57" s="64" t="b">
        <v>0</v>
      </c>
      <c r="K57" s="64" t="b">
        <v>0</v>
      </c>
      <c r="L57" s="64" t="b">
        <v>0</v>
      </c>
      <c r="M57" s="64" t="b">
        <v>0</v>
      </c>
      <c r="N57" s="64" t="b">
        <v>0</v>
      </c>
      <c r="O57" s="64" t="b">
        <v>0</v>
      </c>
      <c r="P57" s="64" t="b">
        <v>0</v>
      </c>
      <c r="Q57" s="64" t="b">
        <v>0</v>
      </c>
      <c r="R57" s="64" t="b">
        <v>0</v>
      </c>
      <c r="S57" s="64" t="b">
        <v>0</v>
      </c>
      <c r="T57" s="64" t="b">
        <v>0</v>
      </c>
      <c r="U57" s="64" t="b">
        <v>0</v>
      </c>
      <c r="V57" s="64" t="b">
        <v>0</v>
      </c>
      <c r="W57" s="64" t="b">
        <v>0</v>
      </c>
      <c r="X57" s="64" t="b">
        <v>0</v>
      </c>
      <c r="Y57" s="7"/>
    </row>
    <row r="58" spans="1:25" x14ac:dyDescent="0.3">
      <c r="A58" t="s">
        <v>373</v>
      </c>
      <c r="B58" s="7"/>
      <c r="C58" s="7" t="s">
        <v>225</v>
      </c>
      <c r="D58" s="64" t="b">
        <v>0</v>
      </c>
      <c r="E58" s="64" t="b">
        <v>0</v>
      </c>
      <c r="F58" s="64" t="b">
        <v>0</v>
      </c>
      <c r="G58" s="64" t="b">
        <v>0</v>
      </c>
      <c r="H58" s="64" t="b">
        <v>0</v>
      </c>
      <c r="I58" s="64" t="b">
        <v>0</v>
      </c>
      <c r="J58" s="64" t="b">
        <v>0</v>
      </c>
      <c r="K58" s="64" t="b">
        <v>0</v>
      </c>
      <c r="L58" s="64" t="b">
        <v>0</v>
      </c>
      <c r="M58" s="64" t="b">
        <v>0</v>
      </c>
      <c r="N58" s="64" t="b">
        <v>0</v>
      </c>
      <c r="O58" s="64" t="b">
        <v>0</v>
      </c>
      <c r="P58" s="64" t="b">
        <v>0</v>
      </c>
      <c r="Q58" s="64" t="b">
        <v>0</v>
      </c>
      <c r="R58" s="64" t="b">
        <v>0</v>
      </c>
      <c r="S58" s="64" t="b">
        <v>0</v>
      </c>
      <c r="T58" s="64" t="b">
        <v>0</v>
      </c>
      <c r="U58" s="64" t="b">
        <v>0</v>
      </c>
      <c r="V58" s="64" t="b">
        <v>0</v>
      </c>
      <c r="W58" s="64" t="b">
        <v>0</v>
      </c>
      <c r="X58" s="64" t="b">
        <v>0</v>
      </c>
      <c r="Y58" s="7"/>
    </row>
    <row r="59" spans="1:25" x14ac:dyDescent="0.3">
      <c r="A59" t="s">
        <v>374</v>
      </c>
      <c r="B59" s="7"/>
      <c r="C59" s="7" t="s">
        <v>226</v>
      </c>
      <c r="D59" s="64" t="b">
        <v>0</v>
      </c>
      <c r="E59" s="64" t="b">
        <v>0</v>
      </c>
      <c r="F59" s="64" t="b">
        <v>0</v>
      </c>
      <c r="G59" s="64" t="b">
        <v>0</v>
      </c>
      <c r="H59" s="64" t="b">
        <v>0</v>
      </c>
      <c r="I59" s="64" t="b">
        <v>0</v>
      </c>
      <c r="J59" s="64" t="b">
        <v>0</v>
      </c>
      <c r="K59" s="64" t="b">
        <v>0</v>
      </c>
      <c r="L59" s="64" t="b">
        <v>0</v>
      </c>
      <c r="M59" s="64" t="b">
        <v>0</v>
      </c>
      <c r="N59" s="64" t="b">
        <v>0</v>
      </c>
      <c r="O59" s="64" t="b">
        <v>0</v>
      </c>
      <c r="P59" s="64" t="b">
        <v>0</v>
      </c>
      <c r="Q59" s="64" t="b">
        <v>0</v>
      </c>
      <c r="R59" s="64" t="b">
        <v>0</v>
      </c>
      <c r="S59" s="64" t="b">
        <v>0</v>
      </c>
      <c r="T59" s="64" t="b">
        <v>0</v>
      </c>
      <c r="U59" s="64" t="b">
        <v>0</v>
      </c>
      <c r="V59" s="64" t="b">
        <v>0</v>
      </c>
      <c r="W59" s="64" t="b">
        <v>0</v>
      </c>
      <c r="X59" s="64" t="b">
        <v>0</v>
      </c>
      <c r="Y59" s="7"/>
    </row>
    <row r="60" spans="1:25" ht="15" thickBot="1" x14ac:dyDescent="0.35">
      <c r="A60" t="s">
        <v>375</v>
      </c>
      <c r="B60" s="34"/>
      <c r="C60" s="34" t="s">
        <v>227</v>
      </c>
      <c r="D60" s="65" t="b">
        <v>0</v>
      </c>
      <c r="E60" s="65" t="b">
        <v>0</v>
      </c>
      <c r="F60" s="65" t="b">
        <v>1</v>
      </c>
      <c r="G60" s="65" t="b">
        <v>0</v>
      </c>
      <c r="H60" s="65" t="b">
        <v>0</v>
      </c>
      <c r="I60" s="65" t="b">
        <v>0</v>
      </c>
      <c r="J60" s="65" t="b">
        <v>0</v>
      </c>
      <c r="K60" s="65" t="b">
        <v>0</v>
      </c>
      <c r="L60" s="65" t="b">
        <v>0</v>
      </c>
      <c r="M60" s="65" t="b">
        <v>0</v>
      </c>
      <c r="N60" s="65" t="b">
        <v>0</v>
      </c>
      <c r="O60" s="65" t="b">
        <v>0</v>
      </c>
      <c r="P60" s="65" t="b">
        <v>0</v>
      </c>
      <c r="Q60" s="65" t="b">
        <v>0</v>
      </c>
      <c r="R60" s="65" t="b">
        <v>0</v>
      </c>
      <c r="S60" s="65" t="b">
        <v>0</v>
      </c>
      <c r="T60" s="65" t="b">
        <v>0</v>
      </c>
      <c r="U60" s="65" t="b">
        <v>0</v>
      </c>
      <c r="V60" s="65" t="b">
        <v>0</v>
      </c>
      <c r="W60" s="65" t="b">
        <v>0</v>
      </c>
      <c r="X60" s="65" t="b">
        <v>0</v>
      </c>
      <c r="Y60" s="3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2025-09-14T20:16:33Z</dcterms:modified>
</cp:coreProperties>
</file>