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AAA Data\Tim\pastebin\jethro\"/>
    </mc:Choice>
  </mc:AlternateContent>
  <bookViews>
    <workbookView xWindow="0" yWindow="0" windowWidth="16380" windowHeight="8190" tabRatio="500"/>
  </bookViews>
  <sheets>
    <sheet name="Report" sheetId="1" r:id="rId1"/>
  </sheets>
  <definedNames>
    <definedName name="_xlnm.Print_Titles" localSheetId="0">Report!$2:$3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6" i="1" l="1"/>
  <c r="F6" i="1"/>
  <c r="T5" i="1"/>
  <c r="P5" i="1"/>
  <c r="B5" i="1"/>
  <c r="Q4" i="1"/>
  <c r="M4" i="1"/>
  <c r="I2" i="1"/>
  <c r="P4" i="1"/>
  <c r="G2" i="1"/>
  <c r="E2" i="1"/>
  <c r="C6" i="1"/>
  <c r="R4" i="1"/>
  <c r="R6" i="1" s="1"/>
  <c r="Q6" i="1"/>
  <c r="I6" i="1"/>
  <c r="E6" i="1"/>
  <c r="E7" i="1" s="1"/>
  <c r="S5" i="1"/>
  <c r="O5" i="1"/>
  <c r="T4" i="1"/>
  <c r="B4" i="1"/>
  <c r="K6" i="1"/>
  <c r="M5" i="1"/>
  <c r="M6" i="1" s="1"/>
  <c r="K2" i="1"/>
  <c r="I7" i="1"/>
  <c r="T6" i="1"/>
  <c r="P6" i="1"/>
  <c r="L6" i="1"/>
  <c r="K7" i="1" s="1"/>
  <c r="H6" i="1"/>
  <c r="D6" i="1"/>
  <c r="C7" i="1" s="1"/>
  <c r="R5" i="1"/>
  <c r="N5" i="1"/>
  <c r="S4" i="1"/>
  <c r="O4" i="1"/>
  <c r="O6" i="1" s="1"/>
  <c r="S6" i="1"/>
  <c r="G6" i="1"/>
  <c r="G7" i="1" s="1"/>
  <c r="Q5" i="1"/>
  <c r="N4" i="1"/>
  <c r="N6" i="1" s="1"/>
  <c r="M7" i="1" s="1"/>
  <c r="G8" i="1"/>
  <c r="R7" i="1"/>
  <c r="Q7" i="1"/>
  <c r="E8" i="1"/>
  <c r="T7" i="1"/>
  <c r="K8" i="1"/>
  <c r="P7" i="1"/>
  <c r="O7" i="1" s="1"/>
  <c r="C8" i="1"/>
  <c r="M8" i="1" s="1"/>
  <c r="O8" i="1" s="1"/>
  <c r="S7" i="1"/>
  <c r="I8" i="1"/>
</calcChain>
</file>

<file path=xl/sharedStrings.xml><?xml version="1.0" encoding="utf-8"?>
<sst xmlns="http://schemas.openxmlformats.org/spreadsheetml/2006/main" count="51" uniqueCount="37">
  <si>
    <t>[onshow.dates;ope=tbs:num]</t>
  </si>
  <si>
    <t>[onshow.date1;ope=tbs:date]</t>
  </si>
  <si>
    <t>[onshow.date2;ope=tbs:date]</t>
  </si>
  <si>
    <t>[onshow.date3;ope=tbs:date]</t>
  </si>
  <si>
    <t>[onshow.date4;ope=tbs:date]</t>
  </si>
  <si>
    <t>[onshow.date5;ope=tbs:date]</t>
  </si>
  <si>
    <t>Member?</t>
  </si>
  <si>
    <t>TOTALS</t>
  </si>
  <si>
    <t xml:space="preserve">Regular Attenders </t>
  </si>
  <si>
    <t>[onshow.group1]</t>
  </si>
  <si>
    <t>[onshow.group2]</t>
  </si>
  <si>
    <t>Days</t>
  </si>
  <si>
    <t>[person.date1_group1_number;ope=tbs:num]</t>
  </si>
  <si>
    <t>[person.date1_group2_number;ope=tbs:num]</t>
  </si>
  <si>
    <t>[person.date2_group1_number;ope=tbs:num]</t>
  </si>
  <si>
    <t>[person.date2_group2_number;ope=tbs:num]</t>
  </si>
  <si>
    <t>[person.date3_group1_number;ope=tbs:num]</t>
  </si>
  <si>
    <t>[person.date3_group2_number;ope=tbs:num]</t>
  </si>
  <si>
    <t>[person.date4_group1_number;ope=tbs:num]</t>
  </si>
  <si>
    <t>[person.date4_group2_number;ope=tbs:num]</t>
  </si>
  <si>
    <t>[person.date5_group1_number;ope=tbs:num]</t>
  </si>
  <si>
    <t>[person.date5_group2_number;ope=tbs:num]</t>
  </si>
  <si>
    <t>[person.status]</t>
  </si>
  <si>
    <t>Extras</t>
  </si>
  <si>
    <t>[onshow.extra1;ope=tbs:num]</t>
  </si>
  <si>
    <t>[onshow.extra2;ope=tbs:num]</t>
  </si>
  <si>
    <t>[onshow.extra3;ope=tbs:num]</t>
  </si>
  <si>
    <t>[onshow.extra4;ope=tbs:num]</t>
  </si>
  <si>
    <t>[onshow.extra5;ope=tbs:num]</t>
  </si>
  <si>
    <t>[onshow.extra6;ope=tbs:num]</t>
  </si>
  <si>
    <t>[onshow.extra7;ope=tbs:num]</t>
  </si>
  <si>
    <t>[onshow.extra8;ope=tbs:num]</t>
  </si>
  <si>
    <t>[onshow.extra9;ope=tbs:num]</t>
  </si>
  <si>
    <t>[onshow.extra10;ope=tbs:num]</t>
  </si>
  <si>
    <t>Aggregate</t>
  </si>
  <si>
    <t>Distinct</t>
  </si>
  <si>
    <t>[person.first_name;block=tbs:row] [person.last_name]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</si>
</sst>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&quot; - &quot;yyyy"/>
    <numFmt numFmtId="165" formatCode="d\ mmm"/>
    <numFmt numFmtId="166" formatCode="&quot;✔ &quot;;&quot;&quot;;&quot;&quot;"/>
    <numFmt numFmtId="167" formatCode="#"/>
  </numFmts>
  <fonts count="5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DDDDD"/>
      </patternFill>
    </fill>
  </fills>
  <borders count="17">
    <border>
      <left/>
      <right/>
      <top/>
      <bottom/>
      <diagonal/>
    </border>
    <border>
      <left style="thin">
        <color rgb="FF4D4D4D"/>
      </left>
      <right/>
      <top/>
      <bottom style="dotted">
        <color rgb="FF4D4D4D"/>
      </bottom>
      <diagonal/>
    </border>
    <border>
      <left/>
      <right style="thin">
        <color auto="1"/>
      </right>
      <top/>
      <bottom/>
      <diagonal/>
    </border>
    <border>
      <left style="thin">
        <color rgb="FF4D4D4D"/>
      </left>
      <right/>
      <top/>
      <bottom style="thin">
        <color rgb="FF4D4D4D"/>
      </bottom>
      <diagonal/>
    </border>
    <border>
      <left style="thin">
        <color rgb="FF4D4D4D"/>
      </left>
      <right style="thin">
        <color auto="1"/>
      </right>
      <top style="thin">
        <color auto="1"/>
      </top>
      <bottom style="thin">
        <color rgb="FF4D4D4D"/>
      </bottom>
      <diagonal/>
    </border>
    <border>
      <left/>
      <right/>
      <top/>
      <bottom style="thin">
        <color rgb="FF4D4D4D"/>
      </bottom>
      <diagonal/>
    </border>
    <border>
      <left style="thin">
        <color rgb="FF4D4D4D"/>
      </left>
      <right/>
      <top style="thin">
        <color rgb="FF4D4D4D"/>
      </top>
      <bottom style="thin">
        <color rgb="FF4D4D4D"/>
      </bottom>
      <diagonal/>
    </border>
    <border>
      <left style="thin">
        <color rgb="FF4D4D4D"/>
      </left>
      <right style="thin">
        <color rgb="FF4D4D4D"/>
      </right>
      <top style="thin">
        <color rgb="FF4D4D4D"/>
      </top>
      <bottom style="thin">
        <color rgb="FF4D4D4D"/>
      </bottom>
      <diagonal/>
    </border>
    <border>
      <left style="thin">
        <color rgb="FF4D4D4D"/>
      </left>
      <right style="thin">
        <color rgb="FF4D4D4D"/>
      </right>
      <top/>
      <bottom style="thin">
        <color rgb="FF4D4D4D"/>
      </bottom>
      <diagonal/>
    </border>
    <border>
      <left/>
      <right style="thin">
        <color rgb="FF4D4D4D"/>
      </right>
      <top style="dotted">
        <color rgb="FF4D4D4D"/>
      </top>
      <bottom style="dotted">
        <color rgb="FF4D4D4D"/>
      </bottom>
      <diagonal/>
    </border>
    <border>
      <left style="thin">
        <color rgb="FFC0C0C0"/>
      </left>
      <right style="thin">
        <color rgb="FF4D4D4D"/>
      </right>
      <top/>
      <bottom style="dotted">
        <color rgb="FF4D4D4D"/>
      </bottom>
      <diagonal/>
    </border>
    <border>
      <left/>
      <right/>
      <top/>
      <bottom style="dotted">
        <color rgb="FF4D4D4D"/>
      </bottom>
      <diagonal/>
    </border>
    <border>
      <left style="thin">
        <color rgb="FF4D4D4D"/>
      </left>
      <right/>
      <top style="dotted">
        <color rgb="FF4D4D4D"/>
      </top>
      <bottom style="dotted">
        <color rgb="FF4D4D4D"/>
      </bottom>
      <diagonal/>
    </border>
    <border>
      <left style="thin">
        <color rgb="FFC0C0C0"/>
      </left>
      <right style="thin">
        <color rgb="FF4D4D4D"/>
      </right>
      <top style="dotted">
        <color rgb="FF4D4D4D"/>
      </top>
      <bottom style="dotted">
        <color rgb="FF4D4D4D"/>
      </bottom>
      <diagonal/>
    </border>
    <border>
      <left/>
      <right/>
      <top style="dotted">
        <color rgb="FF4D4D4D"/>
      </top>
      <bottom style="dotted">
        <color rgb="FF4D4D4D"/>
      </bottom>
      <diagonal/>
    </border>
    <border>
      <left style="thin">
        <color rgb="FF4D4D4D"/>
      </left>
      <right/>
      <top/>
      <bottom/>
      <diagonal/>
    </border>
    <border>
      <left style="thin">
        <color rgb="FF4D4D4D"/>
      </left>
      <right style="thin">
        <color rgb="FF4D4D4D"/>
      </right>
      <top style="dotted">
        <color rgb="FF4D4D4D"/>
      </top>
      <bottom style="dotted">
        <color rgb="FF4D4D4D"/>
      </bottom>
      <diagonal/>
    </border>
  </borders>
  <cellStyleXfs count="2">
    <xf numFmtId="0" fontId="0" fillId="0" borderId="0"/>
    <xf numFmtId="0" fontId="2" fillId="0" borderId="1">
      <protection locked="0"/>
    </xf>
  </cellStyleXfs>
  <cellXfs count="41">
    <xf numFmtId="0" fontId="0" fillId="0" borderId="0" xfId="0"/>
    <xf numFmtId="165" fontId="4" fillId="0" borderId="7" xfId="0" applyNumberFormat="1" applyFont="1" applyBorder="1" applyAlignment="1" applyProtection="1"/>
    <xf numFmtId="165" fontId="4" fillId="0" borderId="7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center" textRotation="90"/>
    </xf>
    <xf numFmtId="165" fontId="4" fillId="0" borderId="5" xfId="0" applyNumberFormat="1" applyFont="1" applyBorder="1" applyAlignment="1" applyProtection="1">
      <alignment horizontal="center"/>
    </xf>
    <xf numFmtId="165" fontId="4" fillId="0" borderId="5" xfId="0" applyNumberFormat="1" applyFont="1" applyBorder="1" applyAlignment="1" applyProtection="1">
      <alignment horizontal="center"/>
      <protection locked="0"/>
    </xf>
    <xf numFmtId="49" fontId="0" fillId="0" borderId="0" xfId="0" applyNumberFormat="1" applyFont="1" applyProtection="1">
      <protection locked="0"/>
    </xf>
    <xf numFmtId="0" fontId="3" fillId="0" borderId="2" xfId="0" applyFont="1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2" borderId="0" xfId="0" applyFont="1" applyFill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1" fontId="4" fillId="0" borderId="3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center" textRotation="90"/>
    </xf>
    <xf numFmtId="165" fontId="4" fillId="0" borderId="5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/>
    </xf>
    <xf numFmtId="0" fontId="0" fillId="0" borderId="0" xfId="0" applyProtection="1"/>
    <xf numFmtId="0" fontId="1" fillId="0" borderId="3" xfId="0" applyFont="1" applyBorder="1" applyAlignment="1" applyProtection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 textRotation="90"/>
    </xf>
    <xf numFmtId="0" fontId="4" fillId="0" borderId="8" xfId="0" applyFont="1" applyBorder="1" applyAlignment="1" applyProtection="1">
      <alignment horizontal="center" vertical="center" textRotation="90"/>
    </xf>
    <xf numFmtId="0" fontId="4" fillId="0" borderId="0" xfId="0" applyFont="1" applyAlignment="1" applyProtection="1">
      <alignment vertical="center" textRotation="90"/>
    </xf>
    <xf numFmtId="0" fontId="2" fillId="0" borderId="1" xfId="1" applyBorder="1"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0" fillId="0" borderId="1" xfId="0" applyNumberFormat="1" applyFont="1" applyBorder="1" applyAlignment="1" applyProtection="1">
      <alignment horizontal="center"/>
      <protection locked="0"/>
    </xf>
    <xf numFmtId="167" fontId="0" fillId="2" borderId="10" xfId="0" applyNumberFormat="1" applyFont="1" applyFill="1" applyBorder="1" applyAlignment="1" applyProtection="1">
      <alignment horizontal="center"/>
      <protection locked="0"/>
    </xf>
    <xf numFmtId="167" fontId="0" fillId="0" borderId="11" xfId="0" applyNumberFormat="1" applyFont="1" applyBorder="1" applyAlignment="1" applyProtection="1">
      <alignment horizontal="center"/>
      <protection locked="0"/>
    </xf>
    <xf numFmtId="167" fontId="0" fillId="0" borderId="9" xfId="0" applyNumberFormat="1" applyFont="1" applyBorder="1" applyAlignment="1" applyProtection="1">
      <alignment horizontal="center"/>
      <protection locked="0"/>
    </xf>
    <xf numFmtId="167" fontId="0" fillId="2" borderId="9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0" xfId="0" applyNumberFormat="1" applyFont="1" applyProtection="1"/>
    <xf numFmtId="167" fontId="0" fillId="0" borderId="12" xfId="0" applyNumberFormat="1" applyFont="1" applyBorder="1" applyAlignment="1" applyProtection="1">
      <alignment horizontal="center"/>
      <protection locked="0"/>
    </xf>
    <xf numFmtId="167" fontId="0" fillId="2" borderId="13" xfId="0" applyNumberFormat="1" applyFont="1" applyFill="1" applyBorder="1" applyAlignment="1" applyProtection="1">
      <alignment horizontal="center"/>
      <protection locked="0"/>
    </xf>
    <xf numFmtId="167" fontId="0" fillId="0" borderId="14" xfId="0" applyNumberFormat="1" applyFont="1" applyBorder="1" applyAlignment="1" applyProtection="1">
      <alignment horizontal="center"/>
      <protection locked="0"/>
    </xf>
    <xf numFmtId="49" fontId="4" fillId="0" borderId="15" xfId="0" applyNumberFormat="1" applyFont="1" applyBorder="1" applyProtection="1"/>
    <xf numFmtId="166" fontId="3" fillId="0" borderId="9" xfId="0" applyNumberFormat="1" applyFont="1" applyBorder="1" applyAlignment="1" applyProtection="1">
      <alignment horizontal="center"/>
    </xf>
    <xf numFmtId="167" fontId="4" fillId="0" borderId="16" xfId="0" applyNumberFormat="1" applyFont="1" applyBorder="1" applyAlignment="1" applyProtection="1">
      <alignment horizontal="center"/>
    </xf>
    <xf numFmtId="167" fontId="4" fillId="2" borderId="16" xfId="0" applyNumberFormat="1" applyFont="1" applyFill="1" applyBorder="1" applyAlignment="1" applyProtection="1">
      <alignment horizontal="center"/>
    </xf>
    <xf numFmtId="0" fontId="0" fillId="0" borderId="0" xfId="0" applyFont="1" applyBorder="1" applyProtection="1"/>
    <xf numFmtId="49" fontId="4" fillId="0" borderId="15" xfId="0" applyNumberFormat="1" applyFont="1" applyBorder="1" applyAlignment="1" applyProtection="1">
      <alignment horizontal="right"/>
    </xf>
    <xf numFmtId="0" fontId="4" fillId="0" borderId="9" xfId="0" applyFont="1" applyBorder="1" applyAlignment="1" applyProtection="1">
      <alignment horizontal="center"/>
    </xf>
    <xf numFmtId="167" fontId="4" fillId="0" borderId="12" xfId="0" applyNumberFormat="1" applyFont="1" applyBorder="1" applyAlignment="1" applyProtection="1">
      <alignment horizontal="center"/>
    </xf>
    <xf numFmtId="167" fontId="4" fillId="0" borderId="9" xfId="0" applyNumberFormat="1" applyFont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8"/>
  <sheetViews>
    <sheetView tabSelected="1" topLeftCell="A2" zoomScale="172" zoomScaleNormal="172" workbookViewId="0">
      <selection activeCell="A2" sqref="A2"/>
    </sheetView>
  </sheetViews>
  <sheetFormatPr defaultRowHeight="12.75" x14ac:dyDescent="0.2"/>
  <cols>
    <col min="1" max="1" width="28" style="6" customWidth="1"/>
    <col min="2" max="2" width="3.140625" style="7" hidden="1" customWidth="1"/>
    <col min="3" max="3" width="5.140625" style="8" customWidth="1"/>
    <col min="4" max="4" width="5.140625" style="9" customWidth="1"/>
    <col min="5" max="5" width="5.140625" style="8" customWidth="1"/>
    <col min="6" max="6" width="5.140625" style="9" customWidth="1"/>
    <col min="7" max="7" width="5.140625" style="8" customWidth="1"/>
    <col min="8" max="8" width="5.140625" style="9" customWidth="1"/>
    <col min="9" max="9" width="5.140625" style="8" customWidth="1"/>
    <col min="10" max="10" width="5.140625" style="9" customWidth="1"/>
    <col min="11" max="11" width="5.140625" style="8" customWidth="1"/>
    <col min="12" max="12" width="5.140625" style="9" customWidth="1"/>
    <col min="13" max="13" width="5.7109375" style="8" customWidth="1"/>
    <col min="14" max="14" width="5.7109375" style="9" customWidth="1"/>
    <col min="15" max="15" width="5.7109375" style="8" customWidth="1"/>
    <col min="16" max="23" width="9" style="10" hidden="1" customWidth="1"/>
    <col min="24" max="258" width="9" style="10" customWidth="1"/>
    <col min="259" max="1025" width="9" customWidth="1"/>
  </cols>
  <sheetData>
    <row r="1" spans="1:258" hidden="1" x14ac:dyDescent="0.2">
      <c r="A1" s="11" t="s">
        <v>0</v>
      </c>
      <c r="B1" s="12"/>
      <c r="C1" s="5" t="s">
        <v>1</v>
      </c>
      <c r="D1" s="5"/>
      <c r="E1" s="4" t="s">
        <v>2</v>
      </c>
      <c r="F1" s="4"/>
      <c r="G1" s="4" t="s">
        <v>3</v>
      </c>
      <c r="H1" s="4"/>
      <c r="I1" s="4" t="s">
        <v>4</v>
      </c>
      <c r="J1" s="4"/>
      <c r="K1" s="13" t="s">
        <v>5</v>
      </c>
      <c r="L1" s="13"/>
      <c r="M1" s="13"/>
      <c r="N1" s="13"/>
      <c r="O1" s="13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s="15" customFormat="1" x14ac:dyDescent="0.2">
      <c r="A2" s="14" t="s">
        <v>1</v>
      </c>
      <c r="B2" s="3" t="s">
        <v>6</v>
      </c>
      <c r="C2" s="2" t="s">
        <v>1</v>
      </c>
      <c r="D2" s="2"/>
      <c r="E2" s="2" t="str">
        <f ca="1">IF(INDIRECT("a1")&gt;1,INDIRECT("E1"),"")</f>
        <v>[onshow.date2;ope=tbs:date]</v>
      </c>
      <c r="F2" s="2"/>
      <c r="G2" s="1" t="str">
        <f ca="1">IF(INDIRECT("a1")&gt;2,INDIRECT("G1"),"")</f>
        <v>[onshow.date3;ope=tbs:date]</v>
      </c>
      <c r="H2" s="1"/>
      <c r="I2" s="1" t="str">
        <f ca="1">IF(INDIRECT("a1")&gt;3,INDIRECT("I1"),"")</f>
        <v>[onshow.date4;ope=tbs:date]</v>
      </c>
      <c r="J2" s="1"/>
      <c r="K2" s="1" t="str">
        <f ca="1">IF(INDIRECT("a1")&gt;4,INDIRECT("K1"),"")</f>
        <v>[onshow.date5;ope=tbs:date]</v>
      </c>
      <c r="L2" s="1"/>
      <c r="M2" s="2" t="s">
        <v>7</v>
      </c>
      <c r="N2" s="2"/>
      <c r="O2" s="2"/>
    </row>
    <row r="3" spans="1:258" s="19" customFormat="1" ht="39" customHeight="1" x14ac:dyDescent="0.2">
      <c r="A3" s="16" t="s">
        <v>8</v>
      </c>
      <c r="B3" s="3"/>
      <c r="C3" s="17" t="s">
        <v>9</v>
      </c>
      <c r="D3" s="17" t="s">
        <v>10</v>
      </c>
      <c r="E3" s="17" t="s">
        <v>9</v>
      </c>
      <c r="F3" s="17" t="s">
        <v>10</v>
      </c>
      <c r="G3" s="17" t="s">
        <v>9</v>
      </c>
      <c r="H3" s="17" t="s">
        <v>10</v>
      </c>
      <c r="I3" s="17" t="s">
        <v>9</v>
      </c>
      <c r="J3" s="17" t="s">
        <v>10</v>
      </c>
      <c r="K3" s="17" t="s">
        <v>9</v>
      </c>
      <c r="L3" s="17" t="s">
        <v>10</v>
      </c>
      <c r="M3" s="17" t="s">
        <v>9</v>
      </c>
      <c r="N3" s="17" t="s">
        <v>10</v>
      </c>
      <c r="O3" s="18" t="s">
        <v>11</v>
      </c>
    </row>
    <row r="4" spans="1:258" s="27" customFormat="1" ht="15" x14ac:dyDescent="0.2">
      <c r="A4" s="20" t="s">
        <v>36</v>
      </c>
      <c r="B4" s="21">
        <f ca="1">IF(INDIRECT("V"&amp;ROW())="Member",1,0)</f>
        <v>0</v>
      </c>
      <c r="C4" s="22" t="s">
        <v>12</v>
      </c>
      <c r="D4" s="23" t="s">
        <v>13</v>
      </c>
      <c r="E4" s="24" t="s">
        <v>14</v>
      </c>
      <c r="F4" s="23" t="s">
        <v>15</v>
      </c>
      <c r="G4" s="24" t="s">
        <v>16</v>
      </c>
      <c r="H4" s="23" t="s">
        <v>17</v>
      </c>
      <c r="I4" s="24" t="s">
        <v>18</v>
      </c>
      <c r="J4" s="23" t="s">
        <v>19</v>
      </c>
      <c r="K4" s="24" t="s">
        <v>20</v>
      </c>
      <c r="L4" s="23" t="s">
        <v>21</v>
      </c>
      <c r="M4" s="25">
        <f ca="1">SUM(INDIRECT("c"&amp;ROW()),INDIRECT("e"&amp;ROW()),INDIRECT("g"&amp;ROW()),INDIRECT("i"&amp;ROW()),INDIRECT("k"&amp;ROW()))</f>
        <v>0</v>
      </c>
      <c r="N4" s="26">
        <f ca="1">SUM(INDIRECT("d"&amp;ROW()),INDIRECT("f"&amp;ROW()),INDIRECT("h"&amp;ROW()),INDIRECT("j"&amp;ROW()),INDIRECT("l"&amp;ROW()))</f>
        <v>0</v>
      </c>
      <c r="O4" s="25" t="e">
        <f ca="1">SUM(INDIRECT("P"&amp;ROW()):INDIRECT("T"&amp;ROW()))</f>
        <v>#VALUE!</v>
      </c>
      <c r="P4" s="27" t="e">
        <f ca="1">IF(INDIRECT("C"&amp;ROW())+INDIRECT("D"&amp;ROW())&gt;0,1,0)</f>
        <v>#VALUE!</v>
      </c>
      <c r="Q4" s="27" t="e">
        <f ca="1">IF(INDIRECT("E"&amp;ROW())+INDIRECT("F"&amp;ROW())&gt;0,1,0)</f>
        <v>#VALUE!</v>
      </c>
      <c r="R4" s="27" t="e">
        <f ca="1">IF(INDIRECT("G"&amp;ROW())+INDIRECT("H"&amp;ROW())&gt;0,1,0)</f>
        <v>#VALUE!</v>
      </c>
      <c r="S4" s="27" t="e">
        <f ca="1">IF(INDIRECT("I"&amp;ROW())+INDIRECT("J"&amp;ROW())&gt;0,1,0)</f>
        <v>#VALUE!</v>
      </c>
      <c r="T4" s="27" t="e">
        <f ca="1">IF(INDIRECT("K"&amp;ROW())+INDIRECT("L"&amp;ROW())&gt;0,1,0)</f>
        <v>#VALUE!</v>
      </c>
      <c r="U4" s="28"/>
      <c r="V4" s="27" t="s">
        <v>22</v>
      </c>
    </row>
    <row r="5" spans="1:258" s="27" customFormat="1" ht="15" x14ac:dyDescent="0.2">
      <c r="A5" s="20" t="s">
        <v>23</v>
      </c>
      <c r="B5" s="21">
        <f ca="1">IF(INDIRECT("V"&amp;ROW())="Member",1,0)</f>
        <v>0</v>
      </c>
      <c r="C5" s="29" t="s">
        <v>24</v>
      </c>
      <c r="D5" s="30" t="s">
        <v>25</v>
      </c>
      <c r="E5" s="31" t="s">
        <v>26</v>
      </c>
      <c r="F5" s="30" t="s">
        <v>27</v>
      </c>
      <c r="G5" s="31" t="s">
        <v>28</v>
      </c>
      <c r="H5" s="30" t="s">
        <v>29</v>
      </c>
      <c r="I5" s="31" t="s">
        <v>30</v>
      </c>
      <c r="J5" s="30" t="s">
        <v>31</v>
      </c>
      <c r="K5" s="31" t="s">
        <v>32</v>
      </c>
      <c r="L5" s="30" t="s">
        <v>33</v>
      </c>
      <c r="M5" s="25">
        <f ca="1">SUM(INDIRECT("c"&amp;ROW()),INDIRECT("e"&amp;ROW()),INDIRECT("g"&amp;ROW()),INDIRECT("i"&amp;ROW()),INDIRECT("k"&amp;ROW()))</f>
        <v>0</v>
      </c>
      <c r="N5" s="26">
        <f ca="1">SUM(INDIRECT("d"&amp;ROW()),INDIRECT("f"&amp;ROW()),INDIRECT("h"&amp;ROW()),INDIRECT("j"&amp;ROW()),INDIRECT("l"&amp;ROW()))</f>
        <v>0</v>
      </c>
      <c r="O5" s="25" t="e">
        <f ca="1">SUM(INDIRECT("P"&amp;ROW()):INDIRECT("T"&amp;ROW()))</f>
        <v>#VALUE!</v>
      </c>
      <c r="P5" s="27" t="e">
        <f ca="1">INDIRECT("C"&amp;ROW())+INDIRECT("D"&amp;ROW())</f>
        <v>#VALUE!</v>
      </c>
      <c r="Q5" s="27" t="e">
        <f ca="1">INDIRECT("E"&amp;ROW())+INDIRECT("F"&amp;ROW())</f>
        <v>#VALUE!</v>
      </c>
      <c r="R5" s="27" t="e">
        <f ca="1">INDIRECT("G"&amp;ROW())+INDIRECT("G"&amp;ROW())</f>
        <v>#VALUE!</v>
      </c>
      <c r="S5" s="27" t="e">
        <f ca="1">INDIRECT("I"&amp;ROW())+INDIRECT("J"&amp;ROW())</f>
        <v>#VALUE!</v>
      </c>
      <c r="T5" s="27" t="e">
        <f ca="1">INDIRECT("K"&amp;ROW())+INDIRECT("L"&amp;ROW())</f>
        <v>#VALUE!</v>
      </c>
      <c r="U5" s="28"/>
      <c r="V5" s="27" t="s">
        <v>22</v>
      </c>
    </row>
    <row r="6" spans="1:258" s="36" customFormat="1" x14ac:dyDescent="0.2">
      <c r="A6" s="32" t="s">
        <v>7</v>
      </c>
      <c r="B6" s="33"/>
      <c r="C6" s="34">
        <f ca="1">SUM(C4:INDIRECT("C"&amp;ROW()-1))</f>
        <v>0</v>
      </c>
      <c r="D6" s="35">
        <f ca="1">SUM(D4:INDIRECT("D"&amp;ROW()-1))</f>
        <v>0</v>
      </c>
      <c r="E6" s="34">
        <f ca="1">SUM(E4:INDIRECT("E"&amp;ROW()-1))</f>
        <v>0</v>
      </c>
      <c r="F6" s="35">
        <f ca="1">SUM(F4:INDIRECT("F"&amp;ROW()-1))</f>
        <v>0</v>
      </c>
      <c r="G6" s="34">
        <f ca="1">SUM(G4:INDIRECT("G"&amp;ROW()-1))</f>
        <v>0</v>
      </c>
      <c r="H6" s="35">
        <f ca="1">SUM(H4:INDIRECT("H"&amp;ROW()-1))</f>
        <v>0</v>
      </c>
      <c r="I6" s="34">
        <f ca="1">SUM(I4:INDIRECT("I"&amp;ROW()-1))</f>
        <v>0</v>
      </c>
      <c r="J6" s="35">
        <f ca="1">SUM(J4:INDIRECT("J"&amp;ROW()-1))</f>
        <v>0</v>
      </c>
      <c r="K6" s="34">
        <f ca="1">SUM(K4:INDIRECT("K"&amp;ROW()-1))</f>
        <v>0</v>
      </c>
      <c r="L6" s="35">
        <f ca="1">SUM(L4:INDIRECT("L"&amp;ROW()-1))</f>
        <v>0</v>
      </c>
      <c r="M6" s="34">
        <f ca="1">SUM(M4:INDIRECT("M"&amp;ROW()-1))</f>
        <v>0</v>
      </c>
      <c r="N6" s="35">
        <f ca="1">SUM(N4:INDIRECT("N"&amp;ROW()-1))</f>
        <v>0</v>
      </c>
      <c r="O6" s="34" t="e">
        <f ca="1">SUM(O4:INDIRECT("O"&amp;ROW()-1))</f>
        <v>#VALUE!</v>
      </c>
      <c r="P6" s="34" t="e">
        <f ca="1">SUM(P4:INDIRECT("P"&amp;ROW()-1))</f>
        <v>#VALUE!</v>
      </c>
      <c r="Q6" s="34" t="e">
        <f ca="1">SUM(Q4:INDIRECT("Q"&amp;ROW()-1))</f>
        <v>#VALUE!</v>
      </c>
      <c r="R6" s="34" t="e">
        <f ca="1">SUM(R4:INDIRECT("R"&amp;ROW()-1))</f>
        <v>#VALUE!</v>
      </c>
      <c r="S6" s="34" t="e">
        <f ca="1">SUM(S4:INDIRECT("S"&amp;ROW()-1))</f>
        <v>#VALUE!</v>
      </c>
      <c r="T6" s="34" t="e">
        <f ca="1">SUM(T4:INDIRECT("T"&amp;ROW()-1))</f>
        <v>#VALUE!</v>
      </c>
      <c r="U6" s="34"/>
    </row>
    <row r="7" spans="1:258" s="36" customFormat="1" x14ac:dyDescent="0.2">
      <c r="A7" s="37" t="s">
        <v>34</v>
      </c>
      <c r="B7" s="33"/>
      <c r="C7" s="39">
        <f ca="1">SUM(INDIRECT("C"&amp;ROW()-1),INDIRECT("D"&amp;ROW()-1))</f>
        <v>0</v>
      </c>
      <c r="D7" s="40"/>
      <c r="E7" s="39">
        <f ca="1">SUM(INDIRECT("E"&amp;ROW()-1),INDIRECT("F"&amp;ROW()-1))</f>
        <v>0</v>
      </c>
      <c r="F7" s="40"/>
      <c r="G7" s="39">
        <f ca="1">SUM(INDIRECT("G"&amp;ROW()-1),INDIRECT("H"&amp;ROW()-1))</f>
        <v>0</v>
      </c>
      <c r="H7" s="40"/>
      <c r="I7" s="39">
        <f ca="1">SUM(INDIRECT("I"&amp;ROW()-1),INDIRECT("J"&amp;ROW()-1))</f>
        <v>0</v>
      </c>
      <c r="J7" s="40"/>
      <c r="K7" s="39">
        <f ca="1">SUM(INDIRECT("K"&amp;ROW()-1),INDIRECT("L"&amp;ROW()-1))</f>
        <v>0</v>
      </c>
      <c r="L7" s="40"/>
      <c r="M7" s="39">
        <f ca="1">SUM(INDIRECT("M"&amp;ROW()-1),INDIRECT("N"&amp;ROW()-1))</f>
        <v>0</v>
      </c>
      <c r="N7" s="40"/>
      <c r="O7" s="38" t="e">
        <f ca="1">INDIRECT("M"&amp;ROW())/SUM(INDIRECT("P"&amp;ROW()):INDIRECT("T"&amp;ROW()))</f>
        <v>#VALUE!</v>
      </c>
      <c r="P7" s="36" t="e">
        <f ca="1">IF(INDIRECT("P"&amp;ROW()-1)&gt;0,1,0)</f>
        <v>#VALUE!</v>
      </c>
      <c r="Q7" s="36" t="e">
        <f ca="1">IF(INDIRECT("Q"&amp;ROW()-1)&gt;0,1,0)</f>
        <v>#VALUE!</v>
      </c>
      <c r="R7" s="36" t="e">
        <f ca="1">IF(INDIRECT("R"&amp;ROW()-1)&gt;0,1,0)</f>
        <v>#VALUE!</v>
      </c>
      <c r="S7" s="36" t="e">
        <f ca="1">IF(INDIRECT("S"&amp;ROW()-1)&gt;0,1,0)</f>
        <v>#VALUE!</v>
      </c>
      <c r="T7" s="36" t="e">
        <f ca="1">IF(INDIRECT("T"&amp;ROW()-1)&gt;0,1,0)</f>
        <v>#VALUE!</v>
      </c>
    </row>
    <row r="8" spans="1:258" s="36" customFormat="1" x14ac:dyDescent="0.2">
      <c r="A8" s="37" t="s">
        <v>35</v>
      </c>
      <c r="B8" s="33"/>
      <c r="C8" s="39" t="e">
        <f ca="1">INDIRECT("P"&amp;ROW()-2)</f>
        <v>#VALUE!</v>
      </c>
      <c r="D8" s="40"/>
      <c r="E8" s="39" t="e">
        <f ca="1">INDIRECT("Q"&amp;ROW()-2)</f>
        <v>#VALUE!</v>
      </c>
      <c r="F8" s="40"/>
      <c r="G8" s="39" t="e">
        <f ca="1">INDIRECT("R"&amp;ROW()-2)</f>
        <v>#VALUE!</v>
      </c>
      <c r="H8" s="40"/>
      <c r="I8" s="39" t="e">
        <f ca="1">INDIRECT("S"&amp;ROW()-2)</f>
        <v>#VALUE!</v>
      </c>
      <c r="J8" s="40"/>
      <c r="K8" s="39" t="e">
        <f ca="1">INDIRECT("T"&amp;ROW()-2)</f>
        <v>#VALUE!</v>
      </c>
      <c r="L8" s="40"/>
      <c r="M8" s="39" t="e">
        <f ca="1">SUM(INDIRECT("C"&amp;ROW()):INDIRECT("L"&amp;ROW()))</f>
        <v>#VALUE!</v>
      </c>
      <c r="N8" s="40"/>
      <c r="O8" s="38" t="e">
        <f ca="1">INDIRECT("M"&amp;ROW())/SUM(INDIRECT("P"&amp;ROW()-1):INDIRECT("T"&amp;ROW()-1))</f>
        <v>#VALUE!</v>
      </c>
    </row>
  </sheetData>
  <mergeCells count="11">
    <mergeCell ref="K2:L2"/>
    <mergeCell ref="M2:O2"/>
    <mergeCell ref="C1:D1"/>
    <mergeCell ref="E1:F1"/>
    <mergeCell ref="G1:H1"/>
    <mergeCell ref="I1:J1"/>
    <mergeCell ref="B2:B3"/>
    <mergeCell ref="C2:D2"/>
    <mergeCell ref="E2:F2"/>
    <mergeCell ref="G2:H2"/>
    <mergeCell ref="I2:J2"/>
  </mergeCells>
  <printOptions gridLines="1"/>
  <pageMargins left="0.39374999999999999" right="0" top="1.37916666666667" bottom="0.59027777777777801" header="0.98402777777777795" footer="0.51180555555555496"/>
  <pageSetup paperSize="9" firstPageNumber="0" orientation="portrait" horizontalDpi="300" verticalDpi="300" r:id="rId1"/>
  <headerFooter>
    <oddHeader>&amp;C&amp;"Arial,Bold"&amp;16[onshow.system_name]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Reception</dc:creator>
  <dc:description/>
  <cp:lastModifiedBy>Tim Pearce</cp:lastModifiedBy>
  <cp:revision>35</cp:revision>
  <cp:lastPrinted>2017-11-28T10:55:52Z</cp:lastPrinted>
  <dcterms:created xsi:type="dcterms:W3CDTF">2017-09-30T09:08:32Z</dcterms:created>
  <dcterms:modified xsi:type="dcterms:W3CDTF">2018-01-20T09:19:44Z</dcterms:modified>
  <dc:language>en-AU</dc:language>
</cp:coreProperties>
</file>