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660" yWindow="0" windowWidth="24860" windowHeight="14720" tabRatio="547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E41" i="1" l="1"/>
  <c r="G41" i="1" l="1"/>
  <c r="E44" i="1"/>
  <c r="G44" i="1" s="1"/>
  <c r="E43" i="1"/>
  <c r="G43" i="1" s="1"/>
  <c r="E42" i="1"/>
  <c r="G42" i="1" s="1"/>
  <c r="AE44" i="1"/>
  <c r="AH44" i="1" s="1"/>
  <c r="AE43" i="1"/>
  <c r="AN43" i="1" s="1"/>
  <c r="AE42" i="1"/>
  <c r="AL42" i="1" s="1"/>
  <c r="AE41" i="1"/>
  <c r="AJ41" i="1" s="1"/>
  <c r="AE40" i="1"/>
  <c r="AH40" i="1" s="1"/>
  <c r="AE38" i="1"/>
  <c r="AL38" i="1" s="1"/>
  <c r="G3" i="1"/>
  <c r="G5" i="1"/>
  <c r="G4" i="1"/>
  <c r="G6" i="1"/>
  <c r="G7" i="1"/>
  <c r="G9" i="1"/>
  <c r="G8" i="1"/>
  <c r="G10" i="1"/>
  <c r="G11" i="1"/>
  <c r="G12" i="1"/>
  <c r="G13" i="1"/>
  <c r="G15" i="1"/>
  <c r="G14" i="1"/>
  <c r="G16" i="1"/>
  <c r="G17" i="1"/>
  <c r="G18" i="1"/>
  <c r="G21" i="1"/>
  <c r="G23" i="1"/>
  <c r="G28" i="1"/>
  <c r="G30" i="1"/>
  <c r="G19" i="1"/>
  <c r="G22" i="1"/>
  <c r="G25" i="1"/>
  <c r="G27" i="1"/>
  <c r="G29" i="1"/>
  <c r="G20" i="1"/>
  <c r="G24" i="1"/>
  <c r="G26" i="1"/>
  <c r="G31" i="1"/>
  <c r="G32" i="1"/>
  <c r="G33" i="1"/>
  <c r="G34" i="1"/>
  <c r="G35" i="1"/>
  <c r="G36" i="1"/>
  <c r="G37" i="1"/>
  <c r="G38" i="1"/>
  <c r="G39" i="1"/>
  <c r="G40" i="1"/>
  <c r="G2" i="1"/>
  <c r="AE2" i="1"/>
  <c r="AM2" i="1" s="1"/>
  <c r="AE3" i="1"/>
  <c r="AN3" i="1" s="1"/>
  <c r="AE5" i="1"/>
  <c r="AH5" i="1" s="1"/>
  <c r="AE4" i="1"/>
  <c r="AJ4" i="1" s="1"/>
  <c r="AE6" i="1"/>
  <c r="AL6" i="1" s="1"/>
  <c r="AE7" i="1"/>
  <c r="AN7" i="1" s="1"/>
  <c r="AE9" i="1"/>
  <c r="AH9" i="1" s="1"/>
  <c r="AE8" i="1"/>
  <c r="AJ8" i="1" s="1"/>
  <c r="AE10" i="1"/>
  <c r="AL10" i="1" s="1"/>
  <c r="AE11" i="1"/>
  <c r="AN11" i="1" s="1"/>
  <c r="AE12" i="1"/>
  <c r="AH12" i="1" s="1"/>
  <c r="AE13" i="1"/>
  <c r="AJ13" i="1" s="1"/>
  <c r="AE15" i="1"/>
  <c r="AL15" i="1" s="1"/>
  <c r="AE14" i="1"/>
  <c r="AN14" i="1" s="1"/>
  <c r="AE16" i="1"/>
  <c r="AH16" i="1" s="1"/>
  <c r="AE17" i="1"/>
  <c r="AJ17" i="1" s="1"/>
  <c r="AE18" i="1"/>
  <c r="AL18" i="1" s="1"/>
  <c r="AE21" i="1"/>
  <c r="AN21" i="1" s="1"/>
  <c r="AE23" i="1"/>
  <c r="AH23" i="1" s="1"/>
  <c r="AE28" i="1"/>
  <c r="AJ28" i="1" s="1"/>
  <c r="AE30" i="1"/>
  <c r="AL30" i="1" s="1"/>
  <c r="AE19" i="1"/>
  <c r="AN19" i="1" s="1"/>
  <c r="AE22" i="1"/>
  <c r="AH22" i="1" s="1"/>
  <c r="AE25" i="1"/>
  <c r="AJ25" i="1" s="1"/>
  <c r="AE27" i="1"/>
  <c r="AL27" i="1" s="1"/>
  <c r="AE29" i="1"/>
  <c r="AN29" i="1" s="1"/>
  <c r="AE20" i="1"/>
  <c r="AH20" i="1" s="1"/>
  <c r="AE24" i="1"/>
  <c r="AJ24" i="1" s="1"/>
  <c r="AE26" i="1"/>
  <c r="AL26" i="1" s="1"/>
  <c r="AE31" i="1"/>
  <c r="AN31" i="1" s="1"/>
  <c r="AE32" i="1"/>
  <c r="AH32" i="1" s="1"/>
  <c r="AE33" i="1"/>
  <c r="AJ33" i="1" s="1"/>
  <c r="AE34" i="1"/>
  <c r="AL34" i="1" s="1"/>
  <c r="AE35" i="1"/>
  <c r="AN35" i="1" s="1"/>
  <c r="AE36" i="1"/>
  <c r="AH36" i="1" s="1"/>
  <c r="AE37" i="1"/>
  <c r="AJ37" i="1" s="1"/>
  <c r="AE39" i="1"/>
  <c r="AN39" i="1" s="1"/>
  <c r="P2" i="1"/>
  <c r="AP40" i="1" l="1"/>
  <c r="AJ40" i="1"/>
  <c r="AH43" i="1"/>
  <c r="AI43" i="1"/>
  <c r="AL44" i="1"/>
  <c r="AR44" i="1"/>
  <c r="AJ44" i="1"/>
  <c r="AO42" i="1"/>
  <c r="AP38" i="1"/>
  <c r="AL37" i="1"/>
  <c r="AJ32" i="1"/>
  <c r="AP29" i="1"/>
  <c r="AN30" i="1"/>
  <c r="AL17" i="1"/>
  <c r="AR12" i="1"/>
  <c r="AP7" i="1"/>
  <c r="AH3" i="1"/>
  <c r="AK44" i="1"/>
  <c r="AP42" i="1"/>
  <c r="AH39" i="1"/>
  <c r="AM37" i="1"/>
  <c r="AR32" i="1"/>
  <c r="AJ20" i="1"/>
  <c r="AH19" i="1"/>
  <c r="AT17" i="1"/>
  <c r="AL13" i="1"/>
  <c r="AJ9" i="1"/>
  <c r="AP3" i="1"/>
  <c r="AP39" i="1"/>
  <c r="AN37" i="1"/>
  <c r="AL33" i="1"/>
  <c r="AR20" i="1"/>
  <c r="AP19" i="1"/>
  <c r="AH21" i="1"/>
  <c r="AT13" i="1"/>
  <c r="AR9" i="1"/>
  <c r="AJ5" i="1"/>
  <c r="AT37" i="1"/>
  <c r="AT33" i="1"/>
  <c r="AL24" i="1"/>
  <c r="AJ22" i="1"/>
  <c r="AP21" i="1"/>
  <c r="AN15" i="1"/>
  <c r="AL8" i="1"/>
  <c r="AR5" i="1"/>
  <c r="AS44" i="1"/>
  <c r="AJ43" i="1"/>
  <c r="AR40" i="1"/>
  <c r="AG38" i="1"/>
  <c r="AH35" i="1"/>
  <c r="AT24" i="1"/>
  <c r="AR22" i="1"/>
  <c r="AJ23" i="1"/>
  <c r="AH14" i="1"/>
  <c r="AT8" i="1"/>
  <c r="AL4" i="1"/>
  <c r="AT44" i="1"/>
  <c r="AP43" i="1"/>
  <c r="AG42" i="1"/>
  <c r="AH38" i="1"/>
  <c r="AP35" i="1"/>
  <c r="AN26" i="1"/>
  <c r="AL25" i="1"/>
  <c r="AR23" i="1"/>
  <c r="AP14" i="1"/>
  <c r="AH11" i="1"/>
  <c r="AT4" i="1"/>
  <c r="AQ43" i="1"/>
  <c r="AH42" i="1"/>
  <c r="AN38" i="1"/>
  <c r="AJ36" i="1"/>
  <c r="AH31" i="1"/>
  <c r="AT25" i="1"/>
  <c r="AL28" i="1"/>
  <c r="AJ16" i="1"/>
  <c r="AP11" i="1"/>
  <c r="AN6" i="1"/>
  <c r="AR43" i="1"/>
  <c r="AN42" i="1"/>
  <c r="AO38" i="1"/>
  <c r="AR36" i="1"/>
  <c r="AP31" i="1"/>
  <c r="AH29" i="1"/>
  <c r="AT28" i="1"/>
  <c r="AR16" i="1"/>
  <c r="AJ12" i="1"/>
  <c r="AH7" i="1"/>
  <c r="AT41" i="1"/>
  <c r="AN2" i="1"/>
  <c r="AQ44" i="1"/>
  <c r="AI44" i="1"/>
  <c r="AO43" i="1"/>
  <c r="AG43" i="1"/>
  <c r="AM42" i="1"/>
  <c r="AS41" i="1"/>
  <c r="AK41" i="1"/>
  <c r="AQ40" i="1"/>
  <c r="AI40" i="1"/>
  <c r="AO39" i="1"/>
  <c r="AG39" i="1"/>
  <c r="AM38" i="1"/>
  <c r="AS37" i="1"/>
  <c r="AK37" i="1"/>
  <c r="AQ36" i="1"/>
  <c r="AI36" i="1"/>
  <c r="AO35" i="1"/>
  <c r="AG35" i="1"/>
  <c r="AM34" i="1"/>
  <c r="AS33" i="1"/>
  <c r="AK33" i="1"/>
  <c r="AQ32" i="1"/>
  <c r="AI32" i="1"/>
  <c r="AO31" i="1"/>
  <c r="AG31" i="1"/>
  <c r="AM26" i="1"/>
  <c r="AS24" i="1"/>
  <c r="AK24" i="1"/>
  <c r="AQ20" i="1"/>
  <c r="AI20" i="1"/>
  <c r="AO29" i="1"/>
  <c r="AG29" i="1"/>
  <c r="AM27" i="1"/>
  <c r="AS25" i="1"/>
  <c r="AK25" i="1"/>
  <c r="AQ22" i="1"/>
  <c r="AI22" i="1"/>
  <c r="AO19" i="1"/>
  <c r="AG19" i="1"/>
  <c r="AM30" i="1"/>
  <c r="AS28" i="1"/>
  <c r="AK28" i="1"/>
  <c r="AQ23" i="1"/>
  <c r="AI23" i="1"/>
  <c r="AO21" i="1"/>
  <c r="AG21" i="1"/>
  <c r="AM18" i="1"/>
  <c r="AS17" i="1"/>
  <c r="AK17" i="1"/>
  <c r="AQ16" i="1"/>
  <c r="AI16" i="1"/>
  <c r="AO14" i="1"/>
  <c r="AG14" i="1"/>
  <c r="AM15" i="1"/>
  <c r="AS13" i="1"/>
  <c r="AK13" i="1"/>
  <c r="AQ12" i="1"/>
  <c r="AI12" i="1"/>
  <c r="AO11" i="1"/>
  <c r="AG11" i="1"/>
  <c r="AM10" i="1"/>
  <c r="AS8" i="1"/>
  <c r="AK8" i="1"/>
  <c r="AQ9" i="1"/>
  <c r="AI9" i="1"/>
  <c r="AO7" i="1"/>
  <c r="AG7" i="1"/>
  <c r="AM6" i="1"/>
  <c r="AS4" i="1"/>
  <c r="AK4" i="1"/>
  <c r="AQ5" i="1"/>
  <c r="AI5" i="1"/>
  <c r="AO3" i="1"/>
  <c r="AG3" i="1"/>
  <c r="AN27" i="1"/>
  <c r="AP2" i="1"/>
  <c r="AH2" i="1"/>
  <c r="AM41" i="1"/>
  <c r="AS40" i="1"/>
  <c r="AK40" i="1"/>
  <c r="AQ39" i="1"/>
  <c r="AI39" i="1"/>
  <c r="AS36" i="1"/>
  <c r="AK36" i="1"/>
  <c r="AQ35" i="1"/>
  <c r="AI35" i="1"/>
  <c r="AO34" i="1"/>
  <c r="AG34" i="1"/>
  <c r="AM33" i="1"/>
  <c r="AS32" i="1"/>
  <c r="AK32" i="1"/>
  <c r="AQ31" i="1"/>
  <c r="AI31" i="1"/>
  <c r="AO26" i="1"/>
  <c r="AG26" i="1"/>
  <c r="AM24" i="1"/>
  <c r="AS20" i="1"/>
  <c r="AK20" i="1"/>
  <c r="AQ29" i="1"/>
  <c r="AI29" i="1"/>
  <c r="AO27" i="1"/>
  <c r="AG27" i="1"/>
  <c r="AM25" i="1"/>
  <c r="AS22" i="1"/>
  <c r="AK22" i="1"/>
  <c r="AQ19" i="1"/>
  <c r="AI19" i="1"/>
  <c r="AO30" i="1"/>
  <c r="AG30" i="1"/>
  <c r="AM28" i="1"/>
  <c r="AS23" i="1"/>
  <c r="AK23" i="1"/>
  <c r="AQ21" i="1"/>
  <c r="AI21" i="1"/>
  <c r="AO18" i="1"/>
  <c r="AG18" i="1"/>
  <c r="AM17" i="1"/>
  <c r="AS16" i="1"/>
  <c r="AK16" i="1"/>
  <c r="AQ14" i="1"/>
  <c r="AI14" i="1"/>
  <c r="AO15" i="1"/>
  <c r="AG15" i="1"/>
  <c r="AM13" i="1"/>
  <c r="AS12" i="1"/>
  <c r="AK12" i="1"/>
  <c r="AQ11" i="1"/>
  <c r="AI11" i="1"/>
  <c r="AO10" i="1"/>
  <c r="AG10" i="1"/>
  <c r="AM8" i="1"/>
  <c r="AS9" i="1"/>
  <c r="AK9" i="1"/>
  <c r="AQ7" i="1"/>
  <c r="AI7" i="1"/>
  <c r="AO6" i="1"/>
  <c r="AG6" i="1"/>
  <c r="AM4" i="1"/>
  <c r="AS5" i="1"/>
  <c r="AK5" i="1"/>
  <c r="AQ3" i="1"/>
  <c r="AI3" i="1"/>
  <c r="AO2" i="1"/>
  <c r="AL41" i="1"/>
  <c r="AN34" i="1"/>
  <c r="AN18" i="1"/>
  <c r="AQ2" i="1"/>
  <c r="AI2" i="1"/>
  <c r="AN41" i="1"/>
  <c r="AT40" i="1"/>
  <c r="AL40" i="1"/>
  <c r="AR39" i="1"/>
  <c r="AJ39" i="1"/>
  <c r="AT36" i="1"/>
  <c r="AL36" i="1"/>
  <c r="AR35" i="1"/>
  <c r="AJ35" i="1"/>
  <c r="AP34" i="1"/>
  <c r="AH34" i="1"/>
  <c r="AN33" i="1"/>
  <c r="AT32" i="1"/>
  <c r="AL32" i="1"/>
  <c r="AR31" i="1"/>
  <c r="AJ31" i="1"/>
  <c r="AP26" i="1"/>
  <c r="AH26" i="1"/>
  <c r="AN24" i="1"/>
  <c r="AT20" i="1"/>
  <c r="AL20" i="1"/>
  <c r="AR29" i="1"/>
  <c r="AJ29" i="1"/>
  <c r="AP27" i="1"/>
  <c r="AH27" i="1"/>
  <c r="AN25" i="1"/>
  <c r="AT22" i="1"/>
  <c r="AL22" i="1"/>
  <c r="AR19" i="1"/>
  <c r="AJ19" i="1"/>
  <c r="AP30" i="1"/>
  <c r="AH30" i="1"/>
  <c r="AN28" i="1"/>
  <c r="AT23" i="1"/>
  <c r="AL23" i="1"/>
  <c r="AR21" i="1"/>
  <c r="AJ21" i="1"/>
  <c r="AP18" i="1"/>
  <c r="AH18" i="1"/>
  <c r="AN17" i="1"/>
  <c r="AT16" i="1"/>
  <c r="AL16" i="1"/>
  <c r="AR14" i="1"/>
  <c r="AJ14" i="1"/>
  <c r="AP15" i="1"/>
  <c r="AH15" i="1"/>
  <c r="AN13" i="1"/>
  <c r="AT12" i="1"/>
  <c r="AL12" i="1"/>
  <c r="AR11" i="1"/>
  <c r="AJ11" i="1"/>
  <c r="AP10" i="1"/>
  <c r="AH10" i="1"/>
  <c r="AN8" i="1"/>
  <c r="AT9" i="1"/>
  <c r="AL9" i="1"/>
  <c r="AR7" i="1"/>
  <c r="AJ7" i="1"/>
  <c r="AP6" i="1"/>
  <c r="AH6" i="1"/>
  <c r="AN4" i="1"/>
  <c r="AT5" i="1"/>
  <c r="AL5" i="1"/>
  <c r="AR3" i="1"/>
  <c r="AJ3" i="1"/>
  <c r="AR2" i="1"/>
  <c r="AJ2" i="1"/>
  <c r="AM44" i="1"/>
  <c r="AS43" i="1"/>
  <c r="AK43" i="1"/>
  <c r="AQ42" i="1"/>
  <c r="AI42" i="1"/>
  <c r="AO41" i="1"/>
  <c r="AG41" i="1"/>
  <c r="AM40" i="1"/>
  <c r="AS39" i="1"/>
  <c r="AK39" i="1"/>
  <c r="AQ38" i="1"/>
  <c r="AI38" i="1"/>
  <c r="AO37" i="1"/>
  <c r="AG37" i="1"/>
  <c r="AM36" i="1"/>
  <c r="AS35" i="1"/>
  <c r="AK35" i="1"/>
  <c r="AQ34" i="1"/>
  <c r="AI34" i="1"/>
  <c r="AO33" i="1"/>
  <c r="AG33" i="1"/>
  <c r="AM32" i="1"/>
  <c r="AS31" i="1"/>
  <c r="AK31" i="1"/>
  <c r="AQ26" i="1"/>
  <c r="AI26" i="1"/>
  <c r="AO24" i="1"/>
  <c r="AG24" i="1"/>
  <c r="AM20" i="1"/>
  <c r="AS29" i="1"/>
  <c r="AK29" i="1"/>
  <c r="AQ27" i="1"/>
  <c r="AI27" i="1"/>
  <c r="AO25" i="1"/>
  <c r="AG25" i="1"/>
  <c r="AM22" i="1"/>
  <c r="AS19" i="1"/>
  <c r="AK19" i="1"/>
  <c r="AQ30" i="1"/>
  <c r="AI30" i="1"/>
  <c r="AO28" i="1"/>
  <c r="AG28" i="1"/>
  <c r="AM23" i="1"/>
  <c r="AS21" i="1"/>
  <c r="AK21" i="1"/>
  <c r="AQ18" i="1"/>
  <c r="AI18" i="1"/>
  <c r="AO17" i="1"/>
  <c r="AG17" i="1"/>
  <c r="AM16" i="1"/>
  <c r="AS14" i="1"/>
  <c r="AK14" i="1"/>
  <c r="AQ15" i="1"/>
  <c r="AI15" i="1"/>
  <c r="AO13" i="1"/>
  <c r="AG13" i="1"/>
  <c r="AM12" i="1"/>
  <c r="AS11" i="1"/>
  <c r="AK11" i="1"/>
  <c r="AQ10" i="1"/>
  <c r="AI10" i="1"/>
  <c r="AO8" i="1"/>
  <c r="AG8" i="1"/>
  <c r="AM9" i="1"/>
  <c r="AS7" i="1"/>
  <c r="AK7" i="1"/>
  <c r="AQ6" i="1"/>
  <c r="AI6" i="1"/>
  <c r="AO4" i="1"/>
  <c r="AG4" i="1"/>
  <c r="AM5" i="1"/>
  <c r="AS3" i="1"/>
  <c r="AK3" i="1"/>
  <c r="AS2" i="1"/>
  <c r="AK2" i="1"/>
  <c r="AN44" i="1"/>
  <c r="AT43" i="1"/>
  <c r="AL43" i="1"/>
  <c r="AR42" i="1"/>
  <c r="AJ42" i="1"/>
  <c r="AP41" i="1"/>
  <c r="AH41" i="1"/>
  <c r="AN40" i="1"/>
  <c r="AT39" i="1"/>
  <c r="AL39" i="1"/>
  <c r="AR38" i="1"/>
  <c r="AJ38" i="1"/>
  <c r="AP37" i="1"/>
  <c r="AH37" i="1"/>
  <c r="AN36" i="1"/>
  <c r="AT35" i="1"/>
  <c r="AL35" i="1"/>
  <c r="AR34" i="1"/>
  <c r="AJ34" i="1"/>
  <c r="AP33" i="1"/>
  <c r="AH33" i="1"/>
  <c r="AN32" i="1"/>
  <c r="AT31" i="1"/>
  <c r="AL31" i="1"/>
  <c r="AR26" i="1"/>
  <c r="AJ26" i="1"/>
  <c r="AP24" i="1"/>
  <c r="AH24" i="1"/>
  <c r="AN20" i="1"/>
  <c r="AT29" i="1"/>
  <c r="AL29" i="1"/>
  <c r="AR27" i="1"/>
  <c r="AJ27" i="1"/>
  <c r="AP25" i="1"/>
  <c r="AH25" i="1"/>
  <c r="AN22" i="1"/>
  <c r="AT19" i="1"/>
  <c r="AL19" i="1"/>
  <c r="AR30" i="1"/>
  <c r="AJ30" i="1"/>
  <c r="AP28" i="1"/>
  <c r="AH28" i="1"/>
  <c r="AN23" i="1"/>
  <c r="AT21" i="1"/>
  <c r="AL21" i="1"/>
  <c r="AR18" i="1"/>
  <c r="AJ18" i="1"/>
  <c r="AP17" i="1"/>
  <c r="AH17" i="1"/>
  <c r="AN16" i="1"/>
  <c r="AT14" i="1"/>
  <c r="AL14" i="1"/>
  <c r="AR15" i="1"/>
  <c r="AJ15" i="1"/>
  <c r="AP13" i="1"/>
  <c r="AH13" i="1"/>
  <c r="AN12" i="1"/>
  <c r="AT11" i="1"/>
  <c r="AL11" i="1"/>
  <c r="AR10" i="1"/>
  <c r="AJ10" i="1"/>
  <c r="AP8" i="1"/>
  <c r="AH8" i="1"/>
  <c r="AN9" i="1"/>
  <c r="AT7" i="1"/>
  <c r="AL7" i="1"/>
  <c r="AR6" i="1"/>
  <c r="AJ6" i="1"/>
  <c r="AP4" i="1"/>
  <c r="AH4" i="1"/>
  <c r="AN5" i="1"/>
  <c r="AT3" i="1"/>
  <c r="AL3" i="1"/>
  <c r="AN10" i="1"/>
  <c r="AT2" i="1"/>
  <c r="AL2" i="1"/>
  <c r="AO44" i="1"/>
  <c r="AG44" i="1"/>
  <c r="AM43" i="1"/>
  <c r="AS42" i="1"/>
  <c r="AK42" i="1"/>
  <c r="AQ41" i="1"/>
  <c r="AI41" i="1"/>
  <c r="AO40" i="1"/>
  <c r="AG40" i="1"/>
  <c r="AM39" i="1"/>
  <c r="AS38" i="1"/>
  <c r="AK38" i="1"/>
  <c r="AQ37" i="1"/>
  <c r="AI37" i="1"/>
  <c r="AO36" i="1"/>
  <c r="AG36" i="1"/>
  <c r="AM35" i="1"/>
  <c r="AS34" i="1"/>
  <c r="AK34" i="1"/>
  <c r="AQ33" i="1"/>
  <c r="AI33" i="1"/>
  <c r="AO32" i="1"/>
  <c r="AG32" i="1"/>
  <c r="AM31" i="1"/>
  <c r="AS26" i="1"/>
  <c r="AK26" i="1"/>
  <c r="AQ24" i="1"/>
  <c r="AI24" i="1"/>
  <c r="AO20" i="1"/>
  <c r="AG20" i="1"/>
  <c r="AM29" i="1"/>
  <c r="AS27" i="1"/>
  <c r="AK27" i="1"/>
  <c r="AQ25" i="1"/>
  <c r="AI25" i="1"/>
  <c r="AO22" i="1"/>
  <c r="AG22" i="1"/>
  <c r="AM19" i="1"/>
  <c r="AS30" i="1"/>
  <c r="AK30" i="1"/>
  <c r="AQ28" i="1"/>
  <c r="AI28" i="1"/>
  <c r="AO23" i="1"/>
  <c r="AG23" i="1"/>
  <c r="AM21" i="1"/>
  <c r="AS18" i="1"/>
  <c r="AK18" i="1"/>
  <c r="AQ17" i="1"/>
  <c r="AI17" i="1"/>
  <c r="AO16" i="1"/>
  <c r="AG16" i="1"/>
  <c r="AM14" i="1"/>
  <c r="AS15" i="1"/>
  <c r="AK15" i="1"/>
  <c r="AQ13" i="1"/>
  <c r="AI13" i="1"/>
  <c r="AO12" i="1"/>
  <c r="AG12" i="1"/>
  <c r="AM11" i="1"/>
  <c r="AS10" i="1"/>
  <c r="AK10" i="1"/>
  <c r="AQ8" i="1"/>
  <c r="AI8" i="1"/>
  <c r="AO9" i="1"/>
  <c r="AG9" i="1"/>
  <c r="AM7" i="1"/>
  <c r="AS6" i="1"/>
  <c r="AK6" i="1"/>
  <c r="AQ4" i="1"/>
  <c r="AI4" i="1"/>
  <c r="AO5" i="1"/>
  <c r="AG5" i="1"/>
  <c r="AM3" i="1"/>
  <c r="AG2" i="1"/>
  <c r="AP44" i="1"/>
  <c r="AT42" i="1"/>
  <c r="AR41" i="1"/>
  <c r="AT38" i="1"/>
  <c r="AR37" i="1"/>
  <c r="AP36" i="1"/>
  <c r="AT34" i="1"/>
  <c r="AR33" i="1"/>
  <c r="AP32" i="1"/>
  <c r="AT26" i="1"/>
  <c r="AR24" i="1"/>
  <c r="AP20" i="1"/>
  <c r="AT27" i="1"/>
  <c r="AR25" i="1"/>
  <c r="AP22" i="1"/>
  <c r="AT30" i="1"/>
  <c r="AR28" i="1"/>
  <c r="AP23" i="1"/>
  <c r="AT18" i="1"/>
  <c r="AR17" i="1"/>
  <c r="AP16" i="1"/>
  <c r="AT15" i="1"/>
  <c r="AR13" i="1"/>
  <c r="AP12" i="1"/>
  <c r="AT10" i="1"/>
  <c r="AR8" i="1"/>
  <c r="AP9" i="1"/>
  <c r="AT6" i="1"/>
  <c r="AR4" i="1"/>
  <c r="AP5" i="1"/>
</calcChain>
</file>

<file path=xl/sharedStrings.xml><?xml version="1.0" encoding="utf-8"?>
<sst xmlns="http://schemas.openxmlformats.org/spreadsheetml/2006/main" count="304" uniqueCount="129">
  <si>
    <t>Bayley</t>
  </si>
  <si>
    <t>Cite</t>
  </si>
  <si>
    <t>Dataset</t>
  </si>
  <si>
    <t>Outcome</t>
  </si>
  <si>
    <t>s</t>
  </si>
  <si>
    <t>s SE</t>
  </si>
  <si>
    <t>a</t>
  </si>
  <si>
    <t xml:space="preserve">a SE </t>
  </si>
  <si>
    <t>a'</t>
  </si>
  <si>
    <t>a' SE</t>
  </si>
  <si>
    <t>c</t>
  </si>
  <si>
    <t>c' SE</t>
  </si>
  <si>
    <t>e</t>
  </si>
  <si>
    <t>e SE</t>
  </si>
  <si>
    <t>e'</t>
  </si>
  <si>
    <t>e' SE</t>
  </si>
  <si>
    <t>c SE</t>
  </si>
  <si>
    <t>c'</t>
  </si>
  <si>
    <t>Reading</t>
  </si>
  <si>
    <t>Math</t>
  </si>
  <si>
    <t>SES</t>
  </si>
  <si>
    <t>Composite</t>
  </si>
  <si>
    <t>Turkheimer (2003)/Tucker-Drob, Harden, &amp; Turkheimer (2009)</t>
  </si>
  <si>
    <t>Harden, Loehlin, &amp; Turkheimer (2007)</t>
  </si>
  <si>
    <t>Parental Income</t>
  </si>
  <si>
    <t>NMSQT Selection Score</t>
  </si>
  <si>
    <t>FSIQ</t>
  </si>
  <si>
    <t>VIQ</t>
  </si>
  <si>
    <t>PIQ</t>
  </si>
  <si>
    <t>Bates, Lewis, &amp; Weiss (2013)</t>
  </si>
  <si>
    <t>MIDUS</t>
  </si>
  <si>
    <t>NCPP</t>
  </si>
  <si>
    <t>NMSQT</t>
  </si>
  <si>
    <t>Add Health</t>
  </si>
  <si>
    <t>Parental Education</t>
  </si>
  <si>
    <t>Kremen et al. (2005)</t>
  </si>
  <si>
    <t>Hanscombe et al. (2012)</t>
  </si>
  <si>
    <t>VET</t>
  </si>
  <si>
    <t>Grant et al. (2010)</t>
  </si>
  <si>
    <t>TEDS</t>
  </si>
  <si>
    <t>FSTR</t>
  </si>
  <si>
    <t>Zcheck×</t>
  </si>
  <si>
    <t>Bates, Hansel, Martin &amp; Wright (under review)</t>
  </si>
  <si>
    <t>BATS</t>
  </si>
  <si>
    <t>Job status</t>
  </si>
  <si>
    <t>Rhemtulla &amp; Tucker-Drob 2012/ Tucker-Drob et al. (2011)</t>
  </si>
  <si>
    <t>Rhemtulla &amp; Tucker-Drob (2012)</t>
  </si>
  <si>
    <t>Fischbein (1980)</t>
  </si>
  <si>
    <t>Verbal</t>
  </si>
  <si>
    <t>Inductive</t>
  </si>
  <si>
    <t>Parental Occupation and Family Income</t>
  </si>
  <si>
    <t>Tucker-Drob et al. (2011)</t>
  </si>
  <si>
    <t>PPV</t>
  </si>
  <si>
    <t>WRAT-word recognition subtest</t>
  </si>
  <si>
    <t>g</t>
  </si>
  <si>
    <t>Age (Yrs)</t>
  </si>
  <si>
    <t>Jacobson [Rowe, Jacobson, &amp; Van den Oord (1999)]</t>
  </si>
  <si>
    <t>Unique Data ID</t>
  </si>
  <si>
    <t>US</t>
  </si>
  <si>
    <t>UK</t>
  </si>
  <si>
    <t>USA</t>
  </si>
  <si>
    <t>AUS</t>
  </si>
  <si>
    <t>Tucker-Drob  (2012)</t>
  </si>
  <si>
    <t>x</t>
  </si>
  <si>
    <t>Education</t>
  </si>
  <si>
    <t>k</t>
  </si>
  <si>
    <t>Country</t>
  </si>
  <si>
    <t>SWE</t>
  </si>
  <si>
    <t>van der Sluis et al. (2008)</t>
  </si>
  <si>
    <t>Bartels et al. (2009)</t>
  </si>
  <si>
    <t>National Collaborative Perinatal Project</t>
  </si>
  <si>
    <t>National Merit Twin Study</t>
  </si>
  <si>
    <t>Midlife in the United States</t>
  </si>
  <si>
    <t>Vietnam Era Twin Registry</t>
  </si>
  <si>
    <t>Twins Early Development Study (UK)</t>
  </si>
  <si>
    <t>Florida State Twin Registry</t>
  </si>
  <si>
    <t>Brisbane Adolescent Twin Study</t>
  </si>
  <si>
    <t>National Longitudinal Study of Adolescent Health</t>
  </si>
  <si>
    <t>Minnesota Twin and Family Study</t>
  </si>
  <si>
    <t>Swedish Twins</t>
  </si>
  <si>
    <t>ECLSB</t>
  </si>
  <si>
    <t>Eary Childhood Longitudinal Study</t>
  </si>
  <si>
    <t>Acronym</t>
  </si>
  <si>
    <t>MTFS</t>
  </si>
  <si>
    <t>Cognitive Ability, Self-Perceived Motivation, and School Achievement</t>
  </si>
  <si>
    <t>CoSMoS</t>
  </si>
  <si>
    <t>N (Pairs)</t>
  </si>
  <si>
    <t>Netherlands Twin Registry (Child)</t>
  </si>
  <si>
    <t>Spengler, Gottschling,  &amp; Spinath, (2011, unpublished)</t>
  </si>
  <si>
    <t>Maternal Education</t>
  </si>
  <si>
    <t>Weschler FSIQ</t>
  </si>
  <si>
    <t>Eff N</t>
  </si>
  <si>
    <t>Netherlands</t>
  </si>
  <si>
    <t>Germany</t>
  </si>
  <si>
    <t>NTR-C</t>
  </si>
  <si>
    <t>NTR-A</t>
  </si>
  <si>
    <t>Netherlands Twin Registry (Adult) young males</t>
  </si>
  <si>
    <t>Netherlands Twin Registry (Adult) young females</t>
  </si>
  <si>
    <t>Netherlands Twin Registry (Adult) old males</t>
  </si>
  <si>
    <t>Netherlands Twin Registry (Adult) old females</t>
  </si>
  <si>
    <t>s_z</t>
  </si>
  <si>
    <t>s SE_z</t>
  </si>
  <si>
    <t>a_z</t>
  </si>
  <si>
    <t>a SE _z</t>
  </si>
  <si>
    <t>a'_z</t>
  </si>
  <si>
    <t>a' SE_z</t>
  </si>
  <si>
    <t>c_z</t>
  </si>
  <si>
    <t>c SE_z</t>
  </si>
  <si>
    <t>c'_z</t>
  </si>
  <si>
    <t>c' SE_z</t>
  </si>
  <si>
    <t>e_z</t>
  </si>
  <si>
    <t>e SE_z</t>
  </si>
  <si>
    <t>e'_z</t>
  </si>
  <si>
    <t>e' SE_z</t>
  </si>
  <si>
    <t>SES index 1: Parental education and occupation at 18 months</t>
  </si>
  <si>
    <t>SES index 2: Parental education and occupation at age 7</t>
  </si>
  <si>
    <t>Barratt/Hollingshead SES</t>
  </si>
  <si>
    <t>AFQT</t>
  </si>
  <si>
    <t>g composite (2 Verbal and 2 Nonverbal)</t>
  </si>
  <si>
    <t>SWT</t>
  </si>
  <si>
    <t>SES Composite</t>
  </si>
  <si>
    <t>CITO-elementary test (national test of educational achievement: composite)</t>
  </si>
  <si>
    <t>broad factor/compsite</t>
  </si>
  <si>
    <t>achievement/Gc</t>
  </si>
  <si>
    <t>lineID</t>
  </si>
  <si>
    <t>Kirkpatrick, McGue, &amp; Iacono (under review)</t>
  </si>
  <si>
    <t>Jacobson (unpublished)</t>
  </si>
  <si>
    <t>Soden-Hensler (2012)</t>
  </si>
  <si>
    <t>SES index 3: Parental income at 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</si>
</sst>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tabSelected="1" zoomScale="125" zoomScaleNormal="125" zoomScalePageLayoutView="125" workbookViewId="0">
      <pane xSplit="8" ySplit="1" topLeftCell="I2" activePane="bottomRight" state="frozen"/>
      <selection pane="topRight" activeCell="B1" sqref="B1"/>
      <selection pane="bottomLeft" activeCell="A2" sqref="A2"/>
      <selection pane="bottomRight" activeCell="K1" sqref="K1:L1048576"/>
    </sheetView>
  </sheetViews>
  <sheetFormatPr defaultColWidth="8.81640625" defaultRowHeight="14.5" x14ac:dyDescent="0.35"/>
  <cols>
    <col min="1" max="1" width="8.81640625" style="5"/>
    <col min="2" max="2" width="38.1796875" style="5" customWidth="1"/>
    <col min="3" max="3" width="9.453125" style="5" bestFit="1" customWidth="1"/>
    <col min="4" max="4" width="12.81640625" style="5" bestFit="1" customWidth="1"/>
    <col min="5" max="5" width="7" style="5" customWidth="1"/>
    <col min="6" max="6" width="4.54296875" style="3" customWidth="1"/>
    <col min="7" max="7" width="8.1796875" style="5" customWidth="1"/>
    <col min="8" max="8" width="34.26953125" style="5" customWidth="1"/>
    <col min="9" max="10" width="19.453125" style="5" customWidth="1"/>
    <col min="11" max="11" width="20.81640625" style="5" customWidth="1"/>
    <col min="12" max="12" width="14.26953125" style="5" customWidth="1"/>
    <col min="13" max="13" width="15.1796875" style="5" customWidth="1"/>
    <col min="14" max="14" width="20.81640625" style="5" customWidth="1"/>
    <col min="15" max="15" width="20.81640625" style="3" customWidth="1"/>
    <col min="16" max="16" width="12.81640625" style="6" bestFit="1" customWidth="1"/>
    <col min="17" max="17" width="7.453125" style="5" customWidth="1"/>
    <col min="18" max="18" width="7.1796875" style="5" bestFit="1" customWidth="1"/>
    <col min="19" max="19" width="7.453125" style="5" customWidth="1"/>
    <col min="20" max="20" width="7.1796875" style="5" bestFit="1" customWidth="1"/>
    <col min="21" max="21" width="6.81640625" style="5" bestFit="1" customWidth="1"/>
    <col min="22" max="22" width="8.1796875" style="5" customWidth="1"/>
    <col min="23" max="24" width="6.1796875" style="5" bestFit="1" customWidth="1"/>
    <col min="25" max="25" width="6.81640625" style="5" bestFit="1" customWidth="1"/>
    <col min="26" max="26" width="7.1796875" style="5" bestFit="1" customWidth="1"/>
    <col min="27" max="27" width="6.1796875" style="5" bestFit="1" customWidth="1"/>
    <col min="28" max="28" width="7.1796875" style="5" bestFit="1" customWidth="1"/>
    <col min="29" max="29" width="6.81640625" style="5" bestFit="1" customWidth="1"/>
    <col min="30" max="30" width="7.1796875" style="5" bestFit="1" customWidth="1"/>
    <col min="31" max="31" width="15.453125" style="5" customWidth="1"/>
    <col min="32" max="32" width="10.81640625" style="5" customWidth="1"/>
    <col min="33" max="16384" width="8.81640625" style="5"/>
  </cols>
  <sheetData>
    <row r="1" spans="1:46" s="1" customFormat="1" x14ac:dyDescent="0.35">
      <c r="A1" s="1" t="s">
        <v>124</v>
      </c>
      <c r="B1" s="1" t="s">
        <v>2</v>
      </c>
      <c r="C1" s="1" t="s">
        <v>82</v>
      </c>
      <c r="D1" s="1" t="s">
        <v>57</v>
      </c>
      <c r="E1" s="1" t="s">
        <v>86</v>
      </c>
      <c r="F1" s="1" t="s">
        <v>65</v>
      </c>
      <c r="G1" s="1" t="s">
        <v>91</v>
      </c>
      <c r="H1" s="1" t="s">
        <v>1</v>
      </c>
      <c r="I1" s="1" t="s">
        <v>20</v>
      </c>
      <c r="J1" s="1" t="s">
        <v>120</v>
      </c>
      <c r="K1" s="1" t="s">
        <v>3</v>
      </c>
      <c r="L1" s="1" t="s">
        <v>122</v>
      </c>
      <c r="M1" s="1" t="s">
        <v>123</v>
      </c>
      <c r="N1" s="1" t="s">
        <v>66</v>
      </c>
      <c r="O1" s="1" t="s">
        <v>58</v>
      </c>
      <c r="P1" s="2" t="s">
        <v>55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16</v>
      </c>
      <c r="Y1" s="1" t="s">
        <v>17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41</v>
      </c>
      <c r="AF1" s="1" t="s">
        <v>63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</row>
    <row r="2" spans="1:46" x14ac:dyDescent="0.35">
      <c r="A2" s="5">
        <v>1</v>
      </c>
      <c r="B2" s="3" t="s">
        <v>81</v>
      </c>
      <c r="C2" s="3" t="s">
        <v>80</v>
      </c>
      <c r="D2" s="3">
        <v>1</v>
      </c>
      <c r="E2" s="3">
        <v>750</v>
      </c>
      <c r="F2" s="3">
        <v>6</v>
      </c>
      <c r="G2" s="3">
        <f t="shared" ref="G2:G44" si="0">E2/F2</f>
        <v>125</v>
      </c>
      <c r="H2" s="3" t="s">
        <v>51</v>
      </c>
      <c r="I2" s="7" t="s">
        <v>21</v>
      </c>
      <c r="J2" s="7">
        <v>1</v>
      </c>
      <c r="K2" s="7" t="s">
        <v>0</v>
      </c>
      <c r="L2" s="7">
        <v>1</v>
      </c>
      <c r="M2" s="7">
        <v>0</v>
      </c>
      <c r="N2" s="3" t="s">
        <v>60</v>
      </c>
      <c r="O2" s="3">
        <v>1</v>
      </c>
      <c r="P2" s="4">
        <f>10/12</f>
        <v>0.83333333333333337</v>
      </c>
      <c r="Q2" s="5">
        <v>0.03</v>
      </c>
      <c r="R2" s="5">
        <v>3.6999999999999998E-2</v>
      </c>
      <c r="S2" s="5">
        <v>5.2999999999999999E-2</v>
      </c>
      <c r="T2" s="5">
        <v>0.17399999999999999</v>
      </c>
      <c r="U2" s="5">
        <v>6.2E-2</v>
      </c>
      <c r="V2" s="5">
        <v>0.14199999999999999</v>
      </c>
      <c r="W2" s="5">
        <v>0.88700000000000001</v>
      </c>
      <c r="X2" s="5">
        <v>0.03</v>
      </c>
      <c r="Y2" s="5">
        <v>-2.5000000000000001E-2</v>
      </c>
      <c r="Z2" s="5">
        <v>2.9000000000000001E-2</v>
      </c>
      <c r="AA2" s="5">
        <v>0.45300000000000001</v>
      </c>
      <c r="AB2" s="5">
        <v>1.7000000000000001E-2</v>
      </c>
      <c r="AC2" s="5">
        <v>-1.7999999999999999E-2</v>
      </c>
      <c r="AD2" s="5">
        <v>2.1000000000000001E-2</v>
      </c>
      <c r="AE2" s="6">
        <f t="shared" ref="AE2:AE44" si="1">Q2^2+S2^2+W2^2+AA2^2</f>
        <v>0.99568699999999999</v>
      </c>
      <c r="AF2" s="6"/>
      <c r="AG2" s="5">
        <f t="shared" ref="AG2:AG44" si="2">Q2/($AE2^0.5)</f>
        <v>3.0064905027159857E-2</v>
      </c>
      <c r="AH2" s="5">
        <f t="shared" ref="AH2:AH44" si="3">R2/($AE2^0.5)</f>
        <v>3.7080049533497153E-2</v>
      </c>
      <c r="AI2" s="5">
        <f t="shared" ref="AI2:AI44" si="4">S2/($AE2^0.5)</f>
        <v>5.3114665547982415E-2</v>
      </c>
      <c r="AJ2" s="5">
        <f t="shared" ref="AJ2:AJ44" si="5">T2/($AE2^0.5)</f>
        <v>0.17437644915752715</v>
      </c>
      <c r="AK2" s="5">
        <f t="shared" ref="AK2:AK44" si="6">U2/($AE2^0.5)</f>
        <v>6.213413705613037E-2</v>
      </c>
      <c r="AL2" s="5">
        <f t="shared" ref="AL2:AL44" si="7">V2/($AE2^0.5)</f>
        <v>0.14230721712855665</v>
      </c>
      <c r="AM2" s="5">
        <f t="shared" ref="AM2:AM44" si="8">W2/($AE2^0.5)</f>
        <v>0.88891902530302647</v>
      </c>
      <c r="AN2" s="5">
        <f t="shared" ref="AN2:AN44" si="9">X2/($AE2^0.5)</f>
        <v>3.0064905027159857E-2</v>
      </c>
      <c r="AO2" s="5">
        <f t="shared" ref="AO2:AO44" si="10">Y2/($AE2^0.5)</f>
        <v>-2.5054087522633217E-2</v>
      </c>
      <c r="AP2" s="5">
        <f t="shared" ref="AP2:AP44" si="11">Z2/($AE2^0.5)</f>
        <v>2.9062741526254529E-2</v>
      </c>
      <c r="AQ2" s="5">
        <f t="shared" ref="AQ2:AQ44" si="12">AA2/($AE2^0.5)</f>
        <v>0.45398006591011386</v>
      </c>
      <c r="AR2" s="5">
        <f t="shared" ref="AR2:AR44" si="13">AB2/($AE2^0.5)</f>
        <v>1.7036779515390586E-2</v>
      </c>
      <c r="AS2" s="5">
        <f t="shared" ref="AS2:AS44" si="14">AC2/($AE2^0.5)</f>
        <v>-1.8038943016295914E-2</v>
      </c>
      <c r="AT2" s="5">
        <f t="shared" ref="AT2:AT44" si="15">AD2/($AE2^0.5)</f>
        <v>2.1045433519011902E-2</v>
      </c>
    </row>
    <row r="3" spans="1:46" x14ac:dyDescent="0.35">
      <c r="A3" s="5">
        <v>2</v>
      </c>
      <c r="B3" s="3" t="s">
        <v>81</v>
      </c>
      <c r="C3" s="3" t="s">
        <v>80</v>
      </c>
      <c r="D3" s="3">
        <v>1</v>
      </c>
      <c r="E3" s="3">
        <v>750</v>
      </c>
      <c r="F3" s="3">
        <v>6</v>
      </c>
      <c r="G3" s="3">
        <f t="shared" si="0"/>
        <v>125</v>
      </c>
      <c r="H3" s="5" t="s">
        <v>45</v>
      </c>
      <c r="I3" s="8" t="s">
        <v>21</v>
      </c>
      <c r="J3" s="7">
        <v>1</v>
      </c>
      <c r="K3" s="8" t="s">
        <v>0</v>
      </c>
      <c r="L3" s="8">
        <v>1</v>
      </c>
      <c r="M3" s="8">
        <v>0</v>
      </c>
      <c r="N3" s="3" t="s">
        <v>60</v>
      </c>
      <c r="O3" s="3">
        <v>1</v>
      </c>
      <c r="P3" s="4">
        <v>2</v>
      </c>
      <c r="Q3" s="5">
        <v>0.32900000000000001</v>
      </c>
      <c r="R3" s="5">
        <v>3.5000000000000003E-2</v>
      </c>
      <c r="S3" s="5">
        <v>0.39600000000000002</v>
      </c>
      <c r="T3" s="5">
        <v>7.4999999999999997E-2</v>
      </c>
      <c r="U3" s="5">
        <v>0.193</v>
      </c>
      <c r="V3" s="5">
        <v>5.5E-2</v>
      </c>
      <c r="W3" s="5">
        <v>0.69099999999999995</v>
      </c>
      <c r="X3" s="5">
        <v>4.2000000000000003E-2</v>
      </c>
      <c r="Y3" s="5">
        <v>-7.1999999999999995E-2</v>
      </c>
      <c r="Z3" s="5">
        <v>3.7999999999999999E-2</v>
      </c>
      <c r="AA3" s="5">
        <v>0.46800000000000003</v>
      </c>
      <c r="AB3" s="5">
        <v>2.3E-2</v>
      </c>
      <c r="AC3" s="5">
        <v>-2.3E-2</v>
      </c>
      <c r="AD3" s="5">
        <v>0.02</v>
      </c>
      <c r="AE3" s="6">
        <f t="shared" si="1"/>
        <v>0.96156199999999992</v>
      </c>
      <c r="AF3" s="6"/>
      <c r="AG3" s="5">
        <f t="shared" si="2"/>
        <v>0.33551137736027886</v>
      </c>
      <c r="AH3" s="5">
        <f t="shared" si="3"/>
        <v>3.56926997191786E-2</v>
      </c>
      <c r="AI3" s="5">
        <f t="shared" si="4"/>
        <v>0.40383740253699218</v>
      </c>
      <c r="AJ3" s="5">
        <f t="shared" si="5"/>
        <v>7.648435654109699E-2</v>
      </c>
      <c r="AK3" s="5">
        <f t="shared" si="6"/>
        <v>0.19681974416575629</v>
      </c>
      <c r="AL3" s="5">
        <f t="shared" si="7"/>
        <v>5.6088528130137795E-2</v>
      </c>
      <c r="AM3" s="5">
        <f t="shared" si="8"/>
        <v>0.70467587159864031</v>
      </c>
      <c r="AN3" s="5">
        <f t="shared" si="9"/>
        <v>4.2831239663014324E-2</v>
      </c>
      <c r="AO3" s="5">
        <f t="shared" si="10"/>
        <v>-7.3424982279453113E-2</v>
      </c>
      <c r="AP3" s="5">
        <f t="shared" si="11"/>
        <v>3.8752073980822477E-2</v>
      </c>
      <c r="AQ3" s="5">
        <f t="shared" si="12"/>
        <v>0.47726238481644528</v>
      </c>
      <c r="AR3" s="5">
        <f t="shared" si="13"/>
        <v>2.3455202672603079E-2</v>
      </c>
      <c r="AS3" s="5">
        <f t="shared" si="14"/>
        <v>-2.3455202672603079E-2</v>
      </c>
      <c r="AT3" s="5">
        <f t="shared" si="15"/>
        <v>2.0395828410959198E-2</v>
      </c>
    </row>
    <row r="4" spans="1:46" x14ac:dyDescent="0.35">
      <c r="A4" s="5">
        <v>3</v>
      </c>
      <c r="B4" s="3" t="s">
        <v>81</v>
      </c>
      <c r="C4" s="3" t="s">
        <v>80</v>
      </c>
      <c r="D4" s="3">
        <v>1</v>
      </c>
      <c r="E4" s="3">
        <v>750</v>
      </c>
      <c r="F4" s="3">
        <v>6</v>
      </c>
      <c r="G4" s="3">
        <f t="shared" si="0"/>
        <v>125</v>
      </c>
      <c r="H4" s="5" t="s">
        <v>46</v>
      </c>
      <c r="I4" s="8" t="s">
        <v>21</v>
      </c>
      <c r="J4" s="7">
        <v>1</v>
      </c>
      <c r="K4" s="8" t="s">
        <v>18</v>
      </c>
      <c r="L4" s="8">
        <v>0</v>
      </c>
      <c r="M4" s="8">
        <v>1</v>
      </c>
      <c r="N4" s="3" t="s">
        <v>60</v>
      </c>
      <c r="O4" s="3">
        <v>1</v>
      </c>
      <c r="P4" s="4">
        <v>4</v>
      </c>
      <c r="Q4" s="5">
        <v>0.44600000000000001</v>
      </c>
      <c r="R4" s="5">
        <v>3.3000000000000002E-2</v>
      </c>
      <c r="S4" s="5">
        <v>0.27100000000000002</v>
      </c>
      <c r="T4" s="5">
        <v>8.6999999999999994E-2</v>
      </c>
      <c r="U4" s="5">
        <v>3.1E-2</v>
      </c>
      <c r="V4" s="5">
        <v>6.6000000000000003E-2</v>
      </c>
      <c r="W4" s="5">
        <v>0.73299999999999998</v>
      </c>
      <c r="X4" s="5">
        <v>3.5000000000000003E-2</v>
      </c>
      <c r="Y4" s="5">
        <v>0.11</v>
      </c>
      <c r="Z4" s="5">
        <v>3.4000000000000002E-2</v>
      </c>
      <c r="AA4" s="5">
        <v>0.41099999999999998</v>
      </c>
      <c r="AB4" s="5">
        <v>2.1999999999999999E-2</v>
      </c>
      <c r="AC4" s="5">
        <v>7.0999999999999994E-2</v>
      </c>
      <c r="AD4" s="5">
        <v>0.02</v>
      </c>
      <c r="AE4" s="6">
        <f t="shared" si="1"/>
        <v>0.97856700000000008</v>
      </c>
      <c r="AF4" s="6"/>
      <c r="AG4" s="5">
        <f t="shared" si="2"/>
        <v>0.45085778770912771</v>
      </c>
      <c r="AH4" s="5">
        <f t="shared" si="3"/>
        <v>3.335943272287268E-2</v>
      </c>
      <c r="AI4" s="5">
        <f t="shared" si="4"/>
        <v>0.27395170508783323</v>
      </c>
      <c r="AJ4" s="5">
        <f t="shared" si="5"/>
        <v>8.7947595360300695E-2</v>
      </c>
      <c r="AK4" s="5">
        <f t="shared" si="6"/>
        <v>3.1337648921486452E-2</v>
      </c>
      <c r="AL4" s="5">
        <f t="shared" si="7"/>
        <v>6.6718865445745359E-2</v>
      </c>
      <c r="AM4" s="5">
        <f t="shared" si="8"/>
        <v>0.74098376320805071</v>
      </c>
      <c r="AN4" s="5">
        <f t="shared" si="9"/>
        <v>3.53812165242589E-2</v>
      </c>
      <c r="AO4" s="5">
        <f t="shared" si="10"/>
        <v>0.11119810907624225</v>
      </c>
      <c r="AP4" s="5">
        <f t="shared" si="11"/>
        <v>3.437032462356579E-2</v>
      </c>
      <c r="AQ4" s="5">
        <f t="shared" si="12"/>
        <v>0.41547657118486875</v>
      </c>
      <c r="AR4" s="5">
        <f t="shared" si="13"/>
        <v>2.223962181524845E-2</v>
      </c>
      <c r="AS4" s="5">
        <f t="shared" si="14"/>
        <v>7.1773324949210904E-2</v>
      </c>
      <c r="AT4" s="5">
        <f t="shared" si="15"/>
        <v>2.0217838013862229E-2</v>
      </c>
    </row>
    <row r="5" spans="1:46" x14ac:dyDescent="0.35">
      <c r="A5" s="5">
        <v>4</v>
      </c>
      <c r="B5" s="3" t="s">
        <v>81</v>
      </c>
      <c r="C5" s="3" t="s">
        <v>80</v>
      </c>
      <c r="D5" s="3">
        <v>1</v>
      </c>
      <c r="E5" s="3">
        <v>750</v>
      </c>
      <c r="F5" s="3">
        <v>6</v>
      </c>
      <c r="G5" s="3">
        <f t="shared" si="0"/>
        <v>125</v>
      </c>
      <c r="H5" s="5" t="s">
        <v>46</v>
      </c>
      <c r="I5" s="8" t="s">
        <v>21</v>
      </c>
      <c r="J5" s="7">
        <v>1</v>
      </c>
      <c r="K5" s="8" t="s">
        <v>19</v>
      </c>
      <c r="L5" s="8">
        <v>0</v>
      </c>
      <c r="M5" s="8">
        <v>1</v>
      </c>
      <c r="N5" s="3" t="s">
        <v>60</v>
      </c>
      <c r="O5" s="3">
        <v>1</v>
      </c>
      <c r="P5" s="4">
        <v>4</v>
      </c>
      <c r="Q5" s="5">
        <v>0.46500000000000002</v>
      </c>
      <c r="R5" s="5">
        <v>3.4000000000000002E-2</v>
      </c>
      <c r="S5" s="5">
        <v>0.438</v>
      </c>
      <c r="T5" s="5">
        <v>5.5E-2</v>
      </c>
      <c r="U5" s="5">
        <v>0.16400000000000001</v>
      </c>
      <c r="V5" s="5">
        <v>4.2999999999999997E-2</v>
      </c>
      <c r="W5" s="5">
        <v>0.63100000000000001</v>
      </c>
      <c r="X5" s="5">
        <v>4.2000000000000003E-2</v>
      </c>
      <c r="Y5" s="5">
        <v>-3.5000000000000003E-2</v>
      </c>
      <c r="Z5" s="5">
        <v>3.7999999999999999E-2</v>
      </c>
      <c r="AA5" s="5">
        <v>0.38700000000000001</v>
      </c>
      <c r="AB5" s="5">
        <v>2.1000000000000001E-2</v>
      </c>
      <c r="AC5" s="5">
        <v>3.2000000000000001E-2</v>
      </c>
      <c r="AD5" s="5">
        <v>1.9E-2</v>
      </c>
      <c r="AE5" s="6">
        <f t="shared" si="1"/>
        <v>0.95599900000000004</v>
      </c>
      <c r="AF5" s="6"/>
      <c r="AG5" s="5">
        <f t="shared" si="2"/>
        <v>0.47558071326486046</v>
      </c>
      <c r="AH5" s="5">
        <f t="shared" si="3"/>
        <v>3.477364355054894E-2</v>
      </c>
      <c r="AI5" s="5">
        <f t="shared" si="4"/>
        <v>0.44796634926883627</v>
      </c>
      <c r="AJ5" s="5">
        <f t="shared" si="5"/>
        <v>5.625148221412328E-2</v>
      </c>
      <c r="AK5" s="5">
        <f t="shared" si="6"/>
        <v>0.16773169242029487</v>
      </c>
      <c r="AL5" s="5">
        <f t="shared" si="7"/>
        <v>4.3978431549223651E-2</v>
      </c>
      <c r="AM5" s="5">
        <f t="shared" si="8"/>
        <v>0.64535791412930521</v>
      </c>
      <c r="AN5" s="5">
        <f t="shared" si="9"/>
        <v>4.2955677327148688E-2</v>
      </c>
      <c r="AO5" s="5">
        <f t="shared" si="10"/>
        <v>-3.579639777262391E-2</v>
      </c>
      <c r="AP5" s="5">
        <f t="shared" si="11"/>
        <v>3.8864660438848807E-2</v>
      </c>
      <c r="AQ5" s="5">
        <f t="shared" si="12"/>
        <v>0.39580588394301291</v>
      </c>
      <c r="AR5" s="5">
        <f t="shared" si="13"/>
        <v>2.1477838663574344E-2</v>
      </c>
      <c r="AS5" s="5">
        <f t="shared" si="14"/>
        <v>3.2728135106398999E-2</v>
      </c>
      <c r="AT5" s="5">
        <f t="shared" si="15"/>
        <v>1.9432330219424403E-2</v>
      </c>
    </row>
    <row r="6" spans="1:46" x14ac:dyDescent="0.35">
      <c r="A6" s="5">
        <v>5</v>
      </c>
      <c r="B6" s="3" t="s">
        <v>81</v>
      </c>
      <c r="C6" s="3" t="s">
        <v>80</v>
      </c>
      <c r="D6" s="3">
        <v>1</v>
      </c>
      <c r="E6" s="3">
        <v>750</v>
      </c>
      <c r="F6" s="3">
        <v>6</v>
      </c>
      <c r="G6" s="3">
        <f t="shared" si="0"/>
        <v>125</v>
      </c>
      <c r="H6" s="3" t="s">
        <v>62</v>
      </c>
      <c r="I6" s="8" t="s">
        <v>21</v>
      </c>
      <c r="J6" s="7">
        <v>1</v>
      </c>
      <c r="K6" s="8" t="s">
        <v>19</v>
      </c>
      <c r="L6" s="8">
        <v>0</v>
      </c>
      <c r="M6" s="8">
        <v>1</v>
      </c>
      <c r="N6" s="3" t="s">
        <v>60</v>
      </c>
      <c r="O6" s="3">
        <v>1</v>
      </c>
      <c r="P6" s="4">
        <v>5</v>
      </c>
      <c r="Q6" s="5">
        <v>0.47599999999999998</v>
      </c>
      <c r="R6" s="5">
        <v>3.5000000000000003E-2</v>
      </c>
      <c r="S6" s="5">
        <v>0.53100000000000003</v>
      </c>
      <c r="T6" s="5">
        <v>5.1999999999999998E-2</v>
      </c>
      <c r="U6" s="5">
        <v>-1.2999999999999999E-2</v>
      </c>
      <c r="V6" s="5">
        <v>4.5999999999999999E-2</v>
      </c>
      <c r="W6" s="5">
        <v>0.58199999999999996</v>
      </c>
      <c r="X6" s="5">
        <v>4.8000000000000001E-2</v>
      </c>
      <c r="Y6" s="5">
        <v>-3.2000000000000001E-2</v>
      </c>
      <c r="Z6" s="5">
        <v>4.5999999999999999E-2</v>
      </c>
      <c r="AA6" s="5">
        <v>0.38200000000000001</v>
      </c>
      <c r="AB6" s="5">
        <v>2.3E-2</v>
      </c>
      <c r="AC6" s="5">
        <v>-2.4E-2</v>
      </c>
      <c r="AD6" s="5">
        <v>1.9E-2</v>
      </c>
      <c r="AE6" s="6">
        <f t="shared" si="1"/>
        <v>0.99318499999999998</v>
      </c>
      <c r="AF6" s="6"/>
      <c r="AG6" s="5">
        <f t="shared" si="2"/>
        <v>0.4776303076586132</v>
      </c>
      <c r="AH6" s="5">
        <f t="shared" si="3"/>
        <v>3.5119875563133326E-2</v>
      </c>
      <c r="AI6" s="5">
        <f t="shared" si="4"/>
        <v>0.53281868354353701</v>
      </c>
      <c r="AJ6" s="5">
        <f t="shared" si="5"/>
        <v>5.2178100836655222E-2</v>
      </c>
      <c r="AK6" s="5">
        <f t="shared" si="6"/>
        <v>-1.3044525209163806E-2</v>
      </c>
      <c r="AL6" s="5">
        <f t="shared" si="7"/>
        <v>4.6157550740118083E-2</v>
      </c>
      <c r="AM6" s="5">
        <f t="shared" si="8"/>
        <v>0.58399335936410268</v>
      </c>
      <c r="AN6" s="5">
        <f t="shared" si="9"/>
        <v>4.8164400772297132E-2</v>
      </c>
      <c r="AO6" s="5">
        <f t="shared" si="10"/>
        <v>-3.2109600514864757E-2</v>
      </c>
      <c r="AP6" s="5">
        <f t="shared" si="11"/>
        <v>4.6157550740118083E-2</v>
      </c>
      <c r="AQ6" s="5">
        <f t="shared" si="12"/>
        <v>0.38330835614619801</v>
      </c>
      <c r="AR6" s="5">
        <f t="shared" si="13"/>
        <v>2.3078775370059042E-2</v>
      </c>
      <c r="AS6" s="5">
        <f t="shared" si="14"/>
        <v>-2.4082200386148566E-2</v>
      </c>
      <c r="AT6" s="5">
        <f t="shared" si="15"/>
        <v>1.9065075305700948E-2</v>
      </c>
    </row>
    <row r="7" spans="1:46" x14ac:dyDescent="0.35">
      <c r="A7" s="5">
        <v>6</v>
      </c>
      <c r="B7" s="3" t="s">
        <v>81</v>
      </c>
      <c r="C7" s="3" t="s">
        <v>80</v>
      </c>
      <c r="D7" s="3">
        <v>1</v>
      </c>
      <c r="E7" s="3">
        <v>750</v>
      </c>
      <c r="F7" s="3">
        <v>6</v>
      </c>
      <c r="G7" s="3">
        <f t="shared" si="0"/>
        <v>125</v>
      </c>
      <c r="H7" s="3" t="s">
        <v>62</v>
      </c>
      <c r="I7" s="8" t="s">
        <v>21</v>
      </c>
      <c r="J7" s="7">
        <v>1</v>
      </c>
      <c r="K7" s="8" t="s">
        <v>18</v>
      </c>
      <c r="L7" s="8">
        <v>0</v>
      </c>
      <c r="M7" s="8">
        <v>1</v>
      </c>
      <c r="N7" s="3" t="s">
        <v>60</v>
      </c>
      <c r="O7" s="3">
        <v>1</v>
      </c>
      <c r="P7" s="4">
        <v>5</v>
      </c>
      <c r="Q7" s="5">
        <v>0.40600000000000003</v>
      </c>
      <c r="R7" s="5">
        <v>3.6999999999999998E-2</v>
      </c>
      <c r="S7" s="5">
        <v>0.57299999999999995</v>
      </c>
      <c r="T7" s="5">
        <v>4.2000000000000003E-2</v>
      </c>
      <c r="U7" s="5">
        <v>1.0999999999999999E-2</v>
      </c>
      <c r="V7" s="5">
        <v>3.9E-2</v>
      </c>
      <c r="W7" s="5">
        <v>0.61899999999999999</v>
      </c>
      <c r="X7" s="5">
        <v>4.7E-2</v>
      </c>
      <c r="Y7" s="5">
        <v>5.8999999999999997E-2</v>
      </c>
      <c r="Z7" s="5">
        <v>4.5999999999999999E-2</v>
      </c>
      <c r="AA7" s="5">
        <v>0.32800000000000001</v>
      </c>
      <c r="AB7" s="5">
        <v>1.9E-2</v>
      </c>
      <c r="AC7" s="5">
        <v>8.0000000000000002E-3</v>
      </c>
      <c r="AD7" s="5">
        <v>1.4999999999999999E-2</v>
      </c>
      <c r="AE7" s="6">
        <f t="shared" si="1"/>
        <v>0.98390999999999995</v>
      </c>
      <c r="AF7" s="6"/>
      <c r="AG7" s="5">
        <f t="shared" si="2"/>
        <v>0.40930622176221282</v>
      </c>
      <c r="AH7" s="5">
        <f t="shared" si="3"/>
        <v>3.730130592414254E-2</v>
      </c>
      <c r="AI7" s="5">
        <f t="shared" si="4"/>
        <v>0.57766617012253174</v>
      </c>
      <c r="AJ7" s="5">
        <f t="shared" si="5"/>
        <v>4.2342022940918565E-2</v>
      </c>
      <c r="AK7" s="5">
        <f t="shared" si="6"/>
        <v>1.1089577436907243E-2</v>
      </c>
      <c r="AL7" s="5">
        <f t="shared" si="7"/>
        <v>3.9317592730852953E-2</v>
      </c>
      <c r="AM7" s="5">
        <f t="shared" si="8"/>
        <v>0.62404076667687125</v>
      </c>
      <c r="AN7" s="5">
        <f t="shared" si="9"/>
        <v>4.7382739957694583E-2</v>
      </c>
      <c r="AO7" s="5">
        <f t="shared" si="10"/>
        <v>5.9480460797957026E-2</v>
      </c>
      <c r="AP7" s="5">
        <f t="shared" si="11"/>
        <v>4.6374596554339377E-2</v>
      </c>
      <c r="AQ7" s="5">
        <f t="shared" si="12"/>
        <v>0.33067103630050687</v>
      </c>
      <c r="AR7" s="5">
        <f t="shared" si="13"/>
        <v>1.9154724663748873E-2</v>
      </c>
      <c r="AS7" s="5">
        <f t="shared" si="14"/>
        <v>8.0651472268416322E-3</v>
      </c>
      <c r="AT7" s="5">
        <f t="shared" si="15"/>
        <v>1.5122151050328058E-2</v>
      </c>
    </row>
    <row r="8" spans="1:46" x14ac:dyDescent="0.35">
      <c r="A8" s="5">
        <v>7</v>
      </c>
      <c r="B8" s="3" t="s">
        <v>70</v>
      </c>
      <c r="C8" s="5" t="s">
        <v>31</v>
      </c>
      <c r="D8" s="5">
        <v>2</v>
      </c>
      <c r="E8" s="5">
        <v>319</v>
      </c>
      <c r="F8" s="3">
        <v>3</v>
      </c>
      <c r="G8" s="3">
        <f t="shared" si="0"/>
        <v>106.33333333333333</v>
      </c>
      <c r="H8" s="5" t="s">
        <v>22</v>
      </c>
      <c r="I8" s="5" t="s">
        <v>21</v>
      </c>
      <c r="J8" s="7">
        <v>1</v>
      </c>
      <c r="K8" s="5" t="s">
        <v>27</v>
      </c>
      <c r="L8" s="5">
        <v>0</v>
      </c>
      <c r="M8" s="5">
        <v>1</v>
      </c>
      <c r="N8" s="3" t="s">
        <v>60</v>
      </c>
      <c r="O8" s="3">
        <v>1</v>
      </c>
      <c r="P8" s="6">
        <v>7</v>
      </c>
      <c r="Q8" s="6">
        <v>0.39900000000000002</v>
      </c>
      <c r="R8" s="6">
        <v>4.5999999999999999E-2</v>
      </c>
      <c r="S8" s="6">
        <v>0.47699999999999998</v>
      </c>
      <c r="T8" s="6">
        <v>0.10199999999999999</v>
      </c>
      <c r="U8" s="6">
        <v>0.154</v>
      </c>
      <c r="V8" s="6">
        <v>6.7000000000000004E-2</v>
      </c>
      <c r="W8" s="6">
        <v>0.54</v>
      </c>
      <c r="X8" s="6">
        <v>9.4E-2</v>
      </c>
      <c r="Y8" s="6">
        <v>-0.14199999999999999</v>
      </c>
      <c r="Z8" s="6">
        <v>9.8000000000000004E-2</v>
      </c>
      <c r="AA8" s="6">
        <v>0.47</v>
      </c>
      <c r="AB8" s="6">
        <v>3.1E-2</v>
      </c>
      <c r="AC8" s="6">
        <v>-1.6E-2</v>
      </c>
      <c r="AD8" s="6">
        <v>2.8000000000000001E-2</v>
      </c>
      <c r="AE8" s="6">
        <f t="shared" si="1"/>
        <v>0.89923000000000008</v>
      </c>
      <c r="AF8" s="6"/>
      <c r="AG8" s="5">
        <f t="shared" si="2"/>
        <v>0.42076296036153893</v>
      </c>
      <c r="AH8" s="5">
        <f t="shared" si="3"/>
        <v>4.8509012974012007E-2</v>
      </c>
      <c r="AI8" s="5">
        <f t="shared" si="4"/>
        <v>0.50301737366529842</v>
      </c>
      <c r="AJ8" s="5">
        <f t="shared" si="5"/>
        <v>0.10756346355107009</v>
      </c>
      <c r="AK8" s="5">
        <f t="shared" si="6"/>
        <v>0.16239973908690974</v>
      </c>
      <c r="AL8" s="5">
        <f t="shared" si="7"/>
        <v>7.0654431940408796E-2</v>
      </c>
      <c r="AM8" s="5">
        <f t="shared" si="8"/>
        <v>0.56945363056448883</v>
      </c>
      <c r="AN8" s="5">
        <f t="shared" si="9"/>
        <v>9.9127113468633232E-2</v>
      </c>
      <c r="AO8" s="5">
        <f t="shared" si="10"/>
        <v>-0.14974521396325444</v>
      </c>
      <c r="AP8" s="5">
        <f t="shared" si="11"/>
        <v>0.10334528850985167</v>
      </c>
      <c r="AQ8" s="5">
        <f t="shared" si="12"/>
        <v>0.49563556734316611</v>
      </c>
      <c r="AR8" s="5">
        <f t="shared" si="13"/>
        <v>3.2690856569442872E-2</v>
      </c>
      <c r="AS8" s="5">
        <f t="shared" si="14"/>
        <v>-1.6872700164873741E-2</v>
      </c>
      <c r="AT8" s="5">
        <f t="shared" si="15"/>
        <v>2.9527225288529049E-2</v>
      </c>
    </row>
    <row r="9" spans="1:46" x14ac:dyDescent="0.35">
      <c r="A9" s="5">
        <v>8</v>
      </c>
      <c r="B9" s="3" t="s">
        <v>70</v>
      </c>
      <c r="C9" s="5" t="s">
        <v>31</v>
      </c>
      <c r="D9" s="5">
        <v>2</v>
      </c>
      <c r="E9" s="5">
        <v>319</v>
      </c>
      <c r="F9" s="3">
        <v>3</v>
      </c>
      <c r="G9" s="3">
        <f t="shared" si="0"/>
        <v>106.33333333333333</v>
      </c>
      <c r="H9" s="5" t="s">
        <v>22</v>
      </c>
      <c r="I9" s="5" t="s">
        <v>21</v>
      </c>
      <c r="J9" s="7">
        <v>1</v>
      </c>
      <c r="K9" s="5" t="s">
        <v>26</v>
      </c>
      <c r="L9" s="5">
        <v>1</v>
      </c>
      <c r="M9" s="5">
        <v>0</v>
      </c>
      <c r="N9" s="3" t="s">
        <v>60</v>
      </c>
      <c r="O9" s="3">
        <v>1</v>
      </c>
      <c r="P9" s="6">
        <v>7</v>
      </c>
      <c r="Q9" s="6">
        <v>0.41099999999999998</v>
      </c>
      <c r="R9" s="6">
        <v>4.7E-2</v>
      </c>
      <c r="S9" s="6">
        <v>0.46400000000000002</v>
      </c>
      <c r="T9" s="6">
        <v>9.8000000000000004E-2</v>
      </c>
      <c r="U9" s="6">
        <v>0.182</v>
      </c>
      <c r="V9" s="6">
        <v>6.8000000000000005E-2</v>
      </c>
      <c r="W9" s="6">
        <v>0.56699999999999995</v>
      </c>
      <c r="X9" s="6">
        <v>7.2999999999999995E-2</v>
      </c>
      <c r="Y9" s="6">
        <v>-0.13600000000000001</v>
      </c>
      <c r="Z9" s="6">
        <v>6.9000000000000006E-2</v>
      </c>
      <c r="AA9" s="6">
        <v>0.44500000000000001</v>
      </c>
      <c r="AB9" s="6">
        <v>2.7E-2</v>
      </c>
      <c r="AC9" s="6">
        <v>-0.11</v>
      </c>
      <c r="AD9" s="6">
        <v>2.1999999999999999E-2</v>
      </c>
      <c r="AE9" s="6">
        <f t="shared" si="1"/>
        <v>0.90373099999999995</v>
      </c>
      <c r="AF9" s="6"/>
      <c r="AG9" s="5">
        <f t="shared" si="2"/>
        <v>0.43233682810079371</v>
      </c>
      <c r="AH9" s="5">
        <f t="shared" si="3"/>
        <v>4.9439977909336512E-2</v>
      </c>
      <c r="AI9" s="5">
        <f t="shared" si="4"/>
        <v>0.48808829255174768</v>
      </c>
      <c r="AJ9" s="5">
        <f t="shared" si="5"/>
        <v>0.10308761351308464</v>
      </c>
      <c r="AK9" s="5">
        <f t="shared" si="6"/>
        <v>0.19144842509572862</v>
      </c>
      <c r="AL9" s="5">
        <f t="shared" si="7"/>
        <v>7.1530180804997512E-2</v>
      </c>
      <c r="AM9" s="5">
        <f t="shared" si="8"/>
        <v>0.59643547818284681</v>
      </c>
      <c r="AN9" s="5">
        <f t="shared" si="9"/>
        <v>7.6789752923012017E-2</v>
      </c>
      <c r="AO9" s="5">
        <f t="shared" si="10"/>
        <v>-0.14306036160999502</v>
      </c>
      <c r="AP9" s="5">
        <f t="shared" si="11"/>
        <v>7.2582095228600416E-2</v>
      </c>
      <c r="AQ9" s="5">
        <f t="shared" si="12"/>
        <v>0.46810191850329252</v>
      </c>
      <c r="AR9" s="5">
        <f t="shared" si="13"/>
        <v>2.8401689437278419E-2</v>
      </c>
      <c r="AS9" s="5">
        <f t="shared" si="14"/>
        <v>-0.1157105865963195</v>
      </c>
      <c r="AT9" s="5">
        <f t="shared" si="15"/>
        <v>2.3142117319263897E-2</v>
      </c>
    </row>
    <row r="10" spans="1:46" x14ac:dyDescent="0.35">
      <c r="A10" s="5">
        <v>9</v>
      </c>
      <c r="B10" s="3" t="s">
        <v>70</v>
      </c>
      <c r="C10" s="5" t="s">
        <v>31</v>
      </c>
      <c r="D10" s="5">
        <v>2</v>
      </c>
      <c r="E10" s="5">
        <v>319</v>
      </c>
      <c r="F10" s="3">
        <v>3</v>
      </c>
      <c r="G10" s="3">
        <f t="shared" si="0"/>
        <v>106.33333333333333</v>
      </c>
      <c r="H10" s="5" t="s">
        <v>22</v>
      </c>
      <c r="I10" s="5" t="s">
        <v>21</v>
      </c>
      <c r="J10" s="7">
        <v>1</v>
      </c>
      <c r="K10" s="5" t="s">
        <v>28</v>
      </c>
      <c r="L10" s="5">
        <v>0</v>
      </c>
      <c r="M10" s="5">
        <v>0</v>
      </c>
      <c r="N10" s="3" t="s">
        <v>60</v>
      </c>
      <c r="O10" s="3">
        <v>1</v>
      </c>
      <c r="P10" s="6">
        <v>7</v>
      </c>
      <c r="Q10" s="6">
        <v>0.33100000000000002</v>
      </c>
      <c r="R10" s="6">
        <v>4.8000000000000001E-2</v>
      </c>
      <c r="S10" s="6">
        <v>0.30399999999999999</v>
      </c>
      <c r="T10" s="6">
        <v>0.16900000000000001</v>
      </c>
      <c r="U10" s="6">
        <v>0.23599999999999999</v>
      </c>
      <c r="V10" s="6">
        <v>9.6000000000000002E-2</v>
      </c>
      <c r="W10" s="6">
        <v>0.59299999999999997</v>
      </c>
      <c r="X10" s="6">
        <v>7.3999999999999996E-2</v>
      </c>
      <c r="Y10" s="6">
        <v>-0.10100000000000001</v>
      </c>
      <c r="Z10" s="6">
        <v>7.4999999999999997E-2</v>
      </c>
      <c r="AA10" s="6">
        <v>0.61099999999999999</v>
      </c>
      <c r="AB10" s="6">
        <v>3.1E-2</v>
      </c>
      <c r="AC10" s="6">
        <v>-9.7000000000000003E-2</v>
      </c>
      <c r="AD10" s="6">
        <v>2.9000000000000001E-2</v>
      </c>
      <c r="AE10" s="6">
        <f t="shared" si="1"/>
        <v>0.92694699999999997</v>
      </c>
      <c r="AF10" s="6"/>
      <c r="AG10" s="5">
        <f t="shared" si="2"/>
        <v>0.34379578049731313</v>
      </c>
      <c r="AH10" s="5">
        <f t="shared" si="3"/>
        <v>4.9855581461846016E-2</v>
      </c>
      <c r="AI10" s="5">
        <f t="shared" si="4"/>
        <v>0.31575201592502472</v>
      </c>
      <c r="AJ10" s="5">
        <f t="shared" si="5"/>
        <v>0.17553319306358284</v>
      </c>
      <c r="AK10" s="5">
        <f t="shared" si="6"/>
        <v>0.24512327552074287</v>
      </c>
      <c r="AL10" s="5">
        <f t="shared" si="7"/>
        <v>9.9711162923692032E-2</v>
      </c>
      <c r="AM10" s="5">
        <f t="shared" si="8"/>
        <v>0.61592416264322258</v>
      </c>
      <c r="AN10" s="5">
        <f t="shared" si="9"/>
        <v>7.6860688087012602E-2</v>
      </c>
      <c r="AO10" s="5">
        <f t="shared" si="10"/>
        <v>-0.10490445265930098</v>
      </c>
      <c r="AP10" s="5">
        <f t="shared" si="11"/>
        <v>7.7899346034134384E-2</v>
      </c>
      <c r="AQ10" s="5">
        <f t="shared" si="12"/>
        <v>0.63462000569141486</v>
      </c>
      <c r="AR10" s="5">
        <f t="shared" si="13"/>
        <v>3.2198396360775546E-2</v>
      </c>
      <c r="AS10" s="5">
        <f t="shared" si="14"/>
        <v>-0.10074982087081381</v>
      </c>
      <c r="AT10" s="5">
        <f t="shared" si="15"/>
        <v>3.0121080466531967E-2</v>
      </c>
    </row>
    <row r="11" spans="1:46" x14ac:dyDescent="0.35">
      <c r="A11" s="5">
        <v>10</v>
      </c>
      <c r="B11" s="3" t="s">
        <v>71</v>
      </c>
      <c r="C11" s="5" t="s">
        <v>32</v>
      </c>
      <c r="D11" s="5">
        <v>3</v>
      </c>
      <c r="E11" s="5">
        <v>839</v>
      </c>
      <c r="F11" s="3">
        <v>2</v>
      </c>
      <c r="G11" s="3">
        <f t="shared" si="0"/>
        <v>419.5</v>
      </c>
      <c r="H11" s="5" t="s">
        <v>23</v>
      </c>
      <c r="I11" s="5" t="s">
        <v>24</v>
      </c>
      <c r="J11" s="5">
        <v>0</v>
      </c>
      <c r="K11" s="5" t="s">
        <v>25</v>
      </c>
      <c r="L11" s="5">
        <v>1</v>
      </c>
      <c r="M11" s="5">
        <v>1</v>
      </c>
      <c r="N11" s="3" t="s">
        <v>60</v>
      </c>
      <c r="O11" s="3">
        <v>1</v>
      </c>
      <c r="P11" s="6">
        <v>17</v>
      </c>
      <c r="Q11" s="6">
        <v>0.251</v>
      </c>
      <c r="R11" s="6">
        <v>3.4000000000000002E-2</v>
      </c>
      <c r="S11" s="6">
        <v>0.65500000000000003</v>
      </c>
      <c r="T11" s="6">
        <v>4.4999999999999998E-2</v>
      </c>
      <c r="U11" s="6">
        <v>0.12</v>
      </c>
      <c r="V11" s="6">
        <v>4.5999999999999999E-2</v>
      </c>
      <c r="W11" s="6">
        <v>0.59199999999999997</v>
      </c>
      <c r="X11" s="6">
        <v>5.8999999999999997E-2</v>
      </c>
      <c r="Y11" s="6">
        <v>-7.9000000000000001E-2</v>
      </c>
      <c r="Z11" s="6">
        <v>6.4000000000000001E-2</v>
      </c>
      <c r="AA11" s="6">
        <v>0.35799999999999998</v>
      </c>
      <c r="AB11" s="6">
        <v>1.2E-2</v>
      </c>
      <c r="AC11" s="6">
        <v>-1.2E-2</v>
      </c>
      <c r="AD11" s="6">
        <v>1.0999999999999999E-2</v>
      </c>
      <c r="AE11" s="6">
        <f t="shared" si="1"/>
        <v>0.97065399999999991</v>
      </c>
      <c r="AF11" s="6"/>
      <c r="AG11" s="5">
        <f t="shared" si="2"/>
        <v>0.25476601688147832</v>
      </c>
      <c r="AH11" s="5">
        <f t="shared" si="3"/>
        <v>3.4510137744901449E-2</v>
      </c>
      <c r="AI11" s="5">
        <f t="shared" si="4"/>
        <v>0.66482765361501328</v>
      </c>
      <c r="AJ11" s="5">
        <f t="shared" si="5"/>
        <v>4.5675182309428387E-2</v>
      </c>
      <c r="AK11" s="5">
        <f t="shared" si="6"/>
        <v>0.12180048615847569</v>
      </c>
      <c r="AL11" s="5">
        <f t="shared" si="7"/>
        <v>4.6690186360749016E-2</v>
      </c>
      <c r="AM11" s="5">
        <f t="shared" si="8"/>
        <v>0.60088239838181345</v>
      </c>
      <c r="AN11" s="5">
        <f t="shared" si="9"/>
        <v>5.9885239027917217E-2</v>
      </c>
      <c r="AO11" s="5">
        <f t="shared" si="10"/>
        <v>-8.0185320054329837E-2</v>
      </c>
      <c r="AP11" s="5">
        <f t="shared" si="11"/>
        <v>6.4960259284520372E-2</v>
      </c>
      <c r="AQ11" s="5">
        <f t="shared" si="12"/>
        <v>0.36337145037278584</v>
      </c>
      <c r="AR11" s="5">
        <f t="shared" si="13"/>
        <v>1.218004861584757E-2</v>
      </c>
      <c r="AS11" s="5">
        <f t="shared" si="14"/>
        <v>-1.218004861584757E-2</v>
      </c>
      <c r="AT11" s="5">
        <f t="shared" si="15"/>
        <v>1.1165044564526938E-2</v>
      </c>
    </row>
    <row r="12" spans="1:46" x14ac:dyDescent="0.35">
      <c r="A12" s="5">
        <v>11</v>
      </c>
      <c r="B12" s="3" t="s">
        <v>71</v>
      </c>
      <c r="C12" s="5" t="s">
        <v>32</v>
      </c>
      <c r="D12" s="5">
        <v>3</v>
      </c>
      <c r="E12" s="5">
        <v>839</v>
      </c>
      <c r="F12" s="3">
        <v>2</v>
      </c>
      <c r="G12" s="3">
        <f t="shared" si="0"/>
        <v>419.5</v>
      </c>
      <c r="H12" s="5" t="s">
        <v>23</v>
      </c>
      <c r="I12" s="5" t="s">
        <v>34</v>
      </c>
      <c r="J12" s="5">
        <v>0</v>
      </c>
      <c r="K12" s="5" t="s">
        <v>25</v>
      </c>
      <c r="L12" s="5">
        <v>1</v>
      </c>
      <c r="M12" s="5">
        <v>1</v>
      </c>
      <c r="N12" s="3" t="s">
        <v>60</v>
      </c>
      <c r="O12" s="3">
        <v>1</v>
      </c>
      <c r="P12" s="6">
        <v>17</v>
      </c>
      <c r="Q12" s="6">
        <v>0.32200000000000001</v>
      </c>
      <c r="R12" s="6">
        <v>4.1000000000000002E-2</v>
      </c>
      <c r="S12" s="6">
        <v>0.67500000000000004</v>
      </c>
      <c r="T12" s="6">
        <v>4.4999999999999998E-2</v>
      </c>
      <c r="U12" s="6">
        <v>0.13</v>
      </c>
      <c r="V12" s="6">
        <v>6.0999999999999999E-2</v>
      </c>
      <c r="W12" s="6">
        <v>0.57299999999999995</v>
      </c>
      <c r="X12" s="6">
        <v>6.8000000000000005E-2</v>
      </c>
      <c r="Y12" s="6">
        <v>-0.112</v>
      </c>
      <c r="Z12" s="6">
        <v>7.8E-2</v>
      </c>
      <c r="AA12" s="6">
        <v>0.35399999999999998</v>
      </c>
      <c r="AB12" s="6">
        <v>1.0999999999999999E-2</v>
      </c>
      <c r="AC12" s="6">
        <v>-1.2E-2</v>
      </c>
      <c r="AD12" s="6">
        <v>1.7000000000000001E-2</v>
      </c>
      <c r="AE12" s="6">
        <f t="shared" si="1"/>
        <v>1.0129539999999999</v>
      </c>
      <c r="AF12" s="6"/>
      <c r="AG12" s="5">
        <f t="shared" si="2"/>
        <v>0.31993445230460055</v>
      </c>
      <c r="AH12" s="5">
        <f t="shared" si="3"/>
        <v>4.0736995479778333E-2</v>
      </c>
      <c r="AI12" s="5">
        <f t="shared" si="4"/>
        <v>0.67067004753293591</v>
      </c>
      <c r="AJ12" s="5">
        <f t="shared" si="5"/>
        <v>4.4711336502195727E-2</v>
      </c>
      <c r="AK12" s="5">
        <f t="shared" si="6"/>
        <v>0.12916608322856543</v>
      </c>
      <c r="AL12" s="5">
        <f t="shared" si="7"/>
        <v>6.0608700591865315E-2</v>
      </c>
      <c r="AM12" s="5">
        <f t="shared" si="8"/>
        <v>0.56932435146129223</v>
      </c>
      <c r="AN12" s="5">
        <f t="shared" si="9"/>
        <v>6.7563797381095775E-2</v>
      </c>
      <c r="AO12" s="5">
        <f t="shared" si="10"/>
        <v>-0.11128154862768715</v>
      </c>
      <c r="AP12" s="5">
        <f t="shared" si="11"/>
        <v>7.7499649937139259E-2</v>
      </c>
      <c r="AQ12" s="5">
        <f t="shared" si="12"/>
        <v>0.3517291804839397</v>
      </c>
      <c r="AR12" s="5">
        <f t="shared" si="13"/>
        <v>1.0929437811647843E-2</v>
      </c>
      <c r="AS12" s="5">
        <f t="shared" si="14"/>
        <v>-1.1923023067252193E-2</v>
      </c>
      <c r="AT12" s="5">
        <f t="shared" si="15"/>
        <v>1.6890949345273944E-2</v>
      </c>
    </row>
    <row r="13" spans="1:46" x14ac:dyDescent="0.35">
      <c r="A13" s="5">
        <v>12</v>
      </c>
      <c r="B13" s="3" t="s">
        <v>72</v>
      </c>
      <c r="C13" s="5" t="s">
        <v>30</v>
      </c>
      <c r="D13" s="5">
        <v>4</v>
      </c>
      <c r="E13" s="5">
        <v>851</v>
      </c>
      <c r="F13" s="3">
        <v>1</v>
      </c>
      <c r="G13" s="3">
        <f t="shared" si="0"/>
        <v>851</v>
      </c>
      <c r="H13" s="5" t="s">
        <v>29</v>
      </c>
      <c r="I13" s="5" t="s">
        <v>21</v>
      </c>
      <c r="J13" s="7">
        <v>1</v>
      </c>
      <c r="K13" s="5" t="s">
        <v>21</v>
      </c>
      <c r="L13" s="5">
        <v>1</v>
      </c>
      <c r="M13" s="5">
        <v>0</v>
      </c>
      <c r="N13" s="3" t="s">
        <v>60</v>
      </c>
      <c r="O13" s="3">
        <v>1</v>
      </c>
      <c r="P13" s="6">
        <v>54</v>
      </c>
      <c r="Q13" s="6">
        <v>0.14899999999999999</v>
      </c>
      <c r="R13" s="6">
        <v>3.4183673469387756E-2</v>
      </c>
      <c r="S13" s="6">
        <v>0.70499999999999996</v>
      </c>
      <c r="T13" s="6">
        <v>9.0561224489795936E-2</v>
      </c>
      <c r="U13" s="6">
        <v>8.8999999999999996E-2</v>
      </c>
      <c r="V13" s="6">
        <v>5.8928571428571434E-2</v>
      </c>
      <c r="W13" s="6">
        <v>0.193</v>
      </c>
      <c r="X13" s="6">
        <v>0.23188775510204082</v>
      </c>
      <c r="Y13" s="6">
        <v>-2.1999999999999999E-2</v>
      </c>
      <c r="Z13" s="6">
        <v>0.11224489795918367</v>
      </c>
      <c r="AA13" s="6">
        <v>0.64</v>
      </c>
      <c r="AB13" s="6">
        <v>3.6224489795918371E-2</v>
      </c>
      <c r="AC13" s="6">
        <v>6.0000000000000001E-3</v>
      </c>
      <c r="AD13" s="6">
        <v>3.2908163265306122E-2</v>
      </c>
      <c r="AE13" s="6">
        <f t="shared" si="1"/>
        <v>0.96607500000000002</v>
      </c>
      <c r="AF13" s="6"/>
      <c r="AG13" s="5">
        <f t="shared" si="2"/>
        <v>0.15159359302716455</v>
      </c>
      <c r="AH13" s="5">
        <f t="shared" si="3"/>
        <v>3.4778697208670127E-2</v>
      </c>
      <c r="AI13" s="5">
        <f t="shared" si="4"/>
        <v>0.71727169855134898</v>
      </c>
      <c r="AJ13" s="5">
        <f t="shared" si="5"/>
        <v>9.2137593351327596E-2</v>
      </c>
      <c r="AK13" s="5">
        <f t="shared" si="6"/>
        <v>9.0549193150453983E-2</v>
      </c>
      <c r="AL13" s="5">
        <f t="shared" si="7"/>
        <v>5.9954321307483585E-2</v>
      </c>
      <c r="AM13" s="5">
        <f t="shared" si="8"/>
        <v>0.19635948627008562</v>
      </c>
      <c r="AN13" s="5">
        <f t="shared" si="9"/>
        <v>0.23592414748269513</v>
      </c>
      <c r="AO13" s="5">
        <f t="shared" si="10"/>
        <v>-2.2382946621460537E-2</v>
      </c>
      <c r="AP13" s="5">
        <f t="shared" si="11"/>
        <v>0.11419870725234968</v>
      </c>
      <c r="AQ13" s="5">
        <f t="shared" si="12"/>
        <v>0.65114026535157932</v>
      </c>
      <c r="AR13" s="5">
        <f t="shared" si="13"/>
        <v>3.6855037340531034E-2</v>
      </c>
      <c r="AS13" s="5">
        <f t="shared" si="14"/>
        <v>6.1044399876710558E-3</v>
      </c>
      <c r="AT13" s="5">
        <f t="shared" si="15"/>
        <v>3.3480984626257065E-2</v>
      </c>
    </row>
    <row r="14" spans="1:46" x14ac:dyDescent="0.35">
      <c r="A14" s="5">
        <v>13</v>
      </c>
      <c r="B14" s="3" t="s">
        <v>73</v>
      </c>
      <c r="C14" s="5" t="s">
        <v>37</v>
      </c>
      <c r="D14" s="5">
        <v>5</v>
      </c>
      <c r="E14" s="5">
        <v>3203</v>
      </c>
      <c r="F14" s="3">
        <v>2</v>
      </c>
      <c r="G14" s="3">
        <f t="shared" si="0"/>
        <v>1601.5</v>
      </c>
      <c r="H14" s="5" t="s">
        <v>38</v>
      </c>
      <c r="I14" s="5" t="s">
        <v>64</v>
      </c>
      <c r="J14" s="5">
        <v>0</v>
      </c>
      <c r="K14" s="5" t="s">
        <v>117</v>
      </c>
      <c r="L14" s="5">
        <v>1</v>
      </c>
      <c r="M14" s="5">
        <v>0</v>
      </c>
      <c r="N14" s="3" t="s">
        <v>60</v>
      </c>
      <c r="O14" s="3">
        <v>1</v>
      </c>
      <c r="P14" s="6">
        <v>19.600000000000001</v>
      </c>
      <c r="Q14" s="6">
        <v>0.24940000000000001</v>
      </c>
      <c r="R14" s="6">
        <v>1.5699999999999999E-2</v>
      </c>
      <c r="S14" s="6">
        <v>0.68540000000000001</v>
      </c>
      <c r="T14" s="6">
        <v>0.03</v>
      </c>
      <c r="U14" s="6">
        <v>-6.8999999999999999E-3</v>
      </c>
      <c r="V14" s="6">
        <v>2.7900000000000001E-2</v>
      </c>
      <c r="W14" s="6">
        <v>0.47270000000000001</v>
      </c>
      <c r="X14" s="6">
        <v>4.1500000000000002E-2</v>
      </c>
      <c r="Y14" s="6">
        <v>1.52E-2</v>
      </c>
      <c r="Z14" s="6">
        <v>3.8300000000000001E-2</v>
      </c>
      <c r="AA14" s="6">
        <v>0.50109999999999999</v>
      </c>
      <c r="AB14" s="6">
        <v>8.8000000000000005E-3</v>
      </c>
      <c r="AC14" s="6">
        <v>5.3E-3</v>
      </c>
      <c r="AD14" s="6">
        <v>8.6E-3</v>
      </c>
      <c r="AE14" s="6">
        <f t="shared" si="1"/>
        <v>1.00652002</v>
      </c>
      <c r="AF14" s="6"/>
      <c r="AG14" s="5">
        <f t="shared" si="2"/>
        <v>0.24859090783610727</v>
      </c>
      <c r="AH14" s="5">
        <f t="shared" si="3"/>
        <v>1.5649066772361202E-2</v>
      </c>
      <c r="AI14" s="5">
        <f t="shared" si="4"/>
        <v>0.68317645641887703</v>
      </c>
      <c r="AJ14" s="5">
        <f t="shared" si="5"/>
        <v>2.9902675361199751E-2</v>
      </c>
      <c r="AK14" s="5">
        <f t="shared" si="6"/>
        <v>-6.8776153330759428E-3</v>
      </c>
      <c r="AL14" s="5">
        <f t="shared" si="7"/>
        <v>2.7809488085915771E-2</v>
      </c>
      <c r="AM14" s="5">
        <f t="shared" si="8"/>
        <v>0.47116648810797074</v>
      </c>
      <c r="AN14" s="5">
        <f t="shared" si="9"/>
        <v>4.1365367582992994E-2</v>
      </c>
      <c r="AO14" s="5">
        <f t="shared" si="10"/>
        <v>1.5150688849674541E-2</v>
      </c>
      <c r="AP14" s="5">
        <f t="shared" si="11"/>
        <v>3.817574887779835E-2</v>
      </c>
      <c r="AQ14" s="5">
        <f t="shared" si="12"/>
        <v>0.49947435411657315</v>
      </c>
      <c r="AR14" s="5">
        <f t="shared" si="13"/>
        <v>8.7714514392852605E-3</v>
      </c>
      <c r="AS14" s="5">
        <f t="shared" si="14"/>
        <v>5.2828059804786226E-3</v>
      </c>
      <c r="AT14" s="5">
        <f t="shared" si="15"/>
        <v>8.5721002702105961E-3</v>
      </c>
    </row>
    <row r="15" spans="1:46" x14ac:dyDescent="0.35">
      <c r="A15" s="5">
        <v>14</v>
      </c>
      <c r="B15" s="3" t="s">
        <v>73</v>
      </c>
      <c r="C15" s="5" t="s">
        <v>37</v>
      </c>
      <c r="D15" s="5">
        <v>5</v>
      </c>
      <c r="E15" s="5">
        <v>347</v>
      </c>
      <c r="F15" s="3">
        <v>2</v>
      </c>
      <c r="G15" s="3">
        <f t="shared" si="0"/>
        <v>173.5</v>
      </c>
      <c r="H15" s="5" t="s">
        <v>35</v>
      </c>
      <c r="I15" s="5" t="s">
        <v>64</v>
      </c>
      <c r="J15" s="5">
        <v>0</v>
      </c>
      <c r="K15" s="5" t="s">
        <v>53</v>
      </c>
      <c r="L15" s="5">
        <v>0</v>
      </c>
      <c r="M15" s="5">
        <v>1</v>
      </c>
      <c r="N15" s="3" t="s">
        <v>60</v>
      </c>
      <c r="O15" s="3">
        <v>1</v>
      </c>
      <c r="P15" s="6">
        <v>47.9</v>
      </c>
      <c r="Q15" s="6">
        <v>0.23649999999999999</v>
      </c>
      <c r="R15" s="6">
        <v>4.9000000000000002E-2</v>
      </c>
      <c r="S15" s="6">
        <v>0.63619999999999999</v>
      </c>
      <c r="T15" s="6">
        <v>9.1999999999999998E-2</v>
      </c>
      <c r="U15" s="6">
        <v>-2.6499999999999999E-2</v>
      </c>
      <c r="V15" s="6">
        <v>7.1999999999999995E-2</v>
      </c>
      <c r="W15" s="6">
        <v>0.51280000000000003</v>
      </c>
      <c r="X15" s="6">
        <v>0.126</v>
      </c>
      <c r="Y15" s="6">
        <v>-0.1404</v>
      </c>
      <c r="Z15" s="6">
        <v>9.1999999999999998E-2</v>
      </c>
      <c r="AA15" s="6">
        <v>0.50380000000000003</v>
      </c>
      <c r="AB15" s="6">
        <v>2.7E-2</v>
      </c>
      <c r="AC15" s="6">
        <v>-3.8399999999999997E-2</v>
      </c>
      <c r="AD15" s="6">
        <v>1.7999999999999999E-2</v>
      </c>
      <c r="AE15" s="6">
        <f t="shared" si="1"/>
        <v>0.9774609700000001</v>
      </c>
      <c r="AF15" s="6"/>
      <c r="AG15" s="5">
        <f t="shared" si="2"/>
        <v>0.23921115750735089</v>
      </c>
      <c r="AH15" s="5">
        <f t="shared" si="3"/>
        <v>4.9561719737252409E-2</v>
      </c>
      <c r="AI15" s="5">
        <f t="shared" si="4"/>
        <v>0.64349318564979552</v>
      </c>
      <c r="AJ15" s="5">
        <f t="shared" si="5"/>
        <v>9.3054657465861668E-2</v>
      </c>
      <c r="AK15" s="5">
        <f t="shared" si="6"/>
        <v>-2.6803787204840588E-2</v>
      </c>
      <c r="AL15" s="5">
        <f t="shared" si="7"/>
        <v>7.2825384103717819E-2</v>
      </c>
      <c r="AM15" s="5">
        <f t="shared" si="8"/>
        <v>0.51867856900536813</v>
      </c>
      <c r="AN15" s="5">
        <f t="shared" si="9"/>
        <v>0.1274444221815062</v>
      </c>
      <c r="AO15" s="5">
        <f t="shared" si="10"/>
        <v>-0.14200949900224974</v>
      </c>
      <c r="AP15" s="5">
        <f t="shared" si="11"/>
        <v>9.3054657465861668E-2</v>
      </c>
      <c r="AQ15" s="5">
        <f t="shared" si="12"/>
        <v>0.50957539599240331</v>
      </c>
      <c r="AR15" s="5">
        <f t="shared" si="13"/>
        <v>2.7309519038894184E-2</v>
      </c>
      <c r="AS15" s="5">
        <f t="shared" si="14"/>
        <v>-3.8840204855316168E-2</v>
      </c>
      <c r="AT15" s="5">
        <f t="shared" si="15"/>
        <v>1.8206346025929455E-2</v>
      </c>
    </row>
    <row r="16" spans="1:46" x14ac:dyDescent="0.35">
      <c r="A16" s="5">
        <v>15</v>
      </c>
      <c r="B16" s="3" t="s">
        <v>74</v>
      </c>
      <c r="C16" s="5" t="s">
        <v>39</v>
      </c>
      <c r="D16" s="5">
        <v>6</v>
      </c>
      <c r="E16" s="5">
        <v>8716</v>
      </c>
      <c r="F16" s="3">
        <v>16</v>
      </c>
      <c r="G16" s="3">
        <f t="shared" si="0"/>
        <v>544.75</v>
      </c>
      <c r="H16" s="5" t="s">
        <v>36</v>
      </c>
      <c r="I16" s="5" t="s">
        <v>114</v>
      </c>
      <c r="J16" s="7">
        <v>1</v>
      </c>
      <c r="K16" s="5" t="s">
        <v>54</v>
      </c>
      <c r="L16" s="5">
        <v>1</v>
      </c>
      <c r="M16" s="5">
        <v>0</v>
      </c>
      <c r="N16" s="5" t="s">
        <v>59</v>
      </c>
      <c r="O16" s="3">
        <v>0</v>
      </c>
      <c r="P16" s="6">
        <v>2</v>
      </c>
      <c r="Q16" s="6">
        <v>8.1000000000000003E-2</v>
      </c>
      <c r="R16" s="6">
        <v>1.2999999999999999E-2</v>
      </c>
      <c r="S16" s="6">
        <v>0.52700000000000002</v>
      </c>
      <c r="T16" s="6">
        <v>1.2999999999999999E-2</v>
      </c>
      <c r="U16" s="6">
        <v>1.4E-2</v>
      </c>
      <c r="V16" s="6">
        <v>1.2999999999999999E-2</v>
      </c>
      <c r="W16" s="6">
        <v>0.78600000000000003</v>
      </c>
      <c r="X16" s="6">
        <v>8.0000000000000002E-3</v>
      </c>
      <c r="Y16" s="6">
        <v>-4.2000000000000003E-2</v>
      </c>
      <c r="Z16" s="6">
        <v>1.2999999999999999E-2</v>
      </c>
      <c r="AA16" s="6">
        <v>0.31</v>
      </c>
      <c r="AB16" s="6">
        <v>5.0000000000000001E-3</v>
      </c>
      <c r="AC16" s="6">
        <v>-1.0999999999999999E-2</v>
      </c>
      <c r="AD16" s="6">
        <v>6.0000000000000001E-3</v>
      </c>
      <c r="AE16" s="6">
        <f t="shared" si="1"/>
        <v>0.99818599999999991</v>
      </c>
      <c r="AF16" s="6"/>
      <c r="AG16" s="5">
        <f t="shared" si="2"/>
        <v>8.107356710318761E-2</v>
      </c>
      <c r="AH16" s="5">
        <f t="shared" si="3"/>
        <v>1.301180706594369E-2</v>
      </c>
      <c r="AI16" s="5">
        <f t="shared" si="4"/>
        <v>0.52747864028864033</v>
      </c>
      <c r="AJ16" s="5">
        <f t="shared" si="5"/>
        <v>1.301180706594369E-2</v>
      </c>
      <c r="AK16" s="5">
        <f t="shared" si="6"/>
        <v>1.4012715301785513E-2</v>
      </c>
      <c r="AL16" s="5">
        <f t="shared" si="7"/>
        <v>1.301180706594369E-2</v>
      </c>
      <c r="AM16" s="5">
        <f t="shared" si="8"/>
        <v>0.78671387337167242</v>
      </c>
      <c r="AN16" s="5">
        <f t="shared" si="9"/>
        <v>8.0072658867345794E-3</v>
      </c>
      <c r="AO16" s="5">
        <f t="shared" si="10"/>
        <v>-4.2038145905356539E-2</v>
      </c>
      <c r="AP16" s="5">
        <f t="shared" si="11"/>
        <v>1.301180706594369E-2</v>
      </c>
      <c r="AQ16" s="5">
        <f t="shared" si="12"/>
        <v>0.31028155311096489</v>
      </c>
      <c r="AR16" s="5">
        <f t="shared" si="13"/>
        <v>5.0045411792091115E-3</v>
      </c>
      <c r="AS16" s="5">
        <f t="shared" si="14"/>
        <v>-1.1009990594260045E-2</v>
      </c>
      <c r="AT16" s="5">
        <f t="shared" si="15"/>
        <v>6.0054494150509341E-3</v>
      </c>
    </row>
    <row r="17" spans="1:46" x14ac:dyDescent="0.35">
      <c r="A17" s="5">
        <v>16</v>
      </c>
      <c r="B17" s="3" t="s">
        <v>74</v>
      </c>
      <c r="C17" s="5" t="s">
        <v>39</v>
      </c>
      <c r="D17" s="5">
        <v>6</v>
      </c>
      <c r="E17" s="5">
        <v>8716</v>
      </c>
      <c r="F17" s="3">
        <v>16</v>
      </c>
      <c r="G17" s="3">
        <f t="shared" si="0"/>
        <v>544.75</v>
      </c>
      <c r="H17" s="5" t="s">
        <v>36</v>
      </c>
      <c r="I17" s="5" t="s">
        <v>114</v>
      </c>
      <c r="J17" s="7">
        <v>1</v>
      </c>
      <c r="K17" s="5" t="s">
        <v>54</v>
      </c>
      <c r="L17" s="5">
        <v>1</v>
      </c>
      <c r="M17" s="5">
        <v>0</v>
      </c>
      <c r="N17" s="5" t="s">
        <v>59</v>
      </c>
      <c r="O17" s="3">
        <v>0</v>
      </c>
      <c r="P17" s="6">
        <v>3</v>
      </c>
      <c r="Q17" s="6">
        <v>0.17100000000000001</v>
      </c>
      <c r="R17" s="6">
        <v>1.4E-2</v>
      </c>
      <c r="S17" s="6">
        <v>0.44700000000000001</v>
      </c>
      <c r="T17" s="6">
        <v>0.01</v>
      </c>
      <c r="U17" s="6">
        <v>-1E-3</v>
      </c>
      <c r="V17" s="6">
        <v>1.0999999999999999E-2</v>
      </c>
      <c r="W17" s="6">
        <v>0.84499999999999997</v>
      </c>
      <c r="X17" s="6">
        <v>1.2E-2</v>
      </c>
      <c r="Y17" s="6">
        <v>5.0000000000000001E-3</v>
      </c>
      <c r="Z17" s="6">
        <v>1.0999999999999999E-2</v>
      </c>
      <c r="AA17" s="6">
        <v>0.23499999999999999</v>
      </c>
      <c r="AB17" s="6">
        <v>4.0000000000000001E-3</v>
      </c>
      <c r="AC17" s="6">
        <v>2E-3</v>
      </c>
      <c r="AD17" s="6">
        <v>5.0000000000000001E-3</v>
      </c>
      <c r="AE17" s="6">
        <f t="shared" si="1"/>
        <v>0.99829999999999985</v>
      </c>
      <c r="AF17" s="6"/>
      <c r="AG17" s="5">
        <f t="shared" si="2"/>
        <v>0.17114553558417961</v>
      </c>
      <c r="AH17" s="5">
        <f t="shared" si="3"/>
        <v>1.4011915194026399E-2</v>
      </c>
      <c r="AI17" s="5">
        <f t="shared" si="4"/>
        <v>0.44738043512355719</v>
      </c>
      <c r="AJ17" s="5">
        <f t="shared" si="5"/>
        <v>1.0008510852875999E-2</v>
      </c>
      <c r="AK17" s="5">
        <f t="shared" si="6"/>
        <v>-1.0008510852876E-3</v>
      </c>
      <c r="AL17" s="5">
        <f t="shared" si="7"/>
        <v>1.1009361938163598E-2</v>
      </c>
      <c r="AM17" s="5">
        <f t="shared" si="8"/>
        <v>0.84571916706802186</v>
      </c>
      <c r="AN17" s="5">
        <f t="shared" si="9"/>
        <v>1.20102130234512E-2</v>
      </c>
      <c r="AO17" s="5">
        <f t="shared" si="10"/>
        <v>5.0042554264379995E-3</v>
      </c>
      <c r="AP17" s="5">
        <f t="shared" si="11"/>
        <v>1.1009361938163598E-2</v>
      </c>
      <c r="AQ17" s="5">
        <f t="shared" si="12"/>
        <v>0.23520000504258595</v>
      </c>
      <c r="AR17" s="5">
        <f t="shared" si="13"/>
        <v>4.0034043411503999E-3</v>
      </c>
      <c r="AS17" s="5">
        <f t="shared" si="14"/>
        <v>2.0017021705752E-3</v>
      </c>
      <c r="AT17" s="5">
        <f t="shared" si="15"/>
        <v>5.0042554264379995E-3</v>
      </c>
    </row>
    <row r="18" spans="1:46" x14ac:dyDescent="0.35">
      <c r="A18" s="5">
        <v>17</v>
      </c>
      <c r="B18" s="3" t="s">
        <v>74</v>
      </c>
      <c r="C18" s="5" t="s">
        <v>39</v>
      </c>
      <c r="D18" s="5">
        <v>6</v>
      </c>
      <c r="E18" s="5">
        <v>8716</v>
      </c>
      <c r="F18" s="3">
        <v>16</v>
      </c>
      <c r="G18" s="3">
        <f t="shared" si="0"/>
        <v>544.75</v>
      </c>
      <c r="H18" s="5" t="s">
        <v>36</v>
      </c>
      <c r="I18" s="5" t="s">
        <v>114</v>
      </c>
      <c r="J18" s="7">
        <v>1</v>
      </c>
      <c r="K18" s="5" t="s">
        <v>54</v>
      </c>
      <c r="L18" s="5">
        <v>1</v>
      </c>
      <c r="M18" s="5">
        <v>0</v>
      </c>
      <c r="N18" s="5" t="s">
        <v>59</v>
      </c>
      <c r="O18" s="3">
        <v>0</v>
      </c>
      <c r="P18" s="6">
        <v>7</v>
      </c>
      <c r="Q18" s="6">
        <v>0.31</v>
      </c>
      <c r="R18" s="6">
        <v>1.2E-2</v>
      </c>
      <c r="S18" s="6">
        <v>0.60099999999999998</v>
      </c>
      <c r="T18" s="6">
        <v>2.8000000000000001E-2</v>
      </c>
      <c r="U18" s="6">
        <v>3.4000000000000002E-2</v>
      </c>
      <c r="V18" s="6">
        <v>2.9000000000000001E-2</v>
      </c>
      <c r="W18" s="6">
        <v>0.46300000000000002</v>
      </c>
      <c r="X18" s="6">
        <v>2.1000000000000001E-2</v>
      </c>
      <c r="Y18" s="6">
        <v>-3.7999999999999999E-2</v>
      </c>
      <c r="Z18" s="6">
        <v>3.1E-2</v>
      </c>
      <c r="AA18" s="6">
        <v>0.56899999999999995</v>
      </c>
      <c r="AB18" s="6">
        <v>0.01</v>
      </c>
      <c r="AC18" s="6">
        <v>-8.0000000000000002E-3</v>
      </c>
      <c r="AD18" s="6">
        <v>0.01</v>
      </c>
      <c r="AE18" s="6">
        <f t="shared" si="1"/>
        <v>0.99543099999999995</v>
      </c>
      <c r="AF18" s="6"/>
      <c r="AG18" s="5">
        <f t="shared" si="2"/>
        <v>0.31071063108437791</v>
      </c>
      <c r="AH18" s="5">
        <f t="shared" si="3"/>
        <v>1.2027508300040436E-2</v>
      </c>
      <c r="AI18" s="5">
        <f t="shared" si="4"/>
        <v>0.60237770736035845</v>
      </c>
      <c r="AJ18" s="5">
        <f t="shared" si="5"/>
        <v>2.8064186033427686E-2</v>
      </c>
      <c r="AK18" s="5">
        <f t="shared" si="6"/>
        <v>3.4077940183447904E-2</v>
      </c>
      <c r="AL18" s="5">
        <f t="shared" si="7"/>
        <v>2.9066478391764388E-2</v>
      </c>
      <c r="AM18" s="5">
        <f t="shared" si="8"/>
        <v>0.4640613619098935</v>
      </c>
      <c r="AN18" s="5">
        <f t="shared" si="9"/>
        <v>2.1048139525070765E-2</v>
      </c>
      <c r="AO18" s="5">
        <f t="shared" si="10"/>
        <v>-3.8087109616794713E-2</v>
      </c>
      <c r="AP18" s="5">
        <f t="shared" si="11"/>
        <v>3.1071063108437793E-2</v>
      </c>
      <c r="AQ18" s="5">
        <f t="shared" si="12"/>
        <v>0.57030435189358397</v>
      </c>
      <c r="AR18" s="5">
        <f t="shared" si="13"/>
        <v>1.002292358336703E-2</v>
      </c>
      <c r="AS18" s="5">
        <f t="shared" si="14"/>
        <v>-8.0183388666936247E-3</v>
      </c>
      <c r="AT18" s="5">
        <f t="shared" si="15"/>
        <v>1.002292358336703E-2</v>
      </c>
    </row>
    <row r="19" spans="1:46" x14ac:dyDescent="0.35">
      <c r="A19" s="5">
        <v>18</v>
      </c>
      <c r="B19" s="3" t="s">
        <v>74</v>
      </c>
      <c r="C19" s="5" t="s">
        <v>39</v>
      </c>
      <c r="D19" s="5">
        <v>6</v>
      </c>
      <c r="E19" s="5">
        <v>8716</v>
      </c>
      <c r="F19" s="3">
        <v>16</v>
      </c>
      <c r="G19" s="3">
        <f t="shared" si="0"/>
        <v>544.75</v>
      </c>
      <c r="H19" s="5" t="s">
        <v>36</v>
      </c>
      <c r="I19" s="5" t="s">
        <v>115</v>
      </c>
      <c r="J19" s="7">
        <v>1</v>
      </c>
      <c r="K19" s="5" t="s">
        <v>54</v>
      </c>
      <c r="L19" s="5">
        <v>1</v>
      </c>
      <c r="M19" s="5">
        <v>0</v>
      </c>
      <c r="N19" s="5" t="s">
        <v>59</v>
      </c>
      <c r="O19" s="3">
        <v>0</v>
      </c>
      <c r="P19" s="6">
        <v>7</v>
      </c>
      <c r="Q19" s="6">
        <v>0.28599999999999998</v>
      </c>
      <c r="R19" s="6">
        <v>1.2E-2</v>
      </c>
      <c r="S19" s="6">
        <v>0.59399999999999997</v>
      </c>
      <c r="T19" s="6">
        <v>0.03</v>
      </c>
      <c r="U19" s="6">
        <v>4.2999999999999997E-2</v>
      </c>
      <c r="V19" s="6">
        <v>3.2000000000000001E-2</v>
      </c>
      <c r="W19" s="6">
        <v>0.47899999999999998</v>
      </c>
      <c r="X19" s="6">
        <v>3.2000000000000001E-2</v>
      </c>
      <c r="Y19" s="6">
        <v>-5.7000000000000002E-2</v>
      </c>
      <c r="Z19" s="6">
        <v>3.4000000000000002E-2</v>
      </c>
      <c r="AA19" s="6">
        <v>0.57499999999999996</v>
      </c>
      <c r="AB19" s="6">
        <v>0.01</v>
      </c>
      <c r="AC19" s="6">
        <v>-3.0000000000000001E-3</v>
      </c>
      <c r="AD19" s="6">
        <v>1.0999999999999999E-2</v>
      </c>
      <c r="AE19" s="6">
        <f t="shared" si="1"/>
        <v>0.99469799999999986</v>
      </c>
      <c r="AF19" s="6"/>
      <c r="AG19" s="5">
        <f t="shared" si="2"/>
        <v>0.28676121430967538</v>
      </c>
      <c r="AH19" s="5">
        <f t="shared" si="3"/>
        <v>1.2031939061944422E-2</v>
      </c>
      <c r="AI19" s="5">
        <f t="shared" si="4"/>
        <v>0.59558098356624889</v>
      </c>
      <c r="AJ19" s="5">
        <f t="shared" si="5"/>
        <v>3.0079847654861054E-2</v>
      </c>
      <c r="AK19" s="5">
        <f t="shared" si="6"/>
        <v>4.311444830530084E-2</v>
      </c>
      <c r="AL19" s="5">
        <f t="shared" si="7"/>
        <v>3.2085170831851792E-2</v>
      </c>
      <c r="AM19" s="5">
        <f t="shared" si="8"/>
        <v>0.48027490088928149</v>
      </c>
      <c r="AN19" s="5">
        <f t="shared" si="9"/>
        <v>3.2085170831851792E-2</v>
      </c>
      <c r="AO19" s="5">
        <f t="shared" si="10"/>
        <v>-5.7151710544236005E-2</v>
      </c>
      <c r="AP19" s="5">
        <f t="shared" si="11"/>
        <v>3.409049400884253E-2</v>
      </c>
      <c r="AQ19" s="5">
        <f t="shared" si="12"/>
        <v>0.57653041338483679</v>
      </c>
      <c r="AR19" s="5">
        <f t="shared" si="13"/>
        <v>1.0026615884953686E-2</v>
      </c>
      <c r="AS19" s="5">
        <f t="shared" si="14"/>
        <v>-3.0079847654861055E-3</v>
      </c>
      <c r="AT19" s="5">
        <f t="shared" si="15"/>
        <v>1.1029277473449053E-2</v>
      </c>
    </row>
    <row r="20" spans="1:46" x14ac:dyDescent="0.35">
      <c r="A20" s="5">
        <v>19</v>
      </c>
      <c r="B20" s="3" t="s">
        <v>74</v>
      </c>
      <c r="C20" s="5" t="s">
        <v>39</v>
      </c>
      <c r="D20" s="5">
        <v>6</v>
      </c>
      <c r="E20" s="5">
        <v>8716</v>
      </c>
      <c r="F20" s="3">
        <v>16</v>
      </c>
      <c r="G20" s="3">
        <f t="shared" si="0"/>
        <v>544.75</v>
      </c>
      <c r="H20" s="5" t="s">
        <v>36</v>
      </c>
      <c r="I20" s="5" t="s">
        <v>128</v>
      </c>
      <c r="J20" s="5">
        <v>0</v>
      </c>
      <c r="K20" s="5" t="s">
        <v>54</v>
      </c>
      <c r="L20" s="5">
        <v>1</v>
      </c>
      <c r="M20" s="5">
        <v>0</v>
      </c>
      <c r="N20" s="5" t="s">
        <v>59</v>
      </c>
      <c r="O20" s="3">
        <v>0</v>
      </c>
      <c r="P20" s="6">
        <v>9</v>
      </c>
      <c r="Q20" s="6">
        <v>0.22500000000000001</v>
      </c>
      <c r="R20" s="6">
        <v>1.6E-2</v>
      </c>
      <c r="S20" s="6">
        <v>0.59899999999999998</v>
      </c>
      <c r="T20" s="6">
        <v>2.8000000000000001E-2</v>
      </c>
      <c r="U20" s="6">
        <v>-8.0000000000000002E-3</v>
      </c>
      <c r="V20" s="6">
        <v>2.7E-2</v>
      </c>
      <c r="W20" s="6">
        <v>0.60399999999999998</v>
      </c>
      <c r="X20" s="6">
        <v>2.7E-2</v>
      </c>
      <c r="Y20" s="6">
        <v>-5.2999999999999999E-2</v>
      </c>
      <c r="Z20" s="6">
        <v>2.7E-2</v>
      </c>
      <c r="AA20" s="6">
        <v>0.47899999999999998</v>
      </c>
      <c r="AB20" s="6">
        <v>0.01</v>
      </c>
      <c r="AC20" s="6">
        <v>4.0000000000000001E-3</v>
      </c>
      <c r="AD20" s="6">
        <v>0.01</v>
      </c>
      <c r="AE20" s="6">
        <f t="shared" si="1"/>
        <v>1.0036829999999999</v>
      </c>
      <c r="AF20" s="6"/>
      <c r="AG20" s="5">
        <f t="shared" si="2"/>
        <v>0.22458680350236923</v>
      </c>
      <c r="AH20" s="5">
        <f t="shared" si="3"/>
        <v>1.5970617137946255E-2</v>
      </c>
      <c r="AI20" s="5">
        <f t="shared" si="4"/>
        <v>0.59789997910186288</v>
      </c>
      <c r="AJ20" s="5">
        <f t="shared" si="5"/>
        <v>2.7948579991405948E-2</v>
      </c>
      <c r="AK20" s="5">
        <f t="shared" si="6"/>
        <v>-7.9853085689731273E-3</v>
      </c>
      <c r="AL20" s="5">
        <f t="shared" si="7"/>
        <v>2.6950416420284305E-2</v>
      </c>
      <c r="AM20" s="5">
        <f t="shared" si="8"/>
        <v>0.60289079695747116</v>
      </c>
      <c r="AN20" s="5">
        <f t="shared" si="9"/>
        <v>2.6950416420284305E-2</v>
      </c>
      <c r="AO20" s="5">
        <f t="shared" si="10"/>
        <v>-5.2902669269446971E-2</v>
      </c>
      <c r="AP20" s="5">
        <f t="shared" si="11"/>
        <v>2.6950416420284305E-2</v>
      </c>
      <c r="AQ20" s="5">
        <f t="shared" si="12"/>
        <v>0.47812035056726598</v>
      </c>
      <c r="AR20" s="5">
        <f t="shared" si="13"/>
        <v>9.9816357112164095E-3</v>
      </c>
      <c r="AS20" s="5">
        <f t="shared" si="14"/>
        <v>3.9926542844865636E-3</v>
      </c>
      <c r="AT20" s="5">
        <f t="shared" si="15"/>
        <v>9.9816357112164095E-3</v>
      </c>
    </row>
    <row r="21" spans="1:46" x14ac:dyDescent="0.35">
      <c r="A21" s="5">
        <v>20</v>
      </c>
      <c r="B21" s="3" t="s">
        <v>74</v>
      </c>
      <c r="C21" s="5" t="s">
        <v>39</v>
      </c>
      <c r="D21" s="5">
        <v>6</v>
      </c>
      <c r="E21" s="5">
        <v>8716</v>
      </c>
      <c r="F21" s="3">
        <v>16</v>
      </c>
      <c r="G21" s="3">
        <f t="shared" si="0"/>
        <v>544.75</v>
      </c>
      <c r="H21" s="5" t="s">
        <v>36</v>
      </c>
      <c r="I21" s="5" t="s">
        <v>114</v>
      </c>
      <c r="J21" s="7">
        <v>1</v>
      </c>
      <c r="K21" s="5" t="s">
        <v>54</v>
      </c>
      <c r="L21" s="5">
        <v>1</v>
      </c>
      <c r="M21" s="5">
        <v>0</v>
      </c>
      <c r="N21" s="5" t="s">
        <v>59</v>
      </c>
      <c r="O21" s="3">
        <v>0</v>
      </c>
      <c r="P21" s="6">
        <v>9</v>
      </c>
      <c r="Q21" s="6">
        <v>0.28799999999999998</v>
      </c>
      <c r="R21" s="6">
        <v>1.6E-2</v>
      </c>
      <c r="S21" s="6">
        <v>0.60199999999999998</v>
      </c>
      <c r="T21" s="6">
        <v>2.8000000000000001E-2</v>
      </c>
      <c r="U21" s="6">
        <v>6.0000000000000001E-3</v>
      </c>
      <c r="V21" s="6">
        <v>2.7E-2</v>
      </c>
      <c r="W21" s="6">
        <v>0.56999999999999995</v>
      </c>
      <c r="X21" s="6">
        <v>2.8000000000000001E-2</v>
      </c>
      <c r="Y21" s="6">
        <v>-6.4000000000000001E-2</v>
      </c>
      <c r="Z21" s="6">
        <v>2.8000000000000001E-2</v>
      </c>
      <c r="AA21" s="6">
        <v>0.48</v>
      </c>
      <c r="AB21" s="6">
        <v>0.01</v>
      </c>
      <c r="AC21" s="6">
        <v>5.0000000000000001E-3</v>
      </c>
      <c r="AD21" s="6">
        <v>1.0999999999999999E-2</v>
      </c>
      <c r="AE21" s="6">
        <f t="shared" si="1"/>
        <v>1.000648</v>
      </c>
      <c r="AF21" s="6"/>
      <c r="AG21" s="5">
        <f t="shared" si="2"/>
        <v>0.28790673332515709</v>
      </c>
      <c r="AH21" s="5">
        <f t="shared" si="3"/>
        <v>1.5994818518064283E-2</v>
      </c>
      <c r="AI21" s="5">
        <f t="shared" si="4"/>
        <v>0.60180504674216861</v>
      </c>
      <c r="AJ21" s="5">
        <f t="shared" si="5"/>
        <v>2.7990932406612497E-2</v>
      </c>
      <c r="AK21" s="5">
        <f t="shared" si="6"/>
        <v>5.9980569442741067E-3</v>
      </c>
      <c r="AL21" s="5">
        <f t="shared" si="7"/>
        <v>2.6991256249233479E-2</v>
      </c>
      <c r="AM21" s="5">
        <f t="shared" si="8"/>
        <v>0.56981540970604005</v>
      </c>
      <c r="AN21" s="5">
        <f t="shared" si="9"/>
        <v>2.7990932406612497E-2</v>
      </c>
      <c r="AO21" s="5">
        <f t="shared" si="10"/>
        <v>-6.3979274072257133E-2</v>
      </c>
      <c r="AP21" s="5">
        <f t="shared" si="11"/>
        <v>2.7990932406612497E-2</v>
      </c>
      <c r="AQ21" s="5">
        <f t="shared" si="12"/>
        <v>0.47984455554192851</v>
      </c>
      <c r="AR21" s="5">
        <f t="shared" si="13"/>
        <v>9.9967615737901784E-3</v>
      </c>
      <c r="AS21" s="5">
        <f t="shared" si="14"/>
        <v>4.9983807868950892E-3</v>
      </c>
      <c r="AT21" s="5">
        <f t="shared" si="15"/>
        <v>1.0996437731169194E-2</v>
      </c>
    </row>
    <row r="22" spans="1:46" s="8" customFormat="1" x14ac:dyDescent="0.35">
      <c r="A22" s="5">
        <v>21</v>
      </c>
      <c r="B22" s="3" t="s">
        <v>74</v>
      </c>
      <c r="C22" s="5" t="s">
        <v>39</v>
      </c>
      <c r="D22" s="5">
        <v>6</v>
      </c>
      <c r="E22" s="5">
        <v>8716</v>
      </c>
      <c r="F22" s="3">
        <v>16</v>
      </c>
      <c r="G22" s="3">
        <f t="shared" si="0"/>
        <v>544.75</v>
      </c>
      <c r="H22" s="5" t="s">
        <v>36</v>
      </c>
      <c r="I22" s="5" t="s">
        <v>115</v>
      </c>
      <c r="J22" s="7">
        <v>1</v>
      </c>
      <c r="K22" s="5" t="s">
        <v>54</v>
      </c>
      <c r="L22" s="5">
        <v>1</v>
      </c>
      <c r="M22" s="5">
        <v>0</v>
      </c>
      <c r="N22" s="5" t="s">
        <v>59</v>
      </c>
      <c r="O22" s="3">
        <v>0</v>
      </c>
      <c r="P22" s="6">
        <v>9</v>
      </c>
      <c r="Q22" s="6">
        <v>0.24099999999999999</v>
      </c>
      <c r="R22" s="6">
        <v>1.7000000000000001E-2</v>
      </c>
      <c r="S22" s="6">
        <v>0.57399999999999995</v>
      </c>
      <c r="T22" s="6">
        <v>3.2000000000000001E-2</v>
      </c>
      <c r="U22" s="6">
        <v>1.4E-2</v>
      </c>
      <c r="V22" s="6">
        <v>3.3000000000000002E-2</v>
      </c>
      <c r="W22" s="6">
        <v>0.60799999999999998</v>
      </c>
      <c r="X22" s="6">
        <v>2.9000000000000001E-2</v>
      </c>
      <c r="Y22" s="6">
        <v>-6.5000000000000002E-2</v>
      </c>
      <c r="Z22" s="6">
        <v>3.1E-2</v>
      </c>
      <c r="AA22" s="6">
        <v>0.49399999999999999</v>
      </c>
      <c r="AB22" s="6">
        <v>1.0999999999999999E-2</v>
      </c>
      <c r="AC22" s="6">
        <v>-2E-3</v>
      </c>
      <c r="AD22" s="6">
        <v>1.2E-2</v>
      </c>
      <c r="AE22" s="6">
        <f t="shared" si="1"/>
        <v>1.0012569999999998</v>
      </c>
      <c r="AF22" s="6"/>
      <c r="AG22" s="5">
        <f t="shared" si="2"/>
        <v>0.24084867414751293</v>
      </c>
      <c r="AH22" s="5">
        <f t="shared" si="3"/>
        <v>1.6989325562272697E-2</v>
      </c>
      <c r="AI22" s="5">
        <f t="shared" si="4"/>
        <v>0.57363958074967802</v>
      </c>
      <c r="AJ22" s="5">
        <f t="shared" si="5"/>
        <v>3.1979906940748606E-2</v>
      </c>
      <c r="AK22" s="5">
        <f t="shared" si="6"/>
        <v>1.3991209286577514E-2</v>
      </c>
      <c r="AL22" s="5">
        <f t="shared" si="7"/>
        <v>3.2979279032647003E-2</v>
      </c>
      <c r="AM22" s="5">
        <f t="shared" si="8"/>
        <v>0.60761823187422348</v>
      </c>
      <c r="AN22" s="5">
        <f t="shared" si="9"/>
        <v>2.8981790665053426E-2</v>
      </c>
      <c r="AO22" s="5">
        <f t="shared" si="10"/>
        <v>-6.4959185973395603E-2</v>
      </c>
      <c r="AP22" s="5">
        <f t="shared" si="11"/>
        <v>3.0980534848850209E-2</v>
      </c>
      <c r="AQ22" s="5">
        <f t="shared" si="12"/>
        <v>0.4936898133978066</v>
      </c>
      <c r="AR22" s="5">
        <f t="shared" si="13"/>
        <v>1.0993093010882332E-2</v>
      </c>
      <c r="AS22" s="5">
        <f t="shared" si="14"/>
        <v>-1.9987441837967879E-3</v>
      </c>
      <c r="AT22" s="5">
        <f t="shared" si="15"/>
        <v>1.1992465102780727E-2</v>
      </c>
    </row>
    <row r="23" spans="1:46" s="8" customFormat="1" x14ac:dyDescent="0.35">
      <c r="A23" s="5">
        <v>22</v>
      </c>
      <c r="B23" s="3" t="s">
        <v>74</v>
      </c>
      <c r="C23" s="5" t="s">
        <v>39</v>
      </c>
      <c r="D23" s="5">
        <v>6</v>
      </c>
      <c r="E23" s="5">
        <v>8716</v>
      </c>
      <c r="F23" s="3">
        <v>16</v>
      </c>
      <c r="G23" s="3">
        <f t="shared" si="0"/>
        <v>544.75</v>
      </c>
      <c r="H23" s="5" t="s">
        <v>36</v>
      </c>
      <c r="I23" s="5" t="s">
        <v>114</v>
      </c>
      <c r="J23" s="7">
        <v>1</v>
      </c>
      <c r="K23" s="5" t="s">
        <v>54</v>
      </c>
      <c r="L23" s="5">
        <v>1</v>
      </c>
      <c r="M23" s="5">
        <v>0</v>
      </c>
      <c r="N23" s="5" t="s">
        <v>59</v>
      </c>
      <c r="O23" s="3">
        <v>0</v>
      </c>
      <c r="P23" s="6">
        <v>10</v>
      </c>
      <c r="Q23" s="6">
        <v>0.24099999999999999</v>
      </c>
      <c r="R23" s="6">
        <v>1.7999999999999999E-2</v>
      </c>
      <c r="S23" s="6">
        <v>0.67200000000000004</v>
      </c>
      <c r="T23" s="6">
        <v>3.3000000000000002E-2</v>
      </c>
      <c r="U23" s="6">
        <v>-9.8000000000000004E-2</v>
      </c>
      <c r="V23" s="6">
        <v>4.2000000000000003E-2</v>
      </c>
      <c r="W23" s="6">
        <v>0.47299999999999998</v>
      </c>
      <c r="X23" s="6">
        <v>4.7E-2</v>
      </c>
      <c r="Y23" s="6">
        <v>5.2999999999999999E-2</v>
      </c>
      <c r="Z23" s="6">
        <v>5.1999999999999998E-2</v>
      </c>
      <c r="AA23" s="6">
        <v>0.50900000000000001</v>
      </c>
      <c r="AB23" s="6">
        <v>1.2E-2</v>
      </c>
      <c r="AC23" s="6">
        <v>1.7999999999999999E-2</v>
      </c>
      <c r="AD23" s="6">
        <v>1.2999999999999999E-2</v>
      </c>
      <c r="AE23" s="6">
        <f t="shared" si="1"/>
        <v>0.992475</v>
      </c>
      <c r="AF23" s="6"/>
      <c r="AG23" s="5">
        <f t="shared" si="2"/>
        <v>0.24191191234484694</v>
      </c>
      <c r="AH23" s="5">
        <f t="shared" si="3"/>
        <v>1.8068109635714709E-2</v>
      </c>
      <c r="AI23" s="5">
        <f t="shared" si="4"/>
        <v>0.67454275973334921</v>
      </c>
      <c r="AJ23" s="5">
        <f t="shared" si="5"/>
        <v>3.3124867665476967E-2</v>
      </c>
      <c r="AK23" s="5">
        <f t="shared" si="6"/>
        <v>-9.837081912778009E-2</v>
      </c>
      <c r="AL23" s="5">
        <f t="shared" si="7"/>
        <v>4.2158922483334325E-2</v>
      </c>
      <c r="AM23" s="5">
        <f t="shared" si="8"/>
        <v>0.47478976987183652</v>
      </c>
      <c r="AN23" s="5">
        <f t="shared" si="9"/>
        <v>4.7177841826588407E-2</v>
      </c>
      <c r="AO23" s="5">
        <f t="shared" si="10"/>
        <v>5.3200545038493315E-2</v>
      </c>
      <c r="AP23" s="5">
        <f t="shared" si="11"/>
        <v>5.2196761169842495E-2</v>
      </c>
      <c r="AQ23" s="5">
        <f t="shared" si="12"/>
        <v>0.51092598914326592</v>
      </c>
      <c r="AR23" s="5">
        <f t="shared" si="13"/>
        <v>1.2045406423809807E-2</v>
      </c>
      <c r="AS23" s="5">
        <f t="shared" si="14"/>
        <v>1.8068109635714709E-2</v>
      </c>
      <c r="AT23" s="5">
        <f t="shared" si="15"/>
        <v>1.3049190292460624E-2</v>
      </c>
    </row>
    <row r="24" spans="1:46" x14ac:dyDescent="0.35">
      <c r="A24" s="5">
        <v>23</v>
      </c>
      <c r="B24" s="3" t="s">
        <v>74</v>
      </c>
      <c r="C24" s="5" t="s">
        <v>39</v>
      </c>
      <c r="D24" s="5">
        <v>6</v>
      </c>
      <c r="E24" s="5">
        <v>8716</v>
      </c>
      <c r="F24" s="3">
        <v>16</v>
      </c>
      <c r="G24" s="3">
        <f t="shared" si="0"/>
        <v>544.75</v>
      </c>
      <c r="H24" s="5" t="s">
        <v>36</v>
      </c>
      <c r="I24" s="5" t="s">
        <v>128</v>
      </c>
      <c r="J24" s="5">
        <v>0</v>
      </c>
      <c r="K24" s="5" t="s">
        <v>54</v>
      </c>
      <c r="L24" s="5">
        <v>1</v>
      </c>
      <c r="M24" s="5">
        <v>0</v>
      </c>
      <c r="N24" s="5" t="s">
        <v>59</v>
      </c>
      <c r="O24" s="3">
        <v>0</v>
      </c>
      <c r="P24" s="6">
        <v>10</v>
      </c>
      <c r="Q24" s="6">
        <v>0.16900000000000001</v>
      </c>
      <c r="R24" s="6">
        <v>1.9E-2</v>
      </c>
      <c r="S24" s="6">
        <v>0.66600000000000004</v>
      </c>
      <c r="T24" s="6">
        <v>3.5999999999999997E-2</v>
      </c>
      <c r="U24" s="6">
        <v>-3.7999999999999999E-2</v>
      </c>
      <c r="V24" s="6">
        <v>0.04</v>
      </c>
      <c r="W24" s="6">
        <v>0.50800000000000001</v>
      </c>
      <c r="X24" s="6">
        <v>4.2999999999999997E-2</v>
      </c>
      <c r="Y24" s="6">
        <v>-4.2999999999999997E-2</v>
      </c>
      <c r="Z24" s="6">
        <v>4.9000000000000002E-2</v>
      </c>
      <c r="AA24" s="6">
        <v>0.52</v>
      </c>
      <c r="AB24" s="6">
        <v>1.2999999999999999E-2</v>
      </c>
      <c r="AC24" s="6">
        <v>1.0999999999999999E-2</v>
      </c>
      <c r="AD24" s="6">
        <v>1.4999999999999999E-2</v>
      </c>
      <c r="AE24" s="6">
        <f t="shared" si="1"/>
        <v>1.0005810000000002</v>
      </c>
      <c r="AF24" s="6"/>
      <c r="AG24" s="5">
        <f t="shared" si="2"/>
        <v>0.1689509268825759</v>
      </c>
      <c r="AH24" s="5">
        <f t="shared" si="3"/>
        <v>1.8994482903958235E-2</v>
      </c>
      <c r="AI24" s="5">
        <f t="shared" si="4"/>
        <v>0.66580661126506235</v>
      </c>
      <c r="AJ24" s="5">
        <f t="shared" si="5"/>
        <v>3.5989546554868232E-2</v>
      </c>
      <c r="AK24" s="5">
        <f t="shared" si="6"/>
        <v>-3.7988965807916469E-2</v>
      </c>
      <c r="AL24" s="5">
        <f t="shared" si="7"/>
        <v>3.9988385060964707E-2</v>
      </c>
      <c r="AM24" s="5">
        <f t="shared" si="8"/>
        <v>0.50785249027425172</v>
      </c>
      <c r="AN24" s="5">
        <f t="shared" si="9"/>
        <v>4.2987513940537056E-2</v>
      </c>
      <c r="AO24" s="5">
        <f t="shared" si="10"/>
        <v>-4.2987513940537056E-2</v>
      </c>
      <c r="AP24" s="5">
        <f t="shared" si="11"/>
        <v>4.8985771699681768E-2</v>
      </c>
      <c r="AQ24" s="5">
        <f t="shared" si="12"/>
        <v>0.51984900579254123</v>
      </c>
      <c r="AR24" s="5">
        <f t="shared" si="13"/>
        <v>1.2996225144813529E-2</v>
      </c>
      <c r="AS24" s="5">
        <f t="shared" si="14"/>
        <v>1.0996805891765294E-2</v>
      </c>
      <c r="AT24" s="5">
        <f t="shared" si="15"/>
        <v>1.4995644397861763E-2</v>
      </c>
    </row>
    <row r="25" spans="1:46" x14ac:dyDescent="0.35">
      <c r="A25" s="5">
        <v>24</v>
      </c>
      <c r="B25" s="3" t="s">
        <v>74</v>
      </c>
      <c r="C25" s="5" t="s">
        <v>39</v>
      </c>
      <c r="D25" s="5">
        <v>6</v>
      </c>
      <c r="E25" s="5">
        <v>8716</v>
      </c>
      <c r="F25" s="3">
        <v>16</v>
      </c>
      <c r="G25" s="3">
        <f t="shared" si="0"/>
        <v>544.75</v>
      </c>
      <c r="H25" s="5" t="s">
        <v>36</v>
      </c>
      <c r="I25" s="5" t="s">
        <v>115</v>
      </c>
      <c r="J25" s="7">
        <v>1</v>
      </c>
      <c r="K25" s="5" t="s">
        <v>54</v>
      </c>
      <c r="L25" s="5">
        <v>1</v>
      </c>
      <c r="M25" s="5">
        <v>0</v>
      </c>
      <c r="N25" s="5" t="s">
        <v>59</v>
      </c>
      <c r="O25" s="3">
        <v>0</v>
      </c>
      <c r="P25" s="6">
        <v>10</v>
      </c>
      <c r="Q25" s="6">
        <v>0.21</v>
      </c>
      <c r="R25" s="6">
        <v>1.9E-2</v>
      </c>
      <c r="S25" s="6">
        <v>0.67100000000000004</v>
      </c>
      <c r="T25" s="6">
        <v>3.4000000000000002E-2</v>
      </c>
      <c r="U25" s="6">
        <v>-1.2E-2</v>
      </c>
      <c r="V25" s="6">
        <v>3.3000000000000002E-2</v>
      </c>
      <c r="W25" s="6">
        <v>0.498</v>
      </c>
      <c r="X25" s="6">
        <v>4.2999999999999997E-2</v>
      </c>
      <c r="Y25" s="6">
        <v>-4.8000000000000001E-2</v>
      </c>
      <c r="Z25" s="6">
        <v>4.2999999999999997E-2</v>
      </c>
      <c r="AA25" s="6">
        <v>0.50900000000000001</v>
      </c>
      <c r="AB25" s="6">
        <v>1.2999999999999999E-2</v>
      </c>
      <c r="AC25" s="6">
        <v>-4.0000000000000001E-3</v>
      </c>
      <c r="AD25" s="6">
        <v>1.2999999999999999E-2</v>
      </c>
      <c r="AE25" s="6">
        <f t="shared" si="1"/>
        <v>1.0014259999999999</v>
      </c>
      <c r="AF25" s="6"/>
      <c r="AG25" s="5">
        <f t="shared" si="2"/>
        <v>0.20985042994617692</v>
      </c>
      <c r="AH25" s="5">
        <f t="shared" si="3"/>
        <v>1.8986467471320771E-2</v>
      </c>
      <c r="AI25" s="5">
        <f t="shared" si="4"/>
        <v>0.67052208806611779</v>
      </c>
      <c r="AJ25" s="5">
        <f t="shared" si="5"/>
        <v>3.3975783896047697E-2</v>
      </c>
      <c r="AK25" s="5">
        <f t="shared" si="6"/>
        <v>-1.199145313978154E-2</v>
      </c>
      <c r="AL25" s="5">
        <f t="shared" si="7"/>
        <v>3.2976496134399236E-2</v>
      </c>
      <c r="AM25" s="5">
        <f t="shared" si="8"/>
        <v>0.49764530530093387</v>
      </c>
      <c r="AN25" s="5">
        <f t="shared" si="9"/>
        <v>4.2969373750883846E-2</v>
      </c>
      <c r="AO25" s="5">
        <f t="shared" si="10"/>
        <v>-4.7965812559126159E-2</v>
      </c>
      <c r="AP25" s="5">
        <f t="shared" si="11"/>
        <v>4.2969373750883846E-2</v>
      </c>
      <c r="AQ25" s="5">
        <f t="shared" si="12"/>
        <v>0.50863747067906695</v>
      </c>
      <c r="AR25" s="5">
        <f t="shared" si="13"/>
        <v>1.2990740901429999E-2</v>
      </c>
      <c r="AS25" s="5">
        <f t="shared" si="14"/>
        <v>-3.997151046593846E-3</v>
      </c>
      <c r="AT25" s="5">
        <f t="shared" si="15"/>
        <v>1.2990740901429999E-2</v>
      </c>
    </row>
    <row r="26" spans="1:46" x14ac:dyDescent="0.35">
      <c r="A26" s="5">
        <v>25</v>
      </c>
      <c r="B26" s="3" t="s">
        <v>74</v>
      </c>
      <c r="C26" s="5" t="s">
        <v>39</v>
      </c>
      <c r="D26" s="5">
        <v>6</v>
      </c>
      <c r="E26" s="5">
        <v>8716</v>
      </c>
      <c r="F26" s="3">
        <v>16</v>
      </c>
      <c r="G26" s="3">
        <f t="shared" si="0"/>
        <v>544.75</v>
      </c>
      <c r="H26" s="5" t="s">
        <v>36</v>
      </c>
      <c r="I26" s="5" t="s">
        <v>128</v>
      </c>
      <c r="J26" s="5">
        <v>0</v>
      </c>
      <c r="K26" s="5" t="s">
        <v>54</v>
      </c>
      <c r="L26" s="5">
        <v>1</v>
      </c>
      <c r="M26" s="5">
        <v>0</v>
      </c>
      <c r="N26" s="5" t="s">
        <v>59</v>
      </c>
      <c r="O26" s="3">
        <v>0</v>
      </c>
      <c r="P26" s="6">
        <v>12</v>
      </c>
      <c r="Q26" s="6">
        <v>0.24199999999999999</v>
      </c>
      <c r="R26" s="6">
        <v>2.1000000000000001E-2</v>
      </c>
      <c r="S26" s="6">
        <v>0.76</v>
      </c>
      <c r="T26" s="6">
        <v>0.04</v>
      </c>
      <c r="U26" s="6">
        <v>-0.08</v>
      </c>
      <c r="V26" s="6">
        <v>0.05</v>
      </c>
      <c r="W26" s="6">
        <v>0.218</v>
      </c>
      <c r="X26" s="6">
        <v>0.105</v>
      </c>
      <c r="Y26" s="6">
        <v>8.7999999999999995E-2</v>
      </c>
      <c r="Z26" s="6">
        <v>0.13800000000000001</v>
      </c>
      <c r="AA26" s="6">
        <v>0.55800000000000005</v>
      </c>
      <c r="AB26" s="6">
        <v>1.6E-2</v>
      </c>
      <c r="AC26" s="6">
        <v>1.2E-2</v>
      </c>
      <c r="AD26" s="6">
        <v>0.02</v>
      </c>
      <c r="AE26" s="6">
        <f t="shared" si="1"/>
        <v>0.99505200000000005</v>
      </c>
      <c r="AF26" s="6"/>
      <c r="AG26" s="5">
        <f t="shared" si="2"/>
        <v>0.24260093900647325</v>
      </c>
      <c r="AH26" s="5">
        <f t="shared" si="3"/>
        <v>2.1052147599735286E-2</v>
      </c>
      <c r="AI26" s="5">
        <f t="shared" si="4"/>
        <v>0.76188724646661021</v>
      </c>
      <c r="AJ26" s="5">
        <f t="shared" si="5"/>
        <v>4.0099328761400543E-2</v>
      </c>
      <c r="AK26" s="5">
        <f t="shared" si="6"/>
        <v>-8.0198657522801087E-2</v>
      </c>
      <c r="AL26" s="5">
        <f t="shared" si="7"/>
        <v>5.0124160951750679E-2</v>
      </c>
      <c r="AM26" s="5">
        <f t="shared" si="8"/>
        <v>0.21854134174963294</v>
      </c>
      <c r="AN26" s="5">
        <f t="shared" si="9"/>
        <v>0.10526073799867641</v>
      </c>
      <c r="AO26" s="5">
        <f t="shared" si="10"/>
        <v>8.8218523275081187E-2</v>
      </c>
      <c r="AP26" s="5">
        <f t="shared" si="11"/>
        <v>0.13834268422683188</v>
      </c>
      <c r="AQ26" s="5">
        <f t="shared" si="12"/>
        <v>0.55938563622153759</v>
      </c>
      <c r="AR26" s="5">
        <f t="shared" si="13"/>
        <v>1.6039731504560215E-2</v>
      </c>
      <c r="AS26" s="5">
        <f t="shared" si="14"/>
        <v>1.2029798628420163E-2</v>
      </c>
      <c r="AT26" s="5">
        <f t="shared" si="15"/>
        <v>2.0049664380700272E-2</v>
      </c>
    </row>
    <row r="27" spans="1:46" x14ac:dyDescent="0.35">
      <c r="A27" s="5">
        <v>26</v>
      </c>
      <c r="B27" s="3" t="s">
        <v>74</v>
      </c>
      <c r="C27" s="5" t="s">
        <v>39</v>
      </c>
      <c r="D27" s="5">
        <v>6</v>
      </c>
      <c r="E27" s="5">
        <v>8716</v>
      </c>
      <c r="F27" s="3">
        <v>16</v>
      </c>
      <c r="G27" s="3">
        <f t="shared" si="0"/>
        <v>544.75</v>
      </c>
      <c r="H27" s="5" t="s">
        <v>36</v>
      </c>
      <c r="I27" s="5" t="s">
        <v>115</v>
      </c>
      <c r="J27" s="7">
        <v>1</v>
      </c>
      <c r="K27" s="5" t="s">
        <v>54</v>
      </c>
      <c r="L27" s="5">
        <v>1</v>
      </c>
      <c r="M27" s="5">
        <v>0</v>
      </c>
      <c r="N27" s="5" t="s">
        <v>59</v>
      </c>
      <c r="O27" s="3">
        <v>0</v>
      </c>
      <c r="P27" s="6">
        <v>12</v>
      </c>
      <c r="Q27" s="6">
        <v>0.309</v>
      </c>
      <c r="R27" s="6">
        <v>1.4E-2</v>
      </c>
      <c r="S27" s="6">
        <v>0.72099999999999997</v>
      </c>
      <c r="T27" s="6">
        <v>0.03</v>
      </c>
      <c r="U27" s="6">
        <v>1.2E-2</v>
      </c>
      <c r="V27" s="6">
        <v>3.2000000000000001E-2</v>
      </c>
      <c r="W27" s="6">
        <v>0.24399999999999999</v>
      </c>
      <c r="X27" s="6">
        <v>9.4E-2</v>
      </c>
      <c r="Y27" s="6">
        <v>-8.7999999999999995E-2</v>
      </c>
      <c r="Z27" s="6">
        <v>9.6000000000000002E-2</v>
      </c>
      <c r="AA27" s="6">
        <v>0.56699999999999995</v>
      </c>
      <c r="AB27" s="6">
        <v>1.0999999999999999E-2</v>
      </c>
      <c r="AC27" s="6">
        <v>-1.0999999999999999E-2</v>
      </c>
      <c r="AD27" s="6">
        <v>1.2E-2</v>
      </c>
      <c r="AE27" s="6">
        <f t="shared" si="1"/>
        <v>0.99634700000000009</v>
      </c>
      <c r="AF27" s="6"/>
      <c r="AG27" s="5">
        <f t="shared" si="2"/>
        <v>0.30956593950563266</v>
      </c>
      <c r="AH27" s="5">
        <f t="shared" si="3"/>
        <v>1.4025641272099862E-2</v>
      </c>
      <c r="AI27" s="5">
        <f t="shared" si="4"/>
        <v>0.72232052551314285</v>
      </c>
      <c r="AJ27" s="5">
        <f t="shared" si="5"/>
        <v>3.0054945583071129E-2</v>
      </c>
      <c r="AK27" s="5">
        <f t="shared" si="6"/>
        <v>1.2021978233228453E-2</v>
      </c>
      <c r="AL27" s="5">
        <f t="shared" si="7"/>
        <v>3.2058608621942541E-2</v>
      </c>
      <c r="AM27" s="5">
        <f t="shared" si="8"/>
        <v>0.24444689074231188</v>
      </c>
      <c r="AN27" s="5">
        <f t="shared" si="9"/>
        <v>9.4172162826956216E-2</v>
      </c>
      <c r="AO27" s="5">
        <f t="shared" si="10"/>
        <v>-8.8161173710341975E-2</v>
      </c>
      <c r="AP27" s="5">
        <f t="shared" si="11"/>
        <v>9.6175825865827624E-2</v>
      </c>
      <c r="AQ27" s="5">
        <f t="shared" si="12"/>
        <v>0.56803847152004439</v>
      </c>
      <c r="AR27" s="5">
        <f t="shared" si="13"/>
        <v>1.1020146713792747E-2</v>
      </c>
      <c r="AS27" s="5">
        <f t="shared" si="14"/>
        <v>-1.1020146713792747E-2</v>
      </c>
      <c r="AT27" s="5">
        <f t="shared" si="15"/>
        <v>1.2021978233228453E-2</v>
      </c>
    </row>
    <row r="28" spans="1:46" x14ac:dyDescent="0.35">
      <c r="A28" s="5">
        <v>27</v>
      </c>
      <c r="B28" s="3" t="s">
        <v>74</v>
      </c>
      <c r="C28" s="5" t="s">
        <v>39</v>
      </c>
      <c r="D28" s="5">
        <v>6</v>
      </c>
      <c r="E28" s="5">
        <v>8716</v>
      </c>
      <c r="F28" s="3">
        <v>16</v>
      </c>
      <c r="G28" s="3">
        <f t="shared" si="0"/>
        <v>544.75</v>
      </c>
      <c r="H28" s="5" t="s">
        <v>36</v>
      </c>
      <c r="I28" s="5" t="s">
        <v>114</v>
      </c>
      <c r="J28" s="7">
        <v>1</v>
      </c>
      <c r="K28" s="5" t="s">
        <v>54</v>
      </c>
      <c r="L28" s="5">
        <v>1</v>
      </c>
      <c r="M28" s="5">
        <v>0</v>
      </c>
      <c r="N28" s="5" t="s">
        <v>59</v>
      </c>
      <c r="O28" s="3">
        <v>0</v>
      </c>
      <c r="P28" s="6">
        <v>12</v>
      </c>
      <c r="Q28" s="9">
        <v>0.32500000000000001</v>
      </c>
      <c r="R28" s="9">
        <v>1.2999999999999999E-2</v>
      </c>
      <c r="S28" s="9">
        <v>0.69599999999999995</v>
      </c>
      <c r="T28" s="9">
        <v>2.9000000000000001E-2</v>
      </c>
      <c r="U28" s="9">
        <v>2.4E-2</v>
      </c>
      <c r="V28" s="9">
        <v>3.4000000000000002E-2</v>
      </c>
      <c r="W28" s="9">
        <v>0.30599999999999999</v>
      </c>
      <c r="X28" s="9">
        <v>7.6999999999999999E-2</v>
      </c>
      <c r="Y28" s="9">
        <v>-4.8000000000000001E-2</v>
      </c>
      <c r="Z28" s="9">
        <v>7.8E-2</v>
      </c>
      <c r="AA28" s="9">
        <v>0.56399999999999995</v>
      </c>
      <c r="AB28" s="9">
        <v>1.0999999999999999E-2</v>
      </c>
      <c r="AC28" s="9">
        <v>-1.4E-2</v>
      </c>
      <c r="AD28" s="9">
        <v>1.2E-2</v>
      </c>
      <c r="AE28" s="9">
        <f t="shared" si="1"/>
        <v>1.0017729999999998</v>
      </c>
      <c r="AF28" s="9"/>
      <c r="AG28" s="5">
        <f t="shared" si="2"/>
        <v>0.32471227005241748</v>
      </c>
      <c r="AH28" s="5">
        <f t="shared" si="3"/>
        <v>1.2988490802096698E-2</v>
      </c>
      <c r="AI28" s="5">
        <f t="shared" si="4"/>
        <v>0.69538381525071546</v>
      </c>
      <c r="AJ28" s="5">
        <f t="shared" si="5"/>
        <v>2.8974325635446482E-2</v>
      </c>
      <c r="AK28" s="5">
        <f t="shared" si="6"/>
        <v>2.3978752250024674E-2</v>
      </c>
      <c r="AL28" s="5">
        <f t="shared" si="7"/>
        <v>3.3969899020868291E-2</v>
      </c>
      <c r="AM28" s="5">
        <f t="shared" si="8"/>
        <v>0.30572909118781461</v>
      </c>
      <c r="AN28" s="5">
        <f t="shared" si="9"/>
        <v>7.6931830135495829E-2</v>
      </c>
      <c r="AO28" s="5">
        <f t="shared" si="10"/>
        <v>-4.7957504500049347E-2</v>
      </c>
      <c r="AP28" s="5">
        <f t="shared" si="11"/>
        <v>7.7930944812580186E-2</v>
      </c>
      <c r="AQ28" s="5">
        <f t="shared" si="12"/>
        <v>0.56350067787557978</v>
      </c>
      <c r="AR28" s="5">
        <f t="shared" si="13"/>
        <v>1.0990261447927975E-2</v>
      </c>
      <c r="AS28" s="5">
        <f t="shared" si="14"/>
        <v>-1.398760547918106E-2</v>
      </c>
      <c r="AT28" s="5">
        <f t="shared" si="15"/>
        <v>1.1989376125012337E-2</v>
      </c>
    </row>
    <row r="29" spans="1:46" x14ac:dyDescent="0.35">
      <c r="A29" s="5">
        <v>28</v>
      </c>
      <c r="B29" s="3" t="s">
        <v>74</v>
      </c>
      <c r="C29" s="5" t="s">
        <v>39</v>
      </c>
      <c r="D29" s="5">
        <v>6</v>
      </c>
      <c r="E29" s="5">
        <v>8716</v>
      </c>
      <c r="F29" s="3">
        <v>16</v>
      </c>
      <c r="G29" s="3">
        <f t="shared" si="0"/>
        <v>544.75</v>
      </c>
      <c r="H29" s="5" t="s">
        <v>36</v>
      </c>
      <c r="I29" s="5" t="s">
        <v>115</v>
      </c>
      <c r="J29" s="7">
        <v>1</v>
      </c>
      <c r="K29" s="5" t="s">
        <v>54</v>
      </c>
      <c r="L29" s="5">
        <v>1</v>
      </c>
      <c r="M29" s="5">
        <v>0</v>
      </c>
      <c r="N29" s="5" t="s">
        <v>59</v>
      </c>
      <c r="O29" s="3">
        <v>0</v>
      </c>
      <c r="P29" s="6">
        <v>14</v>
      </c>
      <c r="Q29" s="6">
        <v>0.32700000000000001</v>
      </c>
      <c r="R29" s="6">
        <v>1.7000000000000001E-2</v>
      </c>
      <c r="S29" s="6">
        <v>0.67</v>
      </c>
      <c r="T29" s="6">
        <v>3.5999999999999997E-2</v>
      </c>
      <c r="U29" s="6">
        <v>-6.7000000000000004E-2</v>
      </c>
      <c r="V29" s="6">
        <v>3.3000000000000002E-2</v>
      </c>
      <c r="W29" s="6">
        <v>0.17399999999999999</v>
      </c>
      <c r="X29" s="6">
        <v>8.5999999999999993E-2</v>
      </c>
      <c r="Y29" s="6">
        <v>0.129</v>
      </c>
      <c r="Z29" s="6">
        <v>0.105</v>
      </c>
      <c r="AA29" s="6">
        <v>0.63100000000000001</v>
      </c>
      <c r="AB29" s="6">
        <v>1.4999999999999999E-2</v>
      </c>
      <c r="AC29" s="6">
        <v>0.02</v>
      </c>
      <c r="AD29" s="6">
        <v>1.4999999999999999E-2</v>
      </c>
      <c r="AE29" s="6">
        <f t="shared" si="1"/>
        <v>0.98426600000000009</v>
      </c>
      <c r="AF29" s="6"/>
      <c r="AG29" s="5">
        <f t="shared" si="2"/>
        <v>0.32960326948041302</v>
      </c>
      <c r="AH29" s="5">
        <f t="shared" si="3"/>
        <v>1.7135338168706486E-2</v>
      </c>
      <c r="AI29" s="5">
        <f t="shared" si="4"/>
        <v>0.67533391606078508</v>
      </c>
      <c r="AJ29" s="5">
        <f t="shared" si="5"/>
        <v>3.6286598474907852E-2</v>
      </c>
      <c r="AK29" s="5">
        <f t="shared" si="6"/>
        <v>-6.7533391606078505E-2</v>
      </c>
      <c r="AL29" s="5">
        <f t="shared" si="7"/>
        <v>3.3262715268665533E-2</v>
      </c>
      <c r="AM29" s="5">
        <f t="shared" si="8"/>
        <v>0.17538522596205461</v>
      </c>
      <c r="AN29" s="5">
        <f t="shared" si="9"/>
        <v>8.6684651912279864E-2</v>
      </c>
      <c r="AO29" s="5">
        <f t="shared" si="10"/>
        <v>0.1300269778684198</v>
      </c>
      <c r="AP29" s="5">
        <f t="shared" si="11"/>
        <v>0.10583591221848124</v>
      </c>
      <c r="AQ29" s="5">
        <f t="shared" si="12"/>
        <v>0.63602343437963482</v>
      </c>
      <c r="AR29" s="5">
        <f t="shared" si="13"/>
        <v>1.5119416031211605E-2</v>
      </c>
      <c r="AS29" s="5">
        <f t="shared" si="14"/>
        <v>2.0159221374948806E-2</v>
      </c>
      <c r="AT29" s="5">
        <f t="shared" si="15"/>
        <v>1.5119416031211605E-2</v>
      </c>
    </row>
    <row r="30" spans="1:46" x14ac:dyDescent="0.35">
      <c r="A30" s="5">
        <v>29</v>
      </c>
      <c r="B30" s="3" t="s">
        <v>74</v>
      </c>
      <c r="C30" s="5" t="s">
        <v>39</v>
      </c>
      <c r="D30" s="5">
        <v>6</v>
      </c>
      <c r="E30" s="5">
        <v>8716</v>
      </c>
      <c r="F30" s="3">
        <v>16</v>
      </c>
      <c r="G30" s="3">
        <f t="shared" si="0"/>
        <v>544.75</v>
      </c>
      <c r="H30" s="5" t="s">
        <v>36</v>
      </c>
      <c r="I30" s="5" t="s">
        <v>114</v>
      </c>
      <c r="J30" s="7">
        <v>1</v>
      </c>
      <c r="K30" s="5" t="s">
        <v>54</v>
      </c>
      <c r="L30" s="5">
        <v>1</v>
      </c>
      <c r="M30" s="5">
        <v>0</v>
      </c>
      <c r="N30" s="5" t="s">
        <v>59</v>
      </c>
      <c r="O30" s="3">
        <v>0</v>
      </c>
      <c r="P30" s="6">
        <v>14</v>
      </c>
      <c r="Q30" s="9">
        <v>0.372</v>
      </c>
      <c r="R30" s="9">
        <v>1.6E-2</v>
      </c>
      <c r="S30" s="9">
        <v>0.67700000000000005</v>
      </c>
      <c r="T30" s="9">
        <v>2.7E-2</v>
      </c>
      <c r="U30" s="9">
        <v>-2E-3</v>
      </c>
      <c r="V30" s="9">
        <v>3.4000000000000002E-2</v>
      </c>
      <c r="W30" s="9">
        <v>6.0000000000000001E-3</v>
      </c>
      <c r="X30" s="9">
        <v>6.9000000000000006E-2</v>
      </c>
      <c r="Y30" s="9">
        <v>0.19</v>
      </c>
      <c r="Z30" s="9">
        <v>4.2999999999999997E-2</v>
      </c>
      <c r="AA30" s="9">
        <v>0.61599999999999999</v>
      </c>
      <c r="AB30" s="9">
        <v>1.2999999999999999E-2</v>
      </c>
      <c r="AC30" s="9">
        <v>2E-3</v>
      </c>
      <c r="AD30" s="9">
        <v>1.4999999999999999E-2</v>
      </c>
      <c r="AE30" s="9">
        <f t="shared" si="1"/>
        <v>0.9762050000000001</v>
      </c>
      <c r="AF30" s="9"/>
      <c r="AG30" s="5">
        <f t="shared" si="2"/>
        <v>0.3765064547162385</v>
      </c>
      <c r="AH30" s="5">
        <f t="shared" si="3"/>
        <v>1.6193826009300583E-2</v>
      </c>
      <c r="AI30" s="5">
        <f t="shared" si="4"/>
        <v>0.6852012630185309</v>
      </c>
      <c r="AJ30" s="5">
        <f t="shared" si="5"/>
        <v>2.732708139069473E-2</v>
      </c>
      <c r="AK30" s="5">
        <f t="shared" si="6"/>
        <v>-2.0242282511625728E-3</v>
      </c>
      <c r="AL30" s="5">
        <f t="shared" si="7"/>
        <v>3.4411880269763738E-2</v>
      </c>
      <c r="AM30" s="5">
        <f t="shared" si="8"/>
        <v>6.0726847534877185E-3</v>
      </c>
      <c r="AN30" s="5">
        <f t="shared" si="9"/>
        <v>6.9835874665108766E-2</v>
      </c>
      <c r="AO30" s="5">
        <f t="shared" si="10"/>
        <v>0.19230168386044441</v>
      </c>
      <c r="AP30" s="5">
        <f t="shared" si="11"/>
        <v>4.3520907399995312E-2</v>
      </c>
      <c r="AQ30" s="5">
        <f t="shared" si="12"/>
        <v>0.62346230135807235</v>
      </c>
      <c r="AR30" s="5">
        <f t="shared" si="13"/>
        <v>1.3157483632556722E-2</v>
      </c>
      <c r="AS30" s="5">
        <f t="shared" si="14"/>
        <v>2.0242282511625728E-3</v>
      </c>
      <c r="AT30" s="5">
        <f t="shared" si="15"/>
        <v>1.5181711883719294E-2</v>
      </c>
    </row>
    <row r="31" spans="1:46" x14ac:dyDescent="0.35">
      <c r="A31" s="5">
        <v>30</v>
      </c>
      <c r="B31" s="3" t="s">
        <v>74</v>
      </c>
      <c r="C31" s="5" t="s">
        <v>39</v>
      </c>
      <c r="D31" s="5">
        <v>6</v>
      </c>
      <c r="E31" s="5">
        <v>8716</v>
      </c>
      <c r="F31" s="3">
        <v>16</v>
      </c>
      <c r="G31" s="3">
        <f t="shared" si="0"/>
        <v>544.75</v>
      </c>
      <c r="H31" s="5" t="s">
        <v>36</v>
      </c>
      <c r="I31" s="5" t="s">
        <v>128</v>
      </c>
      <c r="J31" s="5">
        <v>0</v>
      </c>
      <c r="K31" s="5" t="s">
        <v>54</v>
      </c>
      <c r="L31" s="5">
        <v>1</v>
      </c>
      <c r="M31" s="5">
        <v>0</v>
      </c>
      <c r="N31" s="5" t="s">
        <v>59</v>
      </c>
      <c r="O31" s="3">
        <v>0</v>
      </c>
      <c r="P31" s="6">
        <v>14</v>
      </c>
      <c r="Q31" s="6">
        <v>0.27500000000000002</v>
      </c>
      <c r="R31" s="6">
        <v>2.3E-2</v>
      </c>
      <c r="S31" s="6">
        <v>0.70399999999999996</v>
      </c>
      <c r="T31" s="6">
        <v>4.2999999999999997E-2</v>
      </c>
      <c r="U31" s="6">
        <v>4.9000000000000002E-2</v>
      </c>
      <c r="V31" s="6">
        <v>4.1000000000000002E-2</v>
      </c>
      <c r="W31" s="6">
        <v>0.2</v>
      </c>
      <c r="X31" s="6">
        <v>9.5000000000000001E-2</v>
      </c>
      <c r="Y31" s="6">
        <v>-0.15</v>
      </c>
      <c r="Z31" s="6">
        <v>0.114</v>
      </c>
      <c r="AA31" s="6">
        <v>0.61399999999999999</v>
      </c>
      <c r="AB31" s="6">
        <v>1.9E-2</v>
      </c>
      <c r="AC31" s="6">
        <v>-3.2000000000000001E-2</v>
      </c>
      <c r="AD31" s="6">
        <v>0.02</v>
      </c>
      <c r="AE31" s="6">
        <f t="shared" si="1"/>
        <v>0.98823700000000003</v>
      </c>
      <c r="AF31" s="6"/>
      <c r="AG31" s="5">
        <f t="shared" si="2"/>
        <v>0.27663182304651018</v>
      </c>
      <c r="AH31" s="5">
        <f t="shared" si="3"/>
        <v>2.3136479745708122E-2</v>
      </c>
      <c r="AI31" s="5">
        <f t="shared" si="4"/>
        <v>0.70817746699906592</v>
      </c>
      <c r="AJ31" s="5">
        <f t="shared" si="5"/>
        <v>4.3255157785454308E-2</v>
      </c>
      <c r="AK31" s="5">
        <f t="shared" si="6"/>
        <v>4.9290761197378172E-2</v>
      </c>
      <c r="AL31" s="5">
        <f t="shared" si="7"/>
        <v>4.1243289981479699E-2</v>
      </c>
      <c r="AM31" s="5">
        <f t="shared" si="8"/>
        <v>0.20118678039746193</v>
      </c>
      <c r="AN31" s="5">
        <f t="shared" si="9"/>
        <v>9.5563720688794415E-2</v>
      </c>
      <c r="AO31" s="5">
        <f t="shared" si="10"/>
        <v>-0.15089008529809644</v>
      </c>
      <c r="AP31" s="5">
        <f t="shared" si="11"/>
        <v>0.1146764648265533</v>
      </c>
      <c r="AQ31" s="5">
        <f t="shared" si="12"/>
        <v>0.6176434158202081</v>
      </c>
      <c r="AR31" s="5">
        <f t="shared" si="13"/>
        <v>1.9112744137758882E-2</v>
      </c>
      <c r="AS31" s="5">
        <f t="shared" si="14"/>
        <v>-3.2189884863593907E-2</v>
      </c>
      <c r="AT31" s="5">
        <f t="shared" si="15"/>
        <v>2.0118678039746193E-2</v>
      </c>
    </row>
    <row r="32" spans="1:46" x14ac:dyDescent="0.35">
      <c r="A32" s="5">
        <v>31</v>
      </c>
      <c r="B32" s="3" t="s">
        <v>75</v>
      </c>
      <c r="C32" s="5" t="s">
        <v>40</v>
      </c>
      <c r="D32" s="5">
        <v>7</v>
      </c>
      <c r="E32" s="5">
        <v>466</v>
      </c>
      <c r="F32" s="3">
        <v>1</v>
      </c>
      <c r="G32" s="3">
        <f t="shared" si="0"/>
        <v>466</v>
      </c>
      <c r="H32" s="5" t="s">
        <v>127</v>
      </c>
      <c r="I32" s="5" t="s">
        <v>116</v>
      </c>
      <c r="J32" s="7">
        <v>1</v>
      </c>
      <c r="K32" s="5" t="s">
        <v>18</v>
      </c>
      <c r="L32" s="5">
        <v>0</v>
      </c>
      <c r="M32" s="5">
        <v>1</v>
      </c>
      <c r="N32" s="5" t="s">
        <v>60</v>
      </c>
      <c r="O32" s="3">
        <v>1</v>
      </c>
      <c r="P32" s="6">
        <v>9.5</v>
      </c>
      <c r="Q32" s="6">
        <v>0.18</v>
      </c>
      <c r="R32" s="6">
        <v>4.3367346938775517E-2</v>
      </c>
      <c r="S32" s="6">
        <v>0.63</v>
      </c>
      <c r="T32" s="6">
        <v>7.6275510204081631E-2</v>
      </c>
      <c r="U32" s="6">
        <v>8.4000000000000005E-2</v>
      </c>
      <c r="V32" s="6">
        <v>7.0153061224489804E-2</v>
      </c>
      <c r="W32" s="6">
        <v>0.39100000000000001</v>
      </c>
      <c r="X32" s="6">
        <v>0.11760204081632653</v>
      </c>
      <c r="Y32" s="6">
        <v>-0.22700000000000001</v>
      </c>
      <c r="Z32" s="6">
        <v>8.3928571428571436E-2</v>
      </c>
      <c r="AA32" s="6">
        <v>0.49199999999999999</v>
      </c>
      <c r="AB32" s="6">
        <v>2.4489795918367356E-2</v>
      </c>
      <c r="AC32" s="6">
        <v>-4.7E-2</v>
      </c>
      <c r="AD32" s="6">
        <v>2.4132653061224491E-2</v>
      </c>
      <c r="AE32" s="6">
        <f t="shared" si="1"/>
        <v>0.82424500000000012</v>
      </c>
      <c r="AF32" s="6"/>
      <c r="AG32" s="5">
        <f t="shared" si="2"/>
        <v>0.19826421938847691</v>
      </c>
      <c r="AH32" s="5">
        <f t="shared" si="3"/>
        <v>4.7767739932031011E-2</v>
      </c>
      <c r="AI32" s="5">
        <f t="shared" si="4"/>
        <v>0.69392476785966917</v>
      </c>
      <c r="AJ32" s="5">
        <f t="shared" si="5"/>
        <v>8.4015024939278052E-2</v>
      </c>
      <c r="AK32" s="5">
        <f t="shared" si="6"/>
        <v>9.2523302381289224E-2</v>
      </c>
      <c r="AL32" s="5">
        <f t="shared" si="7"/>
        <v>7.7271344007697224E-2</v>
      </c>
      <c r="AM32" s="5">
        <f t="shared" si="8"/>
        <v>0.43067394322719155</v>
      </c>
      <c r="AN32" s="5">
        <f t="shared" si="9"/>
        <v>0.12953487122744878</v>
      </c>
      <c r="AO32" s="5">
        <f t="shared" si="10"/>
        <v>-0.25003321000657924</v>
      </c>
      <c r="AP32" s="5">
        <f t="shared" si="11"/>
        <v>9.2444626103754118E-2</v>
      </c>
      <c r="AQ32" s="5">
        <f t="shared" si="12"/>
        <v>0.54192219966183686</v>
      </c>
      <c r="AR32" s="5">
        <f t="shared" si="13"/>
        <v>2.69747237263234E-2</v>
      </c>
      <c r="AS32" s="5">
        <f t="shared" si="14"/>
        <v>-5.1768990618102306E-2</v>
      </c>
      <c r="AT32" s="5">
        <f t="shared" si="15"/>
        <v>2.658134233864784E-2</v>
      </c>
    </row>
    <row r="33" spans="1:46" x14ac:dyDescent="0.35">
      <c r="A33" s="5">
        <v>32</v>
      </c>
      <c r="B33" s="10" t="s">
        <v>76</v>
      </c>
      <c r="C33" s="5" t="s">
        <v>43</v>
      </c>
      <c r="D33" s="5">
        <v>8</v>
      </c>
      <c r="E33" s="5">
        <v>1176</v>
      </c>
      <c r="F33" s="3">
        <v>1</v>
      </c>
      <c r="G33" s="3">
        <f t="shared" si="0"/>
        <v>1176</v>
      </c>
      <c r="H33" s="5" t="s">
        <v>42</v>
      </c>
      <c r="I33" s="5" t="s">
        <v>44</v>
      </c>
      <c r="J33" s="5">
        <v>0</v>
      </c>
      <c r="K33" s="5" t="s">
        <v>26</v>
      </c>
      <c r="L33" s="5">
        <v>1</v>
      </c>
      <c r="M33" s="5">
        <v>0</v>
      </c>
      <c r="N33" s="5" t="s">
        <v>61</v>
      </c>
      <c r="O33" s="3">
        <v>0</v>
      </c>
      <c r="P33" s="6">
        <v>16.2</v>
      </c>
      <c r="Q33" s="6">
        <v>0.27100000000000002</v>
      </c>
      <c r="R33" s="6">
        <v>2.5000000000000001E-2</v>
      </c>
      <c r="S33" s="11">
        <v>0.86299999999999999</v>
      </c>
      <c r="T33" s="11">
        <v>2.81E-2</v>
      </c>
      <c r="U33" s="11">
        <v>0</v>
      </c>
      <c r="V33" s="11">
        <v>2.76E-2</v>
      </c>
      <c r="W33" s="11">
        <v>0.08</v>
      </c>
      <c r="X33" s="11">
        <v>0.17349999999999999</v>
      </c>
      <c r="Y33" s="11">
        <v>-2.8000000000000001E-2</v>
      </c>
      <c r="Z33" s="11">
        <v>0.12959999999999999</v>
      </c>
      <c r="AA33" s="11">
        <v>0.41199999999999998</v>
      </c>
      <c r="AB33" s="11">
        <v>1.38E-2</v>
      </c>
      <c r="AC33" s="11">
        <v>-2.5000000000000001E-2</v>
      </c>
      <c r="AD33" s="11">
        <v>1.4E-2</v>
      </c>
      <c r="AE33" s="6">
        <f t="shared" si="1"/>
        <v>0.99435399999999996</v>
      </c>
      <c r="AF33" s="6"/>
      <c r="AG33" s="5">
        <f t="shared" si="2"/>
        <v>0.27176828784992163</v>
      </c>
      <c r="AH33" s="5">
        <f t="shared" si="3"/>
        <v>2.5070875262907896E-2</v>
      </c>
      <c r="AI33" s="5">
        <f t="shared" si="4"/>
        <v>0.86544661407558054</v>
      </c>
      <c r="AJ33" s="5">
        <f t="shared" si="5"/>
        <v>2.8179663795508476E-2</v>
      </c>
      <c r="AK33" s="5">
        <f t="shared" si="6"/>
        <v>0</v>
      </c>
      <c r="AL33" s="5">
        <f t="shared" si="7"/>
        <v>2.7678246290250317E-2</v>
      </c>
      <c r="AM33" s="5">
        <f t="shared" si="8"/>
        <v>8.0226800841305276E-2</v>
      </c>
      <c r="AN33" s="5">
        <f t="shared" si="9"/>
        <v>0.1739918743245808</v>
      </c>
      <c r="AO33" s="5">
        <f t="shared" si="10"/>
        <v>-2.8079380294456845E-2</v>
      </c>
      <c r="AP33" s="5">
        <f t="shared" si="11"/>
        <v>0.12996741736291453</v>
      </c>
      <c r="AQ33" s="5">
        <f t="shared" si="12"/>
        <v>0.41316802433272209</v>
      </c>
      <c r="AR33" s="5">
        <f t="shared" si="13"/>
        <v>1.3839123145125158E-2</v>
      </c>
      <c r="AS33" s="5">
        <f t="shared" si="14"/>
        <v>-2.5070875262907896E-2</v>
      </c>
      <c r="AT33" s="5">
        <f t="shared" si="15"/>
        <v>1.4039690147228423E-2</v>
      </c>
    </row>
    <row r="34" spans="1:46" x14ac:dyDescent="0.35">
      <c r="A34" s="5">
        <v>33</v>
      </c>
      <c r="B34" s="3" t="s">
        <v>79</v>
      </c>
      <c r="C34" s="5" t="s">
        <v>119</v>
      </c>
      <c r="D34" s="5">
        <v>9</v>
      </c>
      <c r="E34" s="5">
        <v>215</v>
      </c>
      <c r="F34" s="3">
        <v>2</v>
      </c>
      <c r="G34" s="3">
        <f t="shared" si="0"/>
        <v>107.5</v>
      </c>
      <c r="H34" s="5" t="s">
        <v>47</v>
      </c>
      <c r="I34" s="5" t="s">
        <v>50</v>
      </c>
      <c r="J34" s="7">
        <v>1</v>
      </c>
      <c r="K34" s="5" t="s">
        <v>48</v>
      </c>
      <c r="L34" s="5">
        <v>0</v>
      </c>
      <c r="M34" s="5">
        <v>1</v>
      </c>
      <c r="N34" s="5" t="s">
        <v>67</v>
      </c>
      <c r="O34" s="3">
        <v>0</v>
      </c>
      <c r="P34" s="6">
        <v>12</v>
      </c>
      <c r="Q34" s="5">
        <v>0.35799999999999998</v>
      </c>
      <c r="R34" s="5">
        <v>6.0999999999999999E-2</v>
      </c>
      <c r="S34" s="5">
        <v>0.63</v>
      </c>
      <c r="T34" s="5">
        <v>0.11</v>
      </c>
      <c r="U34" s="5">
        <v>2.5000000000000001E-2</v>
      </c>
      <c r="V34" s="5">
        <v>0.113</v>
      </c>
      <c r="W34" s="5">
        <v>0.441</v>
      </c>
      <c r="X34" s="5">
        <v>0.14499999999999999</v>
      </c>
      <c r="Y34" s="5">
        <v>-0.08</v>
      </c>
      <c r="Z34" s="5">
        <v>0.155</v>
      </c>
      <c r="AA34" s="5">
        <v>0.51500000000000001</v>
      </c>
      <c r="AB34" s="5">
        <v>3.9E-2</v>
      </c>
      <c r="AC34" s="5">
        <v>-2.4E-2</v>
      </c>
      <c r="AD34" s="5">
        <v>4.3999999999999997E-2</v>
      </c>
      <c r="AE34" s="6">
        <f t="shared" si="1"/>
        <v>0.98476999999999992</v>
      </c>
      <c r="AF34" s="6"/>
      <c r="AG34" s="5">
        <f t="shared" si="2"/>
        <v>0.36075771023116254</v>
      </c>
      <c r="AH34" s="5">
        <f t="shared" si="3"/>
        <v>6.1469889173466248E-2</v>
      </c>
      <c r="AI34" s="5">
        <f t="shared" si="4"/>
        <v>0.63485295375874984</v>
      </c>
      <c r="AJ34" s="5">
        <f t="shared" si="5"/>
        <v>0.11084734113248013</v>
      </c>
      <c r="AK34" s="5">
        <f t="shared" si="6"/>
        <v>2.5192577530109121E-2</v>
      </c>
      <c r="AL34" s="5">
        <f t="shared" si="7"/>
        <v>0.11387045043609322</v>
      </c>
      <c r="AM34" s="5">
        <f t="shared" si="8"/>
        <v>0.44439706763112485</v>
      </c>
      <c r="AN34" s="5">
        <f t="shared" si="9"/>
        <v>0.14611694967463287</v>
      </c>
      <c r="AO34" s="5">
        <f t="shared" si="10"/>
        <v>-8.061624809634918E-2</v>
      </c>
      <c r="AP34" s="5">
        <f t="shared" si="11"/>
        <v>0.15619398068667653</v>
      </c>
      <c r="AQ34" s="5">
        <f t="shared" si="12"/>
        <v>0.51896709712024791</v>
      </c>
      <c r="AR34" s="5">
        <f t="shared" si="13"/>
        <v>3.9300420946970227E-2</v>
      </c>
      <c r="AS34" s="5">
        <f t="shared" si="14"/>
        <v>-2.4184874428904754E-2</v>
      </c>
      <c r="AT34" s="5">
        <f t="shared" si="15"/>
        <v>4.4338936452992049E-2</v>
      </c>
    </row>
    <row r="35" spans="1:46" x14ac:dyDescent="0.35">
      <c r="A35" s="5">
        <v>34</v>
      </c>
      <c r="B35" s="10" t="s">
        <v>79</v>
      </c>
      <c r="C35" s="5" t="s">
        <v>119</v>
      </c>
      <c r="D35" s="5">
        <v>9</v>
      </c>
      <c r="E35" s="5">
        <v>215</v>
      </c>
      <c r="F35" s="3">
        <v>2</v>
      </c>
      <c r="G35" s="3">
        <f t="shared" si="0"/>
        <v>107.5</v>
      </c>
      <c r="H35" s="5" t="s">
        <v>47</v>
      </c>
      <c r="I35" s="5" t="s">
        <v>50</v>
      </c>
      <c r="J35" s="7">
        <v>1</v>
      </c>
      <c r="K35" s="5" t="s">
        <v>49</v>
      </c>
      <c r="L35" s="5">
        <v>0</v>
      </c>
      <c r="M35" s="5">
        <v>0</v>
      </c>
      <c r="N35" s="5" t="s">
        <v>67</v>
      </c>
      <c r="O35" s="3">
        <v>0</v>
      </c>
      <c r="P35" s="6">
        <v>12</v>
      </c>
      <c r="Q35" s="5">
        <v>0.17899999999999999</v>
      </c>
      <c r="R35" s="5">
        <v>6.3E-2</v>
      </c>
      <c r="S35" s="5">
        <v>0.751</v>
      </c>
      <c r="T35" s="5">
        <v>0.127</v>
      </c>
      <c r="U35" s="5">
        <v>2.9000000000000001E-2</v>
      </c>
      <c r="V35" s="5">
        <v>0.13400000000000001</v>
      </c>
      <c r="W35" s="5">
        <v>0.17</v>
      </c>
      <c r="X35" s="5">
        <v>0.48099999999999998</v>
      </c>
      <c r="Y35" s="5">
        <v>-0.02</v>
      </c>
      <c r="Z35" s="5">
        <v>0.50800000000000001</v>
      </c>
      <c r="AA35" s="5">
        <v>0.61299999999999999</v>
      </c>
      <c r="AB35" s="5">
        <v>4.5999999999999999E-2</v>
      </c>
      <c r="AC35" s="5">
        <v>-1.4E-2</v>
      </c>
      <c r="AD35" s="5">
        <v>5.2999999999999999E-2</v>
      </c>
      <c r="AE35" s="6">
        <f t="shared" si="1"/>
        <v>1.0007109999999999</v>
      </c>
      <c r="AF35" s="6"/>
      <c r="AG35" s="5">
        <f t="shared" si="2"/>
        <v>0.17893639941300427</v>
      </c>
      <c r="AH35" s="5">
        <f t="shared" si="3"/>
        <v>6.2977615435861833E-2</v>
      </c>
      <c r="AI35" s="5">
        <f t="shared" si="4"/>
        <v>0.75073316178305138</v>
      </c>
      <c r="AJ35" s="5">
        <f t="shared" si="5"/>
        <v>0.12695487556118179</v>
      </c>
      <c r="AK35" s="5">
        <f t="shared" si="6"/>
        <v>2.8989695994285608E-2</v>
      </c>
      <c r="AL35" s="5">
        <f t="shared" si="7"/>
        <v>0.13395238838738868</v>
      </c>
      <c r="AM35" s="5">
        <f t="shared" si="8"/>
        <v>0.16993959720788115</v>
      </c>
      <c r="AN35" s="5">
        <f t="shared" si="9"/>
        <v>0.48082909562935783</v>
      </c>
      <c r="AO35" s="5">
        <f t="shared" si="10"/>
        <v>-1.999289378916249E-2</v>
      </c>
      <c r="AP35" s="5">
        <f t="shared" si="11"/>
        <v>0.50781950224472716</v>
      </c>
      <c r="AQ35" s="5">
        <f t="shared" si="12"/>
        <v>0.61278219463783024</v>
      </c>
      <c r="AR35" s="5">
        <f t="shared" si="13"/>
        <v>4.5983655715073721E-2</v>
      </c>
      <c r="AS35" s="5">
        <f t="shared" si="14"/>
        <v>-1.3995025652413742E-2</v>
      </c>
      <c r="AT35" s="5">
        <f t="shared" si="15"/>
        <v>5.2981168541280592E-2</v>
      </c>
    </row>
    <row r="36" spans="1:46" x14ac:dyDescent="0.35">
      <c r="A36" s="5">
        <v>35</v>
      </c>
      <c r="B36" s="5" t="s">
        <v>77</v>
      </c>
      <c r="C36" s="5" t="s">
        <v>33</v>
      </c>
      <c r="D36" s="5">
        <v>10</v>
      </c>
      <c r="E36" s="5">
        <v>1909</v>
      </c>
      <c r="F36" s="3">
        <v>2</v>
      </c>
      <c r="G36" s="3">
        <f t="shared" si="0"/>
        <v>954.5</v>
      </c>
      <c r="H36" s="5" t="s">
        <v>56</v>
      </c>
      <c r="I36" s="5" t="s">
        <v>34</v>
      </c>
      <c r="J36" s="5">
        <v>0</v>
      </c>
      <c r="K36" s="5" t="s">
        <v>52</v>
      </c>
      <c r="L36" s="5">
        <v>0</v>
      </c>
      <c r="M36" s="5">
        <v>1</v>
      </c>
      <c r="N36" s="5" t="s">
        <v>60</v>
      </c>
      <c r="O36" s="3">
        <v>1</v>
      </c>
      <c r="P36" s="6">
        <v>15.91</v>
      </c>
      <c r="Q36" s="6">
        <v>0.30049999999999999</v>
      </c>
      <c r="R36" s="6">
        <v>1.7999999999999999E-2</v>
      </c>
      <c r="S36" s="6">
        <v>0.71040000000000003</v>
      </c>
      <c r="T36" s="6">
        <v>3.7999999999999999E-2</v>
      </c>
      <c r="U36" s="6">
        <v>0.12909999999999999</v>
      </c>
      <c r="V36" s="6">
        <v>3.1E-2</v>
      </c>
      <c r="W36" s="6">
        <v>0.25700000000000001</v>
      </c>
      <c r="X36" s="6">
        <v>6.2E-2</v>
      </c>
      <c r="Y36" s="6">
        <v>-0.1149</v>
      </c>
      <c r="Z36" s="6">
        <v>0.04</v>
      </c>
      <c r="AA36" s="6">
        <v>0.55900000000000005</v>
      </c>
      <c r="AB36" s="6">
        <v>2.5000000000000001E-2</v>
      </c>
      <c r="AC36" s="6">
        <v>-5.33E-2</v>
      </c>
      <c r="AD36" s="6">
        <v>2.1999999999999999E-2</v>
      </c>
      <c r="AE36" s="6">
        <f t="shared" si="1"/>
        <v>0.97349841000000015</v>
      </c>
      <c r="AF36" s="6"/>
      <c r="AG36" s="5">
        <f t="shared" si="2"/>
        <v>0.30456279758759508</v>
      </c>
      <c r="AH36" s="5">
        <f t="shared" si="3"/>
        <v>1.8243362251503199E-2</v>
      </c>
      <c r="AI36" s="5">
        <f t="shared" si="4"/>
        <v>0.72000469685932633</v>
      </c>
      <c r="AJ36" s="5">
        <f t="shared" si="5"/>
        <v>3.8513764753173418E-2</v>
      </c>
      <c r="AK36" s="5">
        <f t="shared" si="6"/>
        <v>0.13084544814828128</v>
      </c>
      <c r="AL36" s="5">
        <f t="shared" si="7"/>
        <v>3.1419123877588842E-2</v>
      </c>
      <c r="AM36" s="5">
        <f t="shared" si="8"/>
        <v>0.26047467214646236</v>
      </c>
      <c r="AN36" s="5">
        <f t="shared" si="9"/>
        <v>6.2838247755177684E-2</v>
      </c>
      <c r="AO36" s="5">
        <f t="shared" si="10"/>
        <v>-0.11645346237209543</v>
      </c>
      <c r="AP36" s="5">
        <f t="shared" si="11"/>
        <v>4.0540805003340445E-2</v>
      </c>
      <c r="AQ36" s="5">
        <f t="shared" si="12"/>
        <v>0.56655774992168273</v>
      </c>
      <c r="AR36" s="5">
        <f t="shared" si="13"/>
        <v>2.5338003127087779E-2</v>
      </c>
      <c r="AS36" s="5">
        <f t="shared" si="14"/>
        <v>-5.4020622666951144E-2</v>
      </c>
      <c r="AT36" s="5">
        <f t="shared" si="15"/>
        <v>2.2297442751837242E-2</v>
      </c>
    </row>
    <row r="37" spans="1:46" x14ac:dyDescent="0.35">
      <c r="A37" s="5">
        <v>36</v>
      </c>
      <c r="B37" s="5" t="s">
        <v>77</v>
      </c>
      <c r="C37" s="5" t="s">
        <v>33</v>
      </c>
      <c r="D37" s="5">
        <v>10</v>
      </c>
      <c r="E37" s="5">
        <v>1246</v>
      </c>
      <c r="F37" s="3">
        <v>2</v>
      </c>
      <c r="G37" s="3">
        <f t="shared" si="0"/>
        <v>623</v>
      </c>
      <c r="H37" s="5" t="s">
        <v>126</v>
      </c>
      <c r="I37" s="5" t="s">
        <v>34</v>
      </c>
      <c r="J37" s="5">
        <v>0</v>
      </c>
      <c r="K37" s="5" t="s">
        <v>52</v>
      </c>
      <c r="L37" s="5">
        <v>0</v>
      </c>
      <c r="M37" s="5">
        <v>1</v>
      </c>
      <c r="N37" s="5" t="s">
        <v>60</v>
      </c>
      <c r="O37" s="3">
        <v>1</v>
      </c>
      <c r="P37" s="6">
        <v>21.78</v>
      </c>
      <c r="Q37" s="6">
        <v>0.3014</v>
      </c>
      <c r="R37" s="6">
        <v>0.02</v>
      </c>
      <c r="S37" s="6">
        <v>0.67110000000000003</v>
      </c>
      <c r="T37" s="6">
        <v>5.6000000000000001E-2</v>
      </c>
      <c r="U37" s="6">
        <v>7.1599999999999997E-2</v>
      </c>
      <c r="V37" s="6">
        <v>4.2999999999999997E-2</v>
      </c>
      <c r="W37" s="6">
        <v>0.28660000000000002</v>
      </c>
      <c r="X37" s="6">
        <v>0.09</v>
      </c>
      <c r="Y37" s="6">
        <v>-9.5699999999999993E-2</v>
      </c>
      <c r="Z37" s="6">
        <v>6.0999999999999999E-2</v>
      </c>
      <c r="AA37" s="6">
        <v>0.59260000000000002</v>
      </c>
      <c r="AB37" s="6">
        <v>3.1E-2</v>
      </c>
      <c r="AC37" s="6">
        <v>-0.1153</v>
      </c>
      <c r="AD37" s="6">
        <v>2.9000000000000001E-2</v>
      </c>
      <c r="AE37" s="6">
        <f t="shared" si="1"/>
        <v>0.97453149000000006</v>
      </c>
      <c r="AF37" s="6"/>
      <c r="AG37" s="5">
        <f t="shared" si="2"/>
        <v>0.30531300902658537</v>
      </c>
      <c r="AH37" s="5">
        <f t="shared" si="3"/>
        <v>2.0259655542573682E-2</v>
      </c>
      <c r="AI37" s="5">
        <f t="shared" si="4"/>
        <v>0.67981274173105988</v>
      </c>
      <c r="AJ37" s="5">
        <f t="shared" si="5"/>
        <v>5.6727035519206305E-2</v>
      </c>
      <c r="AK37" s="5">
        <f t="shared" si="6"/>
        <v>7.2529566842413781E-2</v>
      </c>
      <c r="AL37" s="5">
        <f t="shared" si="7"/>
        <v>4.3558259416533414E-2</v>
      </c>
      <c r="AM37" s="5">
        <f t="shared" si="8"/>
        <v>0.29032086392508089</v>
      </c>
      <c r="AN37" s="5">
        <f t="shared" si="9"/>
        <v>9.1168449941581561E-2</v>
      </c>
      <c r="AO37" s="5">
        <f t="shared" si="10"/>
        <v>-9.6942451771215063E-2</v>
      </c>
      <c r="AP37" s="5">
        <f t="shared" si="11"/>
        <v>6.1791949404849729E-2</v>
      </c>
      <c r="AQ37" s="5">
        <f t="shared" si="12"/>
        <v>0.60029359372645819</v>
      </c>
      <c r="AR37" s="5">
        <f t="shared" si="13"/>
        <v>3.1402466090989206E-2</v>
      </c>
      <c r="AS37" s="5">
        <f t="shared" si="14"/>
        <v>-0.11679691420293727</v>
      </c>
      <c r="AT37" s="5">
        <f t="shared" si="15"/>
        <v>2.9376500536731839E-2</v>
      </c>
    </row>
    <row r="38" spans="1:46" x14ac:dyDescent="0.35">
      <c r="A38" s="5">
        <v>37</v>
      </c>
      <c r="B38" s="5" t="s">
        <v>78</v>
      </c>
      <c r="C38" s="5" t="s">
        <v>83</v>
      </c>
      <c r="D38" s="5">
        <v>11</v>
      </c>
      <c r="E38" s="8">
        <v>2494</v>
      </c>
      <c r="F38" s="3">
        <v>1</v>
      </c>
      <c r="G38" s="3">
        <f t="shared" si="0"/>
        <v>2494</v>
      </c>
      <c r="H38" s="12" t="s">
        <v>125</v>
      </c>
      <c r="I38" s="5" t="s">
        <v>21</v>
      </c>
      <c r="J38" s="7">
        <v>1</v>
      </c>
      <c r="K38" s="5" t="s">
        <v>90</v>
      </c>
      <c r="L38" s="5">
        <v>1</v>
      </c>
      <c r="M38" s="5">
        <v>0</v>
      </c>
      <c r="N38" s="5" t="s">
        <v>60</v>
      </c>
      <c r="O38" s="3">
        <v>1</v>
      </c>
      <c r="P38" s="6">
        <v>13.98</v>
      </c>
      <c r="Q38" s="6">
        <v>0.28031886299999997</v>
      </c>
      <c r="R38" s="6">
        <v>1.9085179000000001E-2</v>
      </c>
      <c r="S38" s="6">
        <v>0.73275523300000001</v>
      </c>
      <c r="T38" s="6">
        <v>2.4491656000000001E-2</v>
      </c>
      <c r="U38" s="6">
        <v>5.0195153999999999E-2</v>
      </c>
      <c r="V38" s="6">
        <v>2.3469305999999999E-2</v>
      </c>
      <c r="W38" s="6">
        <v>0.35153095000000001</v>
      </c>
      <c r="X38" s="6">
        <v>4.5648790000000002E-2</v>
      </c>
      <c r="Y38" s="6">
        <v>-2.073886E-3</v>
      </c>
      <c r="Z38" s="6">
        <v>4.2736743000000001E-2</v>
      </c>
      <c r="AA38" s="6">
        <v>0.468630718</v>
      </c>
      <c r="AB38" s="6">
        <v>9.6956030000000006E-3</v>
      </c>
      <c r="AC38" s="6">
        <v>1.3905756999999999E-2</v>
      </c>
      <c r="AD38" s="6">
        <v>9.82624E-3</v>
      </c>
      <c r="AE38" s="6">
        <f t="shared" si="1"/>
        <v>0.95869765510359506</v>
      </c>
      <c r="AF38" s="13"/>
      <c r="AG38" s="5">
        <f t="shared" si="2"/>
        <v>0.28629350162614398</v>
      </c>
      <c r="AH38" s="5">
        <f t="shared" si="3"/>
        <v>1.9491955220550923E-2</v>
      </c>
      <c r="AI38" s="5">
        <f t="shared" si="4"/>
        <v>0.74837297513742773</v>
      </c>
      <c r="AJ38" s="5">
        <f t="shared" si="5"/>
        <v>2.501366437428422E-2</v>
      </c>
      <c r="AK38" s="5">
        <f t="shared" si="6"/>
        <v>5.1264999613399358E-2</v>
      </c>
      <c r="AL38" s="5">
        <f t="shared" si="7"/>
        <v>2.3969524289471272E-2</v>
      </c>
      <c r="AM38" s="5">
        <f t="shared" si="8"/>
        <v>0.35902338332995071</v>
      </c>
      <c r="AN38" s="5">
        <f t="shared" si="9"/>
        <v>4.662173566998417E-2</v>
      </c>
      <c r="AO38" s="5">
        <f t="shared" si="10"/>
        <v>-2.118088231948334E-3</v>
      </c>
      <c r="AP38" s="5">
        <f t="shared" si="11"/>
        <v>4.3647622106567252E-2</v>
      </c>
      <c r="AQ38" s="5">
        <f t="shared" si="12"/>
        <v>0.47861898336036707</v>
      </c>
      <c r="AR38" s="5">
        <f t="shared" si="13"/>
        <v>9.9022523976452729E-3</v>
      </c>
      <c r="AS38" s="5">
        <f t="shared" si="14"/>
        <v>1.4202140454216465E-2</v>
      </c>
      <c r="AT38" s="5">
        <f t="shared" si="15"/>
        <v>1.0035673758490099E-2</v>
      </c>
    </row>
    <row r="39" spans="1:46" x14ac:dyDescent="0.35">
      <c r="A39" s="5">
        <v>38</v>
      </c>
      <c r="B39" s="5" t="s">
        <v>87</v>
      </c>
      <c r="C39" s="5" t="s">
        <v>94</v>
      </c>
      <c r="D39" s="5">
        <v>12</v>
      </c>
      <c r="E39" s="5">
        <v>3132</v>
      </c>
      <c r="F39" s="3">
        <v>1</v>
      </c>
      <c r="G39" s="3">
        <f t="shared" si="0"/>
        <v>3132</v>
      </c>
      <c r="H39" s="5" t="s">
        <v>69</v>
      </c>
      <c r="I39" s="5" t="s">
        <v>89</v>
      </c>
      <c r="J39" s="5">
        <v>0</v>
      </c>
      <c r="K39" s="5" t="s">
        <v>121</v>
      </c>
      <c r="L39" s="5">
        <v>1</v>
      </c>
      <c r="M39" s="5">
        <v>1</v>
      </c>
      <c r="N39" s="5" t="s">
        <v>92</v>
      </c>
      <c r="O39" s="3">
        <v>0</v>
      </c>
      <c r="P39" s="6">
        <v>12</v>
      </c>
      <c r="Q39" s="5">
        <v>0.45600000000000002</v>
      </c>
      <c r="R39" s="5">
        <v>2.1999999999999999E-2</v>
      </c>
      <c r="S39" s="5">
        <v>0.81299999999999994</v>
      </c>
      <c r="T39" s="5">
        <v>1.7000000000000001E-2</v>
      </c>
      <c r="U39" s="5">
        <v>-0.126</v>
      </c>
      <c r="V39" s="5">
        <v>3.2000000000000001E-2</v>
      </c>
      <c r="W39" s="5">
        <v>2E-3</v>
      </c>
      <c r="X39" s="5">
        <v>3.2490000000000001</v>
      </c>
      <c r="Y39" s="5">
        <v>7.0000000000000001E-3</v>
      </c>
      <c r="Z39" s="5">
        <v>2.8780000000000001</v>
      </c>
      <c r="AA39" s="5">
        <v>0.39900000000000002</v>
      </c>
      <c r="AB39" s="5">
        <v>8.9999999999999993E-3</v>
      </c>
      <c r="AC39" s="5">
        <v>-4.5999999999999999E-2</v>
      </c>
      <c r="AD39" s="5">
        <v>1.2999999999999999E-2</v>
      </c>
      <c r="AE39" s="6">
        <f t="shared" si="1"/>
        <v>1.0281099999999999</v>
      </c>
      <c r="AF39" s="6"/>
      <c r="AG39" s="5">
        <f t="shared" si="2"/>
        <v>0.44972295018774855</v>
      </c>
      <c r="AH39" s="5">
        <f t="shared" si="3"/>
        <v>2.1697159877479097E-2</v>
      </c>
      <c r="AI39" s="5">
        <f t="shared" si="4"/>
        <v>0.8018086809268411</v>
      </c>
      <c r="AJ39" s="5">
        <f t="shared" si="5"/>
        <v>1.6765987178052031E-2</v>
      </c>
      <c r="AK39" s="5">
        <f t="shared" si="6"/>
        <v>-0.1242655520255621</v>
      </c>
      <c r="AL39" s="5">
        <f t="shared" si="7"/>
        <v>3.1559505276333229E-2</v>
      </c>
      <c r="AM39" s="5">
        <f t="shared" si="8"/>
        <v>1.9724690797708268E-3</v>
      </c>
      <c r="AN39" s="5">
        <f t="shared" si="9"/>
        <v>3.2042760200877085</v>
      </c>
      <c r="AO39" s="5">
        <f t="shared" si="10"/>
        <v>6.9036417791978949E-3</v>
      </c>
      <c r="AP39" s="5">
        <f t="shared" si="11"/>
        <v>2.8383830057902202</v>
      </c>
      <c r="AQ39" s="5">
        <f t="shared" si="12"/>
        <v>0.39350758141427999</v>
      </c>
      <c r="AR39" s="5">
        <f t="shared" si="13"/>
        <v>8.8761108589687204E-3</v>
      </c>
      <c r="AS39" s="5">
        <f t="shared" si="14"/>
        <v>-4.536678883472902E-2</v>
      </c>
      <c r="AT39" s="5">
        <f t="shared" si="15"/>
        <v>1.2821049018510375E-2</v>
      </c>
    </row>
    <row r="40" spans="1:46" x14ac:dyDescent="0.35">
      <c r="A40" s="5">
        <v>39</v>
      </c>
      <c r="B40" s="3" t="s">
        <v>84</v>
      </c>
      <c r="C40" s="5" t="s">
        <v>85</v>
      </c>
      <c r="D40" s="5">
        <v>13</v>
      </c>
      <c r="E40" s="8">
        <v>542</v>
      </c>
      <c r="F40" s="3">
        <v>1</v>
      </c>
      <c r="G40" s="3">
        <f t="shared" si="0"/>
        <v>542</v>
      </c>
      <c r="H40" s="5" t="s">
        <v>88</v>
      </c>
      <c r="I40" s="5" t="s">
        <v>34</v>
      </c>
      <c r="J40" s="5">
        <v>0</v>
      </c>
      <c r="K40" s="5" t="s">
        <v>118</v>
      </c>
      <c r="L40" s="5">
        <v>1</v>
      </c>
      <c r="M40" s="5">
        <v>0</v>
      </c>
      <c r="N40" s="5" t="s">
        <v>93</v>
      </c>
      <c r="O40" s="3">
        <v>0</v>
      </c>
      <c r="P40" s="6">
        <v>10.5</v>
      </c>
      <c r="Q40" s="6">
        <v>0.19569355899999999</v>
      </c>
      <c r="R40" s="6">
        <v>3.858893E-2</v>
      </c>
      <c r="S40" s="6">
        <v>0.49178970599999999</v>
      </c>
      <c r="T40" s="6">
        <v>7.5626360000000004E-2</v>
      </c>
      <c r="U40" s="6">
        <v>-7.2210136999999994E-2</v>
      </c>
      <c r="V40" s="6">
        <v>9.3580259999999998E-2</v>
      </c>
      <c r="W40" s="6">
        <v>0.71357790899999995</v>
      </c>
      <c r="X40" s="6">
        <v>4.9679500000000001E-2</v>
      </c>
      <c r="Y40" s="6">
        <v>-5.2883738E-2</v>
      </c>
      <c r="Z40" s="6">
        <v>5.3263890000000001E-2</v>
      </c>
      <c r="AA40" s="6">
        <v>0.441105739</v>
      </c>
      <c r="AB40" s="6">
        <v>2.4026390000000002E-2</v>
      </c>
      <c r="AC40" s="6">
        <v>3.2693664999999997E-2</v>
      </c>
      <c r="AD40" s="6">
        <v>2.7161270000000001E-2</v>
      </c>
      <c r="AE40" s="14">
        <f t="shared" si="1"/>
        <v>0.98392078915320114</v>
      </c>
      <c r="AF40" s="14"/>
      <c r="AG40" s="5">
        <f t="shared" si="2"/>
        <v>0.19728608890878155</v>
      </c>
      <c r="AH40" s="5">
        <f t="shared" si="3"/>
        <v>3.8902961925664337E-2</v>
      </c>
      <c r="AI40" s="5">
        <f t="shared" si="4"/>
        <v>0.49579182962449742</v>
      </c>
      <c r="AJ40" s="5">
        <f t="shared" si="5"/>
        <v>7.6241797936780945E-2</v>
      </c>
      <c r="AK40" s="5">
        <f t="shared" si="6"/>
        <v>-7.2797774137764518E-2</v>
      </c>
      <c r="AL40" s="5">
        <f t="shared" si="7"/>
        <v>9.4341804547930438E-2</v>
      </c>
      <c r="AM40" s="5">
        <f t="shared" si="8"/>
        <v>0.71938491750930045</v>
      </c>
      <c r="AN40" s="5">
        <f t="shared" si="9"/>
        <v>5.0083785608619917E-2</v>
      </c>
      <c r="AO40" s="5">
        <f t="shared" si="10"/>
        <v>-5.3314099300001534E-2</v>
      </c>
      <c r="AP40" s="5">
        <f t="shared" si="11"/>
        <v>5.3697344929822449E-2</v>
      </c>
      <c r="AQ40" s="5">
        <f t="shared" si="12"/>
        <v>0.44469540278802833</v>
      </c>
      <c r="AR40" s="5">
        <f t="shared" si="13"/>
        <v>2.4221913781521345E-2</v>
      </c>
      <c r="AS40" s="5">
        <f t="shared" si="14"/>
        <v>3.2959721990359014E-2</v>
      </c>
      <c r="AT40" s="5">
        <f t="shared" si="15"/>
        <v>2.7382305046102316E-2</v>
      </c>
    </row>
    <row r="41" spans="1:46" x14ac:dyDescent="0.35">
      <c r="A41" s="5">
        <v>40</v>
      </c>
      <c r="B41" s="5" t="s">
        <v>96</v>
      </c>
      <c r="C41" s="5" t="s">
        <v>95</v>
      </c>
      <c r="D41" s="5">
        <v>14</v>
      </c>
      <c r="E41" s="8">
        <f>178/2</f>
        <v>89</v>
      </c>
      <c r="F41" s="3">
        <v>1</v>
      </c>
      <c r="G41" s="3">
        <f t="shared" si="0"/>
        <v>89</v>
      </c>
      <c r="H41" s="5" t="s">
        <v>68</v>
      </c>
      <c r="I41" s="5" t="s">
        <v>34</v>
      </c>
      <c r="J41" s="5">
        <v>0</v>
      </c>
      <c r="K41" s="5" t="s">
        <v>26</v>
      </c>
      <c r="L41" s="5">
        <v>1</v>
      </c>
      <c r="M41" s="5">
        <v>0</v>
      </c>
      <c r="N41" s="5" t="s">
        <v>92</v>
      </c>
      <c r="O41" s="3">
        <v>0</v>
      </c>
      <c r="P41" s="6">
        <v>26.56</v>
      </c>
      <c r="Q41" s="5">
        <v>0.36680000000000001</v>
      </c>
      <c r="R41" s="5">
        <v>9.369897959183672E-2</v>
      </c>
      <c r="S41" s="5">
        <v>0.64200000000000002</v>
      </c>
      <c r="T41" s="5">
        <v>0.11321428571428571</v>
      </c>
      <c r="U41" s="5">
        <v>-8.9800000000000005E-2</v>
      </c>
      <c r="V41" s="5">
        <v>0.16303571428571428</v>
      </c>
      <c r="W41" s="5">
        <v>0.25490000000000002</v>
      </c>
      <c r="X41" s="5">
        <v>0.30688775510204086</v>
      </c>
      <c r="Y41" s="5">
        <v>0.21290000000000001</v>
      </c>
      <c r="Z41" s="5">
        <v>0.38122448979591839</v>
      </c>
      <c r="AA41" s="5">
        <v>5.0599999999999999E-2</v>
      </c>
      <c r="AB41" s="5">
        <v>5.2729591836734695E-2</v>
      </c>
      <c r="AC41" s="5">
        <v>0.55330000000000001</v>
      </c>
      <c r="AD41" s="5">
        <v>6.3852040816326533E-2</v>
      </c>
      <c r="AE41" s="14">
        <f t="shared" si="1"/>
        <v>0.61424061000000008</v>
      </c>
      <c r="AF41" s="14"/>
      <c r="AG41" s="5">
        <f t="shared" si="2"/>
        <v>0.4680153140441301</v>
      </c>
      <c r="AH41" s="5">
        <f t="shared" si="3"/>
        <v>0.11955440937646673</v>
      </c>
      <c r="AI41" s="5">
        <f t="shared" si="4"/>
        <v>0.81915439371955157</v>
      </c>
      <c r="AJ41" s="5">
        <f t="shared" si="5"/>
        <v>0.14445479684529253</v>
      </c>
      <c r="AK41" s="5">
        <f t="shared" si="6"/>
        <v>-0.11457953980687809</v>
      </c>
      <c r="AL41" s="5">
        <f t="shared" si="7"/>
        <v>0.20802402132453007</v>
      </c>
      <c r="AM41" s="5">
        <f t="shared" si="8"/>
        <v>0.32523746878366622</v>
      </c>
      <c r="AN41" s="5">
        <f t="shared" si="9"/>
        <v>0.39157079901957398</v>
      </c>
      <c r="AO41" s="5">
        <f t="shared" si="10"/>
        <v>0.27164792900762075</v>
      </c>
      <c r="AP41" s="5">
        <f t="shared" si="11"/>
        <v>0.48642011808383318</v>
      </c>
      <c r="AQ41" s="5">
        <f t="shared" si="12"/>
        <v>6.4562636015902355E-2</v>
      </c>
      <c r="AR41" s="5">
        <f t="shared" si="13"/>
        <v>6.7279870454984153E-2</v>
      </c>
      <c r="AS41" s="5">
        <f t="shared" si="14"/>
        <v>0.70597838947823655</v>
      </c>
      <c r="AT41" s="5">
        <f t="shared" si="15"/>
        <v>8.1471463835909697E-2</v>
      </c>
    </row>
    <row r="42" spans="1:46" x14ac:dyDescent="0.35">
      <c r="A42" s="5">
        <v>41</v>
      </c>
      <c r="B42" s="5" t="s">
        <v>97</v>
      </c>
      <c r="C42" s="5" t="s">
        <v>95</v>
      </c>
      <c r="D42" s="5">
        <v>15</v>
      </c>
      <c r="E42" s="8">
        <f>191/2</f>
        <v>95.5</v>
      </c>
      <c r="F42" s="3">
        <v>1</v>
      </c>
      <c r="G42" s="3">
        <f t="shared" si="0"/>
        <v>95.5</v>
      </c>
      <c r="H42" s="5" t="s">
        <v>68</v>
      </c>
      <c r="I42" s="5" t="s">
        <v>34</v>
      </c>
      <c r="J42" s="5">
        <v>0</v>
      </c>
      <c r="K42" s="5" t="s">
        <v>26</v>
      </c>
      <c r="L42" s="5">
        <v>1</v>
      </c>
      <c r="M42" s="5">
        <v>0</v>
      </c>
      <c r="N42" s="5" t="s">
        <v>92</v>
      </c>
      <c r="O42" s="3">
        <v>0</v>
      </c>
      <c r="P42" s="6">
        <v>26.56</v>
      </c>
      <c r="Q42" s="5">
        <v>0.33150000000000002</v>
      </c>
      <c r="R42" s="5">
        <v>9.354591836734695E-2</v>
      </c>
      <c r="S42" s="5">
        <v>0.82530000000000003</v>
      </c>
      <c r="T42" s="5">
        <v>6.5841836734693876E-2</v>
      </c>
      <c r="U42" s="5">
        <v>-6.4000000000000003E-3</v>
      </c>
      <c r="V42" s="5">
        <v>7.7525510204081632E-2</v>
      </c>
      <c r="W42" s="5">
        <v>2.5399999999999999E-2</v>
      </c>
      <c r="X42" s="5">
        <v>0.18479591836734696</v>
      </c>
      <c r="Y42" s="5">
        <v>5.2999999999999999E-2</v>
      </c>
      <c r="Z42" s="5">
        <v>0.23660714285714285</v>
      </c>
      <c r="AA42" s="5">
        <v>9.6100000000000005E-2</v>
      </c>
      <c r="AB42" s="5">
        <v>5.1020408163265307E-2</v>
      </c>
      <c r="AC42" s="5">
        <v>0.3997</v>
      </c>
      <c r="AD42" s="5">
        <v>5.6632653061224482E-2</v>
      </c>
      <c r="AE42" s="14">
        <f t="shared" si="1"/>
        <v>0.80089271000000017</v>
      </c>
      <c r="AF42" s="14"/>
      <c r="AG42" s="5">
        <f t="shared" si="2"/>
        <v>0.37042165045006759</v>
      </c>
      <c r="AH42" s="5">
        <f t="shared" si="3"/>
        <v>0.10452921108446439</v>
      </c>
      <c r="AI42" s="5">
        <f t="shared" si="4"/>
        <v>0.92219905917478362</v>
      </c>
      <c r="AJ42" s="5">
        <f t="shared" si="5"/>
        <v>7.3572373550314304E-2</v>
      </c>
      <c r="AK42" s="5">
        <f t="shared" si="6"/>
        <v>-7.1514285456423304E-3</v>
      </c>
      <c r="AL42" s="5">
        <f t="shared" si="7"/>
        <v>8.6627835420149235E-2</v>
      </c>
      <c r="AM42" s="5">
        <f t="shared" si="8"/>
        <v>2.8382232040517996E-2</v>
      </c>
      <c r="AN42" s="5">
        <f t="shared" si="9"/>
        <v>0.20649293839538044</v>
      </c>
      <c r="AO42" s="5">
        <f t="shared" si="10"/>
        <v>5.9222767643600543E-2</v>
      </c>
      <c r="AP42" s="5">
        <f t="shared" si="11"/>
        <v>0.26438735555178816</v>
      </c>
      <c r="AQ42" s="5">
        <f t="shared" si="12"/>
        <v>0.10738316925566062</v>
      </c>
      <c r="AR42" s="5">
        <f t="shared" si="13"/>
        <v>5.7010750523296634E-2</v>
      </c>
      <c r="AS42" s="5">
        <f t="shared" si="14"/>
        <v>0.44662906088956866</v>
      </c>
      <c r="AT42" s="5">
        <f t="shared" si="15"/>
        <v>6.3281933080859262E-2</v>
      </c>
    </row>
    <row r="43" spans="1:46" x14ac:dyDescent="0.35">
      <c r="A43" s="5">
        <v>42</v>
      </c>
      <c r="B43" s="5" t="s">
        <v>98</v>
      </c>
      <c r="C43" s="5" t="s">
        <v>95</v>
      </c>
      <c r="D43" s="5">
        <v>16</v>
      </c>
      <c r="E43" s="8">
        <f>128/2</f>
        <v>64</v>
      </c>
      <c r="F43" s="3">
        <v>1</v>
      </c>
      <c r="G43" s="3">
        <f t="shared" si="0"/>
        <v>64</v>
      </c>
      <c r="H43" s="5" t="s">
        <v>68</v>
      </c>
      <c r="I43" s="5" t="s">
        <v>34</v>
      </c>
      <c r="J43" s="5">
        <v>0</v>
      </c>
      <c r="K43" s="5" t="s">
        <v>26</v>
      </c>
      <c r="L43" s="5">
        <v>1</v>
      </c>
      <c r="M43" s="5">
        <v>0</v>
      </c>
      <c r="N43" s="5" t="s">
        <v>92</v>
      </c>
      <c r="O43" s="3">
        <v>0</v>
      </c>
      <c r="P43" s="6">
        <v>49.39</v>
      </c>
      <c r="Q43" s="5">
        <v>0.34710000000000002</v>
      </c>
      <c r="R43" s="5">
        <v>0.19484693877551021</v>
      </c>
      <c r="S43" s="5">
        <v>0.7117</v>
      </c>
      <c r="T43" s="5">
        <v>0.14043367346938776</v>
      </c>
      <c r="U43" s="5">
        <v>-0.1241</v>
      </c>
      <c r="V43" s="5">
        <v>0.29145408163265307</v>
      </c>
      <c r="W43" s="5">
        <v>0.39710000000000001</v>
      </c>
      <c r="X43" s="5">
        <v>0.17670918367346938</v>
      </c>
      <c r="Y43" s="5">
        <v>-0.2545</v>
      </c>
      <c r="Z43" s="5">
        <v>0.27696428571428566</v>
      </c>
      <c r="AA43" s="5">
        <v>0.67159999999999997</v>
      </c>
      <c r="AB43" s="5">
        <v>7.5969387755102036E-2</v>
      </c>
      <c r="AC43" s="5">
        <v>0.89710000000000001</v>
      </c>
      <c r="AD43" s="5">
        <v>9.9540816326530612E-2</v>
      </c>
      <c r="AE43" s="14">
        <f t="shared" si="1"/>
        <v>1.2357302699999999</v>
      </c>
      <c r="AF43" s="14"/>
      <c r="AG43" s="5">
        <f t="shared" si="2"/>
        <v>0.3122430432504113</v>
      </c>
      <c r="AH43" s="5">
        <f t="shared" si="3"/>
        <v>0.17527974973002555</v>
      </c>
      <c r="AI43" s="5">
        <f t="shared" si="4"/>
        <v>0.64022867727259491</v>
      </c>
      <c r="AJ43" s="5">
        <f t="shared" si="5"/>
        <v>0.12633084868601607</v>
      </c>
      <c r="AK43" s="5">
        <f t="shared" si="6"/>
        <v>-0.1116374579872545</v>
      </c>
      <c r="AL43" s="5">
        <f t="shared" si="7"/>
        <v>0.26218527633746297</v>
      </c>
      <c r="AM43" s="5">
        <f t="shared" si="8"/>
        <v>0.35722187402690381</v>
      </c>
      <c r="AN43" s="5">
        <f t="shared" si="9"/>
        <v>0.15896344938202239</v>
      </c>
      <c r="AO43" s="5">
        <f t="shared" si="10"/>
        <v>-0.22894224865234705</v>
      </c>
      <c r="AP43" s="5">
        <f t="shared" si="11"/>
        <v>0.24915059476549975</v>
      </c>
      <c r="AQ43" s="5">
        <f t="shared" si="12"/>
        <v>0.60415565498984791</v>
      </c>
      <c r="AR43" s="5">
        <f t="shared" si="13"/>
        <v>6.8340284720609587E-2</v>
      </c>
      <c r="AS43" s="5">
        <f t="shared" si="14"/>
        <v>0.80701018179182926</v>
      </c>
      <c r="AT43" s="5">
        <f t="shared" si="15"/>
        <v>8.9544590658098944E-2</v>
      </c>
    </row>
    <row r="44" spans="1:46" x14ac:dyDescent="0.35">
      <c r="A44" s="5">
        <v>43</v>
      </c>
      <c r="B44" s="5" t="s">
        <v>99</v>
      </c>
      <c r="C44" s="5" t="s">
        <v>95</v>
      </c>
      <c r="D44" s="5">
        <v>17</v>
      </c>
      <c r="E44" s="8">
        <f>203/2</f>
        <v>101.5</v>
      </c>
      <c r="F44" s="3">
        <v>1</v>
      </c>
      <c r="G44" s="3">
        <f t="shared" si="0"/>
        <v>101.5</v>
      </c>
      <c r="H44" s="5" t="s">
        <v>68</v>
      </c>
      <c r="I44" s="5" t="s">
        <v>34</v>
      </c>
      <c r="J44" s="5">
        <v>0</v>
      </c>
      <c r="K44" s="5" t="s">
        <v>26</v>
      </c>
      <c r="L44" s="5">
        <v>1</v>
      </c>
      <c r="M44" s="5">
        <v>0</v>
      </c>
      <c r="N44" s="5" t="s">
        <v>92</v>
      </c>
      <c r="O44" s="3">
        <v>0</v>
      </c>
      <c r="P44" s="6">
        <v>49.39</v>
      </c>
      <c r="Q44" s="5">
        <v>0.44030000000000002</v>
      </c>
      <c r="R44" s="5">
        <v>0.10392857142857143</v>
      </c>
      <c r="S44" s="5">
        <v>0.66739999999999999</v>
      </c>
      <c r="T44" s="5">
        <v>0.48431122448979597</v>
      </c>
      <c r="U44" s="5">
        <v>1.6500000000000001E-2</v>
      </c>
      <c r="V44" s="5">
        <v>0.36183673469387756</v>
      </c>
      <c r="W44" s="5">
        <v>0.44650000000000001</v>
      </c>
      <c r="X44" s="5">
        <v>0.1656122448979592</v>
      </c>
      <c r="Y44" s="5">
        <v>-8.9399999999999993E-2</v>
      </c>
      <c r="Z44" s="5">
        <v>0.23943877551020409</v>
      </c>
      <c r="AA44" s="5">
        <v>0.44069999999999998</v>
      </c>
      <c r="AB44" s="5">
        <v>7.8826530612244886E-2</v>
      </c>
      <c r="AC44" s="5">
        <v>-1.41E-2</v>
      </c>
      <c r="AD44" s="5">
        <v>7.1760204081632653E-2</v>
      </c>
      <c r="AE44" s="14">
        <f t="shared" si="1"/>
        <v>1.0328655900000001</v>
      </c>
      <c r="AF44" s="14"/>
      <c r="AG44" s="5">
        <f t="shared" si="2"/>
        <v>0.43323823803452355</v>
      </c>
      <c r="AH44" s="5">
        <f t="shared" si="3"/>
        <v>0.10226171057724144</v>
      </c>
      <c r="AI44" s="5">
        <f t="shared" si="4"/>
        <v>0.65669588931238021</v>
      </c>
      <c r="AJ44" s="5">
        <f t="shared" si="5"/>
        <v>0.47654358745923636</v>
      </c>
      <c r="AK44" s="5">
        <f t="shared" si="6"/>
        <v>1.6235364359685756E-2</v>
      </c>
      <c r="AL44" s="5">
        <f t="shared" si="7"/>
        <v>0.35603340766509395</v>
      </c>
      <c r="AM44" s="5">
        <f t="shared" si="8"/>
        <v>0.43933879918786001</v>
      </c>
      <c r="AN44" s="5">
        <f t="shared" si="9"/>
        <v>0.16295606899053794</v>
      </c>
      <c r="AO44" s="5">
        <f t="shared" si="10"/>
        <v>-8.7966155985206448E-2</v>
      </c>
      <c r="AP44" s="5">
        <f t="shared" si="11"/>
        <v>0.23559853104516157</v>
      </c>
      <c r="AQ44" s="5">
        <f t="shared" si="12"/>
        <v>0.43363182262506134</v>
      </c>
      <c r="AR44" s="5">
        <f t="shared" si="13"/>
        <v>7.7562269436346587E-2</v>
      </c>
      <c r="AS44" s="5">
        <f t="shared" si="14"/>
        <v>-1.3873856816458736E-2</v>
      </c>
      <c r="AT44" s="5">
        <f t="shared" si="15"/>
        <v>7.0609276350952432E-2</v>
      </c>
    </row>
    <row r="48" spans="1:46" x14ac:dyDescent="0.35">
      <c r="R48" s="6"/>
    </row>
  </sheetData>
  <sortState ref="B2:AX48">
    <sortCondition ref="D1"/>
  </sortState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2014-11-20T18:16:36Z</dcterms:modified>
</cp:coreProperties>
</file>