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1fc5a7fe754a4f/Documents/"/>
    </mc:Choice>
  </mc:AlternateContent>
  <xr:revisionPtr revIDLastSave="168" documentId="8_{432E31EE-C56A-4A9B-898D-CAEE37A64AFB}" xr6:coauthVersionLast="46" xr6:coauthVersionMax="46" xr10:uidLastSave="{5CEF4A79-B207-48A1-8CA8-19D9648156B5}"/>
  <bookViews>
    <workbookView xWindow="-110" yWindow="-110" windowWidth="19420" windowHeight="10420" firstSheet="1" activeTab="3" xr2:uid="{E51E95E5-7477-4572-9BEC-45A7A2F39079}"/>
  </bookViews>
  <sheets>
    <sheet name="WR_2019_NextGenStats" sheetId="1" r:id="rId1"/>
    <sheet name="WR_2020_Stats" sheetId="3" r:id="rId2"/>
    <sheet name="WR_2019_Stats" sheetId="2" r:id="rId3"/>
    <sheet name="Regression Results" sheetId="15" r:id="rId4"/>
    <sheet name="Regression View" sheetId="4" r:id="rId5"/>
  </sheets>
  <definedNames>
    <definedName name="_xlnm._FilterDatabase" localSheetId="0" hidden="1">WR_2019_NextGenStats!$A$2:$Z$125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4" l="1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Z23" i="1"/>
  <c r="Z125" i="1"/>
  <c r="Z22" i="1"/>
  <c r="Z21" i="1"/>
  <c r="Z20" i="1"/>
  <c r="Z119" i="1"/>
  <c r="Z120" i="1"/>
  <c r="Z107" i="1"/>
  <c r="Z106" i="1"/>
  <c r="Z19" i="1"/>
  <c r="Z18" i="1"/>
  <c r="Z96" i="1"/>
  <c r="Z103" i="1"/>
  <c r="Z56" i="1"/>
  <c r="Z16" i="1"/>
  <c r="Z98" i="1"/>
  <c r="Z15" i="1"/>
  <c r="Z14" i="1"/>
  <c r="Z32" i="1"/>
  <c r="Z13" i="1"/>
  <c r="Z12" i="1"/>
  <c r="Z81" i="1"/>
  <c r="Z11" i="1"/>
  <c r="Z83" i="1"/>
  <c r="Z109" i="1"/>
  <c r="Z66" i="1"/>
  <c r="Z82" i="1"/>
  <c r="Z124" i="1"/>
  <c r="Z77" i="1"/>
  <c r="Z10" i="1"/>
  <c r="Z118" i="1"/>
  <c r="Z9" i="1"/>
  <c r="Z57" i="1"/>
  <c r="Z122" i="1"/>
  <c r="Z8" i="1"/>
  <c r="Z62" i="1"/>
  <c r="Z41" i="1"/>
  <c r="Z63" i="1"/>
  <c r="Z48" i="1"/>
  <c r="Z100" i="1"/>
  <c r="Z53" i="1"/>
  <c r="Z93" i="1"/>
  <c r="Z7" i="1"/>
  <c r="Z114" i="1"/>
  <c r="Z5" i="1"/>
  <c r="Z30" i="1"/>
  <c r="Z110" i="1"/>
  <c r="Z95" i="1"/>
  <c r="Z108" i="1"/>
  <c r="Z51" i="1"/>
  <c r="Z79" i="1"/>
  <c r="Z90" i="1"/>
  <c r="Z113" i="1"/>
  <c r="Z59" i="1"/>
  <c r="Z58" i="1"/>
  <c r="Z46" i="1"/>
  <c r="Z80" i="1"/>
  <c r="Z117" i="1"/>
  <c r="Z87" i="1"/>
  <c r="Z54" i="1"/>
  <c r="Z26" i="1"/>
  <c r="Z27" i="1"/>
  <c r="Z70" i="1"/>
  <c r="Z31" i="1"/>
  <c r="Z47" i="1"/>
  <c r="Z24" i="1"/>
  <c r="Z67" i="1"/>
  <c r="Z64" i="1"/>
  <c r="Z4" i="1"/>
  <c r="Z69" i="1"/>
  <c r="Z29" i="1"/>
  <c r="Z40" i="1"/>
  <c r="Z76" i="1"/>
  <c r="Z75" i="1"/>
  <c r="Z3" i="1"/>
  <c r="Z94" i="1"/>
  <c r="Z28" i="1"/>
  <c r="Z44" i="1"/>
  <c r="Z42" i="1"/>
  <c r="Z34" i="1"/>
  <c r="Z61" i="1"/>
  <c r="Z35" i="1"/>
  <c r="Z72" i="1"/>
  <c r="Z45" i="1"/>
  <c r="Z55" i="1"/>
  <c r="Z49" i="1"/>
  <c r="Z37" i="1"/>
  <c r="Z71" i="1"/>
  <c r="Z39" i="1"/>
  <c r="Z36" i="1"/>
  <c r="Z86" i="1"/>
  <c r="Y23" i="1"/>
  <c r="X23" i="1"/>
  <c r="W23" i="1"/>
  <c r="V23" i="1"/>
  <c r="U23" i="1"/>
  <c r="T23" i="1"/>
  <c r="Q23" i="1"/>
  <c r="P23" i="1"/>
  <c r="Y125" i="1"/>
  <c r="X125" i="1"/>
  <c r="W125" i="1"/>
  <c r="V125" i="1"/>
  <c r="U125" i="1"/>
  <c r="T125" i="1"/>
  <c r="Q125" i="1"/>
  <c r="P125" i="1"/>
  <c r="Y22" i="1"/>
  <c r="X22" i="1"/>
  <c r="W22" i="1"/>
  <c r="V22" i="1"/>
  <c r="U22" i="1"/>
  <c r="T22" i="1"/>
  <c r="Q22" i="1"/>
  <c r="P22" i="1"/>
  <c r="Y21" i="1"/>
  <c r="X21" i="1"/>
  <c r="W21" i="1"/>
  <c r="V21" i="1"/>
  <c r="U21" i="1"/>
  <c r="T21" i="1"/>
  <c r="Q21" i="1"/>
  <c r="P21" i="1"/>
  <c r="Y20" i="1"/>
  <c r="X20" i="1"/>
  <c r="W20" i="1"/>
  <c r="V20" i="1"/>
  <c r="U20" i="1"/>
  <c r="T20" i="1"/>
  <c r="Q20" i="1"/>
  <c r="P20" i="1"/>
  <c r="Y119" i="1"/>
  <c r="X119" i="1"/>
  <c r="W119" i="1"/>
  <c r="V119" i="1"/>
  <c r="U119" i="1"/>
  <c r="T119" i="1"/>
  <c r="Q119" i="1"/>
  <c r="P119" i="1"/>
  <c r="Y120" i="1"/>
  <c r="X120" i="1"/>
  <c r="W120" i="1"/>
  <c r="V120" i="1"/>
  <c r="U120" i="1"/>
  <c r="T120" i="1"/>
  <c r="Q120" i="1"/>
  <c r="P120" i="1"/>
  <c r="Y107" i="1"/>
  <c r="X107" i="1"/>
  <c r="W107" i="1"/>
  <c r="V107" i="1"/>
  <c r="U107" i="1"/>
  <c r="T107" i="1"/>
  <c r="Q107" i="1"/>
  <c r="P107" i="1"/>
  <c r="Y106" i="1"/>
  <c r="X106" i="1"/>
  <c r="W106" i="1"/>
  <c r="V106" i="1"/>
  <c r="U106" i="1"/>
  <c r="T106" i="1"/>
  <c r="Q106" i="1"/>
  <c r="P106" i="1"/>
  <c r="Y19" i="1"/>
  <c r="X19" i="1"/>
  <c r="W19" i="1"/>
  <c r="V19" i="1"/>
  <c r="U19" i="1"/>
  <c r="T19" i="1"/>
  <c r="Q19" i="1"/>
  <c r="P19" i="1"/>
  <c r="Y18" i="1"/>
  <c r="X18" i="1"/>
  <c r="W18" i="1"/>
  <c r="V18" i="1"/>
  <c r="U18" i="1"/>
  <c r="T18" i="1"/>
  <c r="Q18" i="1"/>
  <c r="P18" i="1"/>
  <c r="Y96" i="1"/>
  <c r="X96" i="1"/>
  <c r="W96" i="1"/>
  <c r="V96" i="1"/>
  <c r="U96" i="1"/>
  <c r="T96" i="1"/>
  <c r="Q96" i="1"/>
  <c r="P96" i="1"/>
  <c r="Y103" i="1"/>
  <c r="X103" i="1"/>
  <c r="W103" i="1"/>
  <c r="V103" i="1"/>
  <c r="U103" i="1"/>
  <c r="T103" i="1"/>
  <c r="Q103" i="1"/>
  <c r="P103" i="1"/>
  <c r="Y56" i="1"/>
  <c r="X56" i="1"/>
  <c r="W56" i="1"/>
  <c r="V56" i="1"/>
  <c r="U56" i="1"/>
  <c r="T56" i="1"/>
  <c r="Q56" i="1"/>
  <c r="P56" i="1"/>
  <c r="Y16" i="1"/>
  <c r="X16" i="1"/>
  <c r="W16" i="1"/>
  <c r="V16" i="1"/>
  <c r="U16" i="1"/>
  <c r="T16" i="1"/>
  <c r="Q16" i="1"/>
  <c r="P16" i="1"/>
  <c r="Y98" i="1"/>
  <c r="X98" i="1"/>
  <c r="W98" i="1"/>
  <c r="V98" i="1"/>
  <c r="U98" i="1"/>
  <c r="T98" i="1"/>
  <c r="Q98" i="1"/>
  <c r="P98" i="1"/>
  <c r="Y15" i="1"/>
  <c r="X15" i="1"/>
  <c r="W15" i="1"/>
  <c r="V15" i="1"/>
  <c r="U15" i="1"/>
  <c r="T15" i="1"/>
  <c r="Q15" i="1"/>
  <c r="P15" i="1"/>
  <c r="Y14" i="1"/>
  <c r="X14" i="1"/>
  <c r="W14" i="1"/>
  <c r="V14" i="1"/>
  <c r="U14" i="1"/>
  <c r="T14" i="1"/>
  <c r="Q14" i="1"/>
  <c r="P14" i="1"/>
  <c r="Y32" i="1"/>
  <c r="X32" i="1"/>
  <c r="W32" i="1"/>
  <c r="V32" i="1"/>
  <c r="U32" i="1"/>
  <c r="T32" i="1"/>
  <c r="Q32" i="1"/>
  <c r="P32" i="1"/>
  <c r="Y13" i="1"/>
  <c r="X13" i="1"/>
  <c r="W13" i="1"/>
  <c r="V13" i="1"/>
  <c r="U13" i="1"/>
  <c r="T13" i="1"/>
  <c r="Q13" i="1"/>
  <c r="P13" i="1"/>
  <c r="Y12" i="1"/>
  <c r="X12" i="1"/>
  <c r="W12" i="1"/>
  <c r="V12" i="1"/>
  <c r="U12" i="1"/>
  <c r="T12" i="1"/>
  <c r="Q12" i="1"/>
  <c r="P12" i="1"/>
  <c r="Y81" i="1"/>
  <c r="X81" i="1"/>
  <c r="W81" i="1"/>
  <c r="V81" i="1"/>
  <c r="U81" i="1"/>
  <c r="T81" i="1"/>
  <c r="Q81" i="1"/>
  <c r="P81" i="1"/>
  <c r="Y11" i="1"/>
  <c r="X11" i="1"/>
  <c r="W11" i="1"/>
  <c r="V11" i="1"/>
  <c r="U11" i="1"/>
  <c r="T11" i="1"/>
  <c r="Q11" i="1"/>
  <c r="P11" i="1"/>
  <c r="Y83" i="1"/>
  <c r="X83" i="1"/>
  <c r="W83" i="1"/>
  <c r="V83" i="1"/>
  <c r="U83" i="1"/>
  <c r="T83" i="1"/>
  <c r="Q83" i="1"/>
  <c r="P83" i="1"/>
  <c r="Y109" i="1"/>
  <c r="X109" i="1"/>
  <c r="W109" i="1"/>
  <c r="V109" i="1"/>
  <c r="U109" i="1"/>
  <c r="T109" i="1"/>
  <c r="Q109" i="1"/>
  <c r="P109" i="1"/>
  <c r="Y66" i="1"/>
  <c r="X66" i="1"/>
  <c r="W66" i="1"/>
  <c r="V66" i="1"/>
  <c r="U66" i="1"/>
  <c r="T66" i="1"/>
  <c r="Q66" i="1"/>
  <c r="P66" i="1"/>
  <c r="Y82" i="1"/>
  <c r="X82" i="1"/>
  <c r="W82" i="1"/>
  <c r="V82" i="1"/>
  <c r="U82" i="1"/>
  <c r="T82" i="1"/>
  <c r="Q82" i="1"/>
  <c r="P82" i="1"/>
  <c r="Y124" i="1"/>
  <c r="X124" i="1"/>
  <c r="W124" i="1"/>
  <c r="V124" i="1"/>
  <c r="U124" i="1"/>
  <c r="T124" i="1"/>
  <c r="Q124" i="1"/>
  <c r="P124" i="1"/>
  <c r="Y77" i="1"/>
  <c r="X77" i="1"/>
  <c r="W77" i="1"/>
  <c r="V77" i="1"/>
  <c r="U77" i="1"/>
  <c r="T77" i="1"/>
  <c r="Q77" i="1"/>
  <c r="P77" i="1"/>
  <c r="Y10" i="1"/>
  <c r="X10" i="1"/>
  <c r="W10" i="1"/>
  <c r="V10" i="1"/>
  <c r="U10" i="1"/>
  <c r="T10" i="1"/>
  <c r="Q10" i="1"/>
  <c r="P10" i="1"/>
  <c r="Y118" i="1"/>
  <c r="X118" i="1"/>
  <c r="W118" i="1"/>
  <c r="V118" i="1"/>
  <c r="U118" i="1"/>
  <c r="T118" i="1"/>
  <c r="Q118" i="1"/>
  <c r="P118" i="1"/>
  <c r="Y9" i="1"/>
  <c r="X9" i="1"/>
  <c r="W9" i="1"/>
  <c r="V9" i="1"/>
  <c r="U9" i="1"/>
  <c r="T9" i="1"/>
  <c r="Q9" i="1"/>
  <c r="P9" i="1"/>
  <c r="Y57" i="1"/>
  <c r="X57" i="1"/>
  <c r="W57" i="1"/>
  <c r="V57" i="1"/>
  <c r="U57" i="1"/>
  <c r="T57" i="1"/>
  <c r="Q57" i="1"/>
  <c r="P57" i="1"/>
  <c r="Y122" i="1"/>
  <c r="X122" i="1"/>
  <c r="W122" i="1"/>
  <c r="V122" i="1"/>
  <c r="U122" i="1"/>
  <c r="T122" i="1"/>
  <c r="Q122" i="1"/>
  <c r="P122" i="1"/>
  <c r="Y8" i="1"/>
  <c r="X8" i="1"/>
  <c r="W8" i="1"/>
  <c r="V8" i="1"/>
  <c r="U8" i="1"/>
  <c r="T8" i="1"/>
  <c r="Q8" i="1"/>
  <c r="P8" i="1"/>
  <c r="Y62" i="1"/>
  <c r="X62" i="1"/>
  <c r="W62" i="1"/>
  <c r="V62" i="1"/>
  <c r="U62" i="1"/>
  <c r="T62" i="1"/>
  <c r="Q62" i="1"/>
  <c r="P62" i="1"/>
  <c r="Y41" i="1"/>
  <c r="X41" i="1"/>
  <c r="W41" i="1"/>
  <c r="V41" i="1"/>
  <c r="U41" i="1"/>
  <c r="T41" i="1"/>
  <c r="Q41" i="1"/>
  <c r="P41" i="1"/>
  <c r="Y63" i="1"/>
  <c r="X63" i="1"/>
  <c r="W63" i="1"/>
  <c r="V63" i="1"/>
  <c r="U63" i="1"/>
  <c r="T63" i="1"/>
  <c r="Q63" i="1"/>
  <c r="P63" i="1"/>
  <c r="Y48" i="1"/>
  <c r="X48" i="1"/>
  <c r="W48" i="1"/>
  <c r="V48" i="1"/>
  <c r="U48" i="1"/>
  <c r="T48" i="1"/>
  <c r="Q48" i="1"/>
  <c r="P48" i="1"/>
  <c r="Y100" i="1"/>
  <c r="X100" i="1"/>
  <c r="W100" i="1"/>
  <c r="V100" i="1"/>
  <c r="U100" i="1"/>
  <c r="T100" i="1"/>
  <c r="Q100" i="1"/>
  <c r="P100" i="1"/>
  <c r="Y53" i="1"/>
  <c r="X53" i="1"/>
  <c r="W53" i="1"/>
  <c r="V53" i="1"/>
  <c r="U53" i="1"/>
  <c r="T53" i="1"/>
  <c r="Q53" i="1"/>
  <c r="P53" i="1"/>
  <c r="Y93" i="1"/>
  <c r="X93" i="1"/>
  <c r="W93" i="1"/>
  <c r="V93" i="1"/>
  <c r="U93" i="1"/>
  <c r="T93" i="1"/>
  <c r="Q93" i="1"/>
  <c r="P93" i="1"/>
  <c r="Y7" i="1"/>
  <c r="X7" i="1"/>
  <c r="W7" i="1"/>
  <c r="V7" i="1"/>
  <c r="U7" i="1"/>
  <c r="T7" i="1"/>
  <c r="Q7" i="1"/>
  <c r="P7" i="1"/>
  <c r="Y114" i="1"/>
  <c r="X114" i="1"/>
  <c r="W114" i="1"/>
  <c r="V114" i="1"/>
  <c r="U114" i="1"/>
  <c r="T114" i="1"/>
  <c r="Q114" i="1"/>
  <c r="P114" i="1"/>
  <c r="Y5" i="1"/>
  <c r="X5" i="1"/>
  <c r="W5" i="1"/>
  <c r="V5" i="1"/>
  <c r="U5" i="1"/>
  <c r="T5" i="1"/>
  <c r="Q5" i="1"/>
  <c r="P5" i="1"/>
  <c r="Y30" i="1"/>
  <c r="X30" i="1"/>
  <c r="W30" i="1"/>
  <c r="V30" i="1"/>
  <c r="U30" i="1"/>
  <c r="T30" i="1"/>
  <c r="Q30" i="1"/>
  <c r="P30" i="1"/>
  <c r="Y110" i="1"/>
  <c r="X110" i="1"/>
  <c r="W110" i="1"/>
  <c r="V110" i="1"/>
  <c r="U110" i="1"/>
  <c r="T110" i="1"/>
  <c r="Q110" i="1"/>
  <c r="P110" i="1"/>
  <c r="Y95" i="1"/>
  <c r="X95" i="1"/>
  <c r="W95" i="1"/>
  <c r="V95" i="1"/>
  <c r="U95" i="1"/>
  <c r="T95" i="1"/>
  <c r="Q95" i="1"/>
  <c r="P95" i="1"/>
  <c r="Y108" i="1"/>
  <c r="X108" i="1"/>
  <c r="W108" i="1"/>
  <c r="V108" i="1"/>
  <c r="U108" i="1"/>
  <c r="T108" i="1"/>
  <c r="Q108" i="1"/>
  <c r="P108" i="1"/>
  <c r="Y51" i="1"/>
  <c r="X51" i="1"/>
  <c r="W51" i="1"/>
  <c r="V51" i="1"/>
  <c r="U51" i="1"/>
  <c r="T51" i="1"/>
  <c r="Q51" i="1"/>
  <c r="P51" i="1"/>
  <c r="Y79" i="1"/>
  <c r="X79" i="1"/>
  <c r="W79" i="1"/>
  <c r="V79" i="1"/>
  <c r="U79" i="1"/>
  <c r="T79" i="1"/>
  <c r="Q79" i="1"/>
  <c r="P79" i="1"/>
  <c r="Y90" i="1"/>
  <c r="X90" i="1"/>
  <c r="W90" i="1"/>
  <c r="V90" i="1"/>
  <c r="U90" i="1"/>
  <c r="T90" i="1"/>
  <c r="Q90" i="1"/>
  <c r="P90" i="1"/>
  <c r="Y113" i="1"/>
  <c r="X113" i="1"/>
  <c r="W113" i="1"/>
  <c r="V113" i="1"/>
  <c r="U113" i="1"/>
  <c r="T113" i="1"/>
  <c r="Q113" i="1"/>
  <c r="P113" i="1"/>
  <c r="Y59" i="1"/>
  <c r="X59" i="1"/>
  <c r="W59" i="1"/>
  <c r="V59" i="1"/>
  <c r="U59" i="1"/>
  <c r="T59" i="1"/>
  <c r="Q59" i="1"/>
  <c r="P59" i="1"/>
  <c r="Y58" i="1"/>
  <c r="X58" i="1"/>
  <c r="W58" i="1"/>
  <c r="V58" i="1"/>
  <c r="U58" i="1"/>
  <c r="T58" i="1"/>
  <c r="Q58" i="1"/>
  <c r="P58" i="1"/>
  <c r="Y46" i="1"/>
  <c r="X46" i="1"/>
  <c r="W46" i="1"/>
  <c r="V46" i="1"/>
  <c r="U46" i="1"/>
  <c r="T46" i="1"/>
  <c r="Q46" i="1"/>
  <c r="P46" i="1"/>
  <c r="Y80" i="1"/>
  <c r="X80" i="1"/>
  <c r="W80" i="1"/>
  <c r="V80" i="1"/>
  <c r="U80" i="1"/>
  <c r="T80" i="1"/>
  <c r="Q80" i="1"/>
  <c r="P80" i="1"/>
  <c r="Y117" i="1"/>
  <c r="X117" i="1"/>
  <c r="W117" i="1"/>
  <c r="V117" i="1"/>
  <c r="U117" i="1"/>
  <c r="T117" i="1"/>
  <c r="Q117" i="1"/>
  <c r="P117" i="1"/>
  <c r="Y87" i="1"/>
  <c r="X87" i="1"/>
  <c r="W87" i="1"/>
  <c r="V87" i="1"/>
  <c r="U87" i="1"/>
  <c r="T87" i="1"/>
  <c r="Q87" i="1"/>
  <c r="P87" i="1"/>
  <c r="Y54" i="1"/>
  <c r="X54" i="1"/>
  <c r="W54" i="1"/>
  <c r="V54" i="1"/>
  <c r="U54" i="1"/>
  <c r="T54" i="1"/>
  <c r="Q54" i="1"/>
  <c r="P54" i="1"/>
  <c r="Y26" i="1"/>
  <c r="X26" i="1"/>
  <c r="W26" i="1"/>
  <c r="V26" i="1"/>
  <c r="U26" i="1"/>
  <c r="T26" i="1"/>
  <c r="Q26" i="1"/>
  <c r="P26" i="1"/>
  <c r="Y27" i="1"/>
  <c r="X27" i="1"/>
  <c r="W27" i="1"/>
  <c r="V27" i="1"/>
  <c r="U27" i="1"/>
  <c r="T27" i="1"/>
  <c r="Q27" i="1"/>
  <c r="P27" i="1"/>
  <c r="Y70" i="1"/>
  <c r="X70" i="1"/>
  <c r="W70" i="1"/>
  <c r="V70" i="1"/>
  <c r="U70" i="1"/>
  <c r="T70" i="1"/>
  <c r="Q70" i="1"/>
  <c r="P70" i="1"/>
  <c r="Y31" i="1"/>
  <c r="X31" i="1"/>
  <c r="W31" i="1"/>
  <c r="V31" i="1"/>
  <c r="U31" i="1"/>
  <c r="T31" i="1"/>
  <c r="Q31" i="1"/>
  <c r="P31" i="1"/>
  <c r="Y47" i="1"/>
  <c r="X47" i="1"/>
  <c r="W47" i="1"/>
  <c r="V47" i="1"/>
  <c r="U47" i="1"/>
  <c r="T47" i="1"/>
  <c r="Q47" i="1"/>
  <c r="P47" i="1"/>
  <c r="Y24" i="1"/>
  <c r="X24" i="1"/>
  <c r="W24" i="1"/>
  <c r="V24" i="1"/>
  <c r="U24" i="1"/>
  <c r="T24" i="1"/>
  <c r="Q24" i="1"/>
  <c r="P24" i="1"/>
  <c r="Y67" i="1"/>
  <c r="X67" i="1"/>
  <c r="W67" i="1"/>
  <c r="V67" i="1"/>
  <c r="U67" i="1"/>
  <c r="T67" i="1"/>
  <c r="Q67" i="1"/>
  <c r="P67" i="1"/>
  <c r="Y64" i="1"/>
  <c r="X64" i="1"/>
  <c r="W64" i="1"/>
  <c r="V64" i="1"/>
  <c r="U64" i="1"/>
  <c r="T64" i="1"/>
  <c r="Q64" i="1"/>
  <c r="P64" i="1"/>
  <c r="Y4" i="1"/>
  <c r="X4" i="1"/>
  <c r="W4" i="1"/>
  <c r="V4" i="1"/>
  <c r="U4" i="1"/>
  <c r="T4" i="1"/>
  <c r="Q4" i="1"/>
  <c r="P4" i="1"/>
  <c r="Y69" i="1"/>
  <c r="X69" i="1"/>
  <c r="W69" i="1"/>
  <c r="V69" i="1"/>
  <c r="U69" i="1"/>
  <c r="T69" i="1"/>
  <c r="Q69" i="1"/>
  <c r="P69" i="1"/>
  <c r="Y29" i="1"/>
  <c r="X29" i="1"/>
  <c r="W29" i="1"/>
  <c r="V29" i="1"/>
  <c r="U29" i="1"/>
  <c r="T29" i="1"/>
  <c r="Q29" i="1"/>
  <c r="P29" i="1"/>
  <c r="Y40" i="1"/>
  <c r="X40" i="1"/>
  <c r="W40" i="1"/>
  <c r="V40" i="1"/>
  <c r="U40" i="1"/>
  <c r="T40" i="1"/>
  <c r="Q40" i="1"/>
  <c r="P40" i="1"/>
  <c r="Y76" i="1"/>
  <c r="X76" i="1"/>
  <c r="W76" i="1"/>
  <c r="V76" i="1"/>
  <c r="U76" i="1"/>
  <c r="T76" i="1"/>
  <c r="Q76" i="1"/>
  <c r="P76" i="1"/>
  <c r="Y75" i="1"/>
  <c r="X75" i="1"/>
  <c r="W75" i="1"/>
  <c r="V75" i="1"/>
  <c r="U75" i="1"/>
  <c r="T75" i="1"/>
  <c r="Q75" i="1"/>
  <c r="P75" i="1"/>
  <c r="Y3" i="1"/>
  <c r="X3" i="1"/>
  <c r="W3" i="1"/>
  <c r="V3" i="1"/>
  <c r="U3" i="1"/>
  <c r="T3" i="1"/>
  <c r="Q3" i="1"/>
  <c r="P3" i="1"/>
  <c r="Y94" i="1"/>
  <c r="X94" i="1"/>
  <c r="W94" i="1"/>
  <c r="V94" i="1"/>
  <c r="U94" i="1"/>
  <c r="T94" i="1"/>
  <c r="Q94" i="1"/>
  <c r="P94" i="1"/>
  <c r="Y28" i="1"/>
  <c r="X28" i="1"/>
  <c r="W28" i="1"/>
  <c r="V28" i="1"/>
  <c r="U28" i="1"/>
  <c r="T28" i="1"/>
  <c r="Q28" i="1"/>
  <c r="P28" i="1"/>
  <c r="Y44" i="1"/>
  <c r="X44" i="1"/>
  <c r="W44" i="1"/>
  <c r="V44" i="1"/>
  <c r="U44" i="1"/>
  <c r="T44" i="1"/>
  <c r="Q44" i="1"/>
  <c r="P44" i="1"/>
  <c r="Y42" i="1"/>
  <c r="X42" i="1"/>
  <c r="W42" i="1"/>
  <c r="V42" i="1"/>
  <c r="U42" i="1"/>
  <c r="T42" i="1"/>
  <c r="Q42" i="1"/>
  <c r="P42" i="1"/>
  <c r="Y34" i="1"/>
  <c r="X34" i="1"/>
  <c r="W34" i="1"/>
  <c r="V34" i="1"/>
  <c r="U34" i="1"/>
  <c r="T34" i="1"/>
  <c r="Q34" i="1"/>
  <c r="P34" i="1"/>
  <c r="Y61" i="1"/>
  <c r="X61" i="1"/>
  <c r="W61" i="1"/>
  <c r="V61" i="1"/>
  <c r="U61" i="1"/>
  <c r="T61" i="1"/>
  <c r="Q61" i="1"/>
  <c r="P61" i="1"/>
  <c r="Y35" i="1"/>
  <c r="X35" i="1"/>
  <c r="W35" i="1"/>
  <c r="V35" i="1"/>
  <c r="U35" i="1"/>
  <c r="T35" i="1"/>
  <c r="Q35" i="1"/>
  <c r="P35" i="1"/>
  <c r="Y72" i="1"/>
  <c r="X72" i="1"/>
  <c r="W72" i="1"/>
  <c r="V72" i="1"/>
  <c r="U72" i="1"/>
  <c r="T72" i="1"/>
  <c r="Q72" i="1"/>
  <c r="P72" i="1"/>
  <c r="Y45" i="1"/>
  <c r="X45" i="1"/>
  <c r="W45" i="1"/>
  <c r="V45" i="1"/>
  <c r="U45" i="1"/>
  <c r="T45" i="1"/>
  <c r="Q45" i="1"/>
  <c r="P45" i="1"/>
  <c r="Y55" i="1"/>
  <c r="X55" i="1"/>
  <c r="W55" i="1"/>
  <c r="V55" i="1"/>
  <c r="U55" i="1"/>
  <c r="T55" i="1"/>
  <c r="Q55" i="1"/>
  <c r="P55" i="1"/>
  <c r="Y49" i="1"/>
  <c r="X49" i="1"/>
  <c r="W49" i="1"/>
  <c r="V49" i="1"/>
  <c r="U49" i="1"/>
  <c r="T49" i="1"/>
  <c r="Q49" i="1"/>
  <c r="P49" i="1"/>
  <c r="Y37" i="1"/>
  <c r="X37" i="1"/>
  <c r="W37" i="1"/>
  <c r="V37" i="1"/>
  <c r="U37" i="1"/>
  <c r="T37" i="1"/>
  <c r="Q37" i="1"/>
  <c r="P37" i="1"/>
  <c r="Y71" i="1"/>
  <c r="X71" i="1"/>
  <c r="W71" i="1"/>
  <c r="V71" i="1"/>
  <c r="U71" i="1"/>
  <c r="T71" i="1"/>
  <c r="Q71" i="1"/>
  <c r="P71" i="1"/>
  <c r="Y39" i="1"/>
  <c r="X39" i="1"/>
  <c r="W39" i="1"/>
  <c r="V39" i="1"/>
  <c r="U39" i="1"/>
  <c r="T39" i="1"/>
  <c r="Q39" i="1"/>
  <c r="P39" i="1"/>
  <c r="Y36" i="1"/>
  <c r="X36" i="1"/>
  <c r="W36" i="1"/>
  <c r="V36" i="1"/>
  <c r="U36" i="1"/>
  <c r="T36" i="1"/>
  <c r="Q36" i="1"/>
  <c r="P36" i="1"/>
  <c r="Y86" i="1"/>
  <c r="X86" i="1"/>
  <c r="W86" i="1"/>
  <c r="V86" i="1"/>
  <c r="U86" i="1"/>
  <c r="T86" i="1"/>
  <c r="Q86" i="1"/>
  <c r="P86" i="1"/>
  <c r="Y123" i="1"/>
  <c r="X123" i="1"/>
  <c r="W123" i="1"/>
  <c r="V123" i="1"/>
  <c r="U123" i="1"/>
  <c r="T123" i="1"/>
  <c r="Q123" i="1"/>
  <c r="P123" i="1"/>
  <c r="Y121" i="1"/>
  <c r="X121" i="1"/>
  <c r="W121" i="1"/>
  <c r="V121" i="1"/>
  <c r="U121" i="1"/>
  <c r="T121" i="1"/>
  <c r="Q121" i="1"/>
  <c r="P121" i="1"/>
  <c r="Y116" i="1"/>
  <c r="X116" i="1"/>
  <c r="W116" i="1"/>
  <c r="V116" i="1"/>
  <c r="U116" i="1"/>
  <c r="T116" i="1"/>
  <c r="Q116" i="1"/>
  <c r="P116" i="1"/>
  <c r="Y115" i="1"/>
  <c r="X115" i="1"/>
  <c r="W115" i="1"/>
  <c r="V115" i="1"/>
  <c r="U115" i="1"/>
  <c r="T115" i="1"/>
  <c r="Q115" i="1"/>
  <c r="P115" i="1"/>
  <c r="Y112" i="1"/>
  <c r="X112" i="1"/>
  <c r="W112" i="1"/>
  <c r="V112" i="1"/>
  <c r="U112" i="1"/>
  <c r="T112" i="1"/>
  <c r="Q112" i="1"/>
  <c r="P112" i="1"/>
  <c r="Y111" i="1"/>
  <c r="X111" i="1"/>
  <c r="W111" i="1"/>
  <c r="V111" i="1"/>
  <c r="U111" i="1"/>
  <c r="T111" i="1"/>
  <c r="Q111" i="1"/>
  <c r="P111" i="1"/>
  <c r="Y105" i="1"/>
  <c r="X105" i="1"/>
  <c r="W105" i="1"/>
  <c r="V105" i="1"/>
  <c r="U105" i="1"/>
  <c r="T105" i="1"/>
  <c r="Q105" i="1"/>
  <c r="P105" i="1"/>
  <c r="Y104" i="1"/>
  <c r="X104" i="1"/>
  <c r="W104" i="1"/>
  <c r="V104" i="1"/>
  <c r="U104" i="1"/>
  <c r="T104" i="1"/>
  <c r="Q104" i="1"/>
  <c r="P104" i="1"/>
  <c r="Y102" i="1"/>
  <c r="X102" i="1"/>
  <c r="W102" i="1"/>
  <c r="V102" i="1"/>
  <c r="U102" i="1"/>
  <c r="T102" i="1"/>
  <c r="Q102" i="1"/>
  <c r="P102" i="1"/>
  <c r="Y101" i="1"/>
  <c r="X101" i="1"/>
  <c r="W101" i="1"/>
  <c r="V101" i="1"/>
  <c r="U101" i="1"/>
  <c r="T101" i="1"/>
  <c r="Q101" i="1"/>
  <c r="P101" i="1"/>
  <c r="Y99" i="1"/>
  <c r="X99" i="1"/>
  <c r="W99" i="1"/>
  <c r="V99" i="1"/>
  <c r="U99" i="1"/>
  <c r="T99" i="1"/>
  <c r="Q99" i="1"/>
  <c r="P99" i="1"/>
  <c r="Y97" i="1"/>
  <c r="X97" i="1"/>
  <c r="W97" i="1"/>
  <c r="V97" i="1"/>
  <c r="U97" i="1"/>
  <c r="T97" i="1"/>
  <c r="Q97" i="1"/>
  <c r="P97" i="1"/>
  <c r="Y92" i="1"/>
  <c r="X92" i="1"/>
  <c r="W92" i="1"/>
  <c r="V92" i="1"/>
  <c r="U92" i="1"/>
  <c r="T92" i="1"/>
  <c r="Q92" i="1"/>
  <c r="P92" i="1"/>
  <c r="Y91" i="1"/>
  <c r="X91" i="1"/>
  <c r="W91" i="1"/>
  <c r="V91" i="1"/>
  <c r="U91" i="1"/>
  <c r="T91" i="1"/>
  <c r="Q91" i="1"/>
  <c r="P91" i="1"/>
  <c r="Y89" i="1"/>
  <c r="X89" i="1"/>
  <c r="W89" i="1"/>
  <c r="V89" i="1"/>
  <c r="U89" i="1"/>
  <c r="T89" i="1"/>
  <c r="Q89" i="1"/>
  <c r="P89" i="1"/>
  <c r="Y88" i="1"/>
  <c r="X88" i="1"/>
  <c r="W88" i="1"/>
  <c r="V88" i="1"/>
  <c r="U88" i="1"/>
  <c r="T88" i="1"/>
  <c r="Q88" i="1"/>
  <c r="P88" i="1"/>
  <c r="Y85" i="1"/>
  <c r="X85" i="1"/>
  <c r="W85" i="1"/>
  <c r="V85" i="1"/>
  <c r="U85" i="1"/>
  <c r="T85" i="1"/>
  <c r="Q85" i="1"/>
  <c r="P85" i="1"/>
  <c r="Y84" i="1"/>
  <c r="X84" i="1"/>
  <c r="W84" i="1"/>
  <c r="V84" i="1"/>
  <c r="U84" i="1"/>
  <c r="T84" i="1"/>
  <c r="Q84" i="1"/>
  <c r="P84" i="1"/>
  <c r="Y78" i="1"/>
  <c r="X78" i="1"/>
  <c r="W78" i="1"/>
  <c r="V78" i="1"/>
  <c r="U78" i="1"/>
  <c r="T78" i="1"/>
  <c r="Q78" i="1"/>
  <c r="P78" i="1"/>
  <c r="Y74" i="1"/>
  <c r="X74" i="1"/>
  <c r="W74" i="1"/>
  <c r="V74" i="1"/>
  <c r="U74" i="1"/>
  <c r="T74" i="1"/>
  <c r="Q74" i="1"/>
  <c r="P74" i="1"/>
  <c r="Y73" i="1"/>
  <c r="X73" i="1"/>
  <c r="W73" i="1"/>
  <c r="V73" i="1"/>
  <c r="U73" i="1"/>
  <c r="T73" i="1"/>
  <c r="Q73" i="1"/>
  <c r="P73" i="1"/>
  <c r="Y68" i="1"/>
  <c r="X68" i="1"/>
  <c r="W68" i="1"/>
  <c r="V68" i="1"/>
  <c r="U68" i="1"/>
  <c r="T68" i="1"/>
  <c r="Q68" i="1"/>
  <c r="P68" i="1"/>
  <c r="Y65" i="1"/>
  <c r="X65" i="1"/>
  <c r="W65" i="1"/>
  <c r="V65" i="1"/>
  <c r="U65" i="1"/>
  <c r="T65" i="1"/>
  <c r="Q65" i="1"/>
  <c r="P65" i="1"/>
  <c r="Y60" i="1"/>
  <c r="X60" i="1"/>
  <c r="W60" i="1"/>
  <c r="V60" i="1"/>
  <c r="U60" i="1"/>
  <c r="T60" i="1"/>
  <c r="Q60" i="1"/>
  <c r="P60" i="1"/>
  <c r="Y52" i="1"/>
  <c r="X52" i="1"/>
  <c r="W52" i="1"/>
  <c r="V52" i="1"/>
  <c r="U52" i="1"/>
  <c r="T52" i="1"/>
  <c r="Q52" i="1"/>
  <c r="P52" i="1"/>
  <c r="Y50" i="1"/>
  <c r="X50" i="1"/>
  <c r="W50" i="1"/>
  <c r="V50" i="1"/>
  <c r="U50" i="1"/>
  <c r="T50" i="1"/>
  <c r="Q50" i="1"/>
  <c r="P50" i="1"/>
  <c r="Y43" i="1"/>
  <c r="X43" i="1"/>
  <c r="W43" i="1"/>
  <c r="V43" i="1"/>
  <c r="U43" i="1"/>
  <c r="T43" i="1"/>
  <c r="Q43" i="1"/>
  <c r="P43" i="1"/>
  <c r="Y38" i="1"/>
  <c r="X38" i="1"/>
  <c r="W38" i="1"/>
  <c r="V38" i="1"/>
  <c r="U38" i="1"/>
  <c r="T38" i="1"/>
  <c r="Q38" i="1"/>
  <c r="P38" i="1"/>
  <c r="Y33" i="1"/>
  <c r="X33" i="1"/>
  <c r="W33" i="1"/>
  <c r="V33" i="1"/>
  <c r="U33" i="1"/>
  <c r="T33" i="1"/>
  <c r="Q33" i="1"/>
  <c r="P33" i="1"/>
  <c r="Y25" i="1"/>
  <c r="X25" i="1"/>
  <c r="W25" i="1"/>
  <c r="V25" i="1"/>
  <c r="U25" i="1"/>
  <c r="T25" i="1"/>
  <c r="Q25" i="1"/>
  <c r="P25" i="1"/>
  <c r="Y17" i="1"/>
  <c r="X17" i="1"/>
  <c r="W17" i="1"/>
  <c r="V17" i="1"/>
  <c r="U17" i="1"/>
  <c r="T17" i="1"/>
  <c r="Q17" i="1"/>
  <c r="P17" i="1"/>
  <c r="Y6" i="1"/>
  <c r="X6" i="1"/>
  <c r="W6" i="1"/>
  <c r="V6" i="1"/>
  <c r="U6" i="1"/>
  <c r="T6" i="1"/>
  <c r="Q6" i="1"/>
  <c r="P6" i="1"/>
  <c r="M26" i="3"/>
  <c r="M86" i="3"/>
  <c r="M46" i="3"/>
  <c r="L2" i="3"/>
  <c r="M2" i="3" s="1"/>
  <c r="L145" i="3"/>
  <c r="M145" i="3" s="1"/>
  <c r="L144" i="3"/>
  <c r="M144" i="3" s="1"/>
  <c r="L106" i="3"/>
  <c r="M106" i="3" s="1"/>
  <c r="L142" i="3"/>
  <c r="M142" i="3" s="1"/>
  <c r="L105" i="3"/>
  <c r="M105" i="3" s="1"/>
  <c r="L151" i="3"/>
  <c r="M151" i="3" s="1"/>
  <c r="L103" i="3"/>
  <c r="M103" i="3" s="1"/>
  <c r="L140" i="3"/>
  <c r="M140" i="3" s="1"/>
  <c r="L135" i="3"/>
  <c r="M135" i="3" s="1"/>
  <c r="L134" i="3"/>
  <c r="M134" i="3" s="1"/>
  <c r="L143" i="3"/>
  <c r="M143" i="3" s="1"/>
  <c r="L138" i="3"/>
  <c r="M138" i="3" s="1"/>
  <c r="L139" i="3"/>
  <c r="M139" i="3" s="1"/>
  <c r="L136" i="3"/>
  <c r="M136" i="3" s="1"/>
  <c r="L150" i="3"/>
  <c r="M150" i="3" s="1"/>
  <c r="L146" i="3"/>
  <c r="M146" i="3" s="1"/>
  <c r="L129" i="3"/>
  <c r="M129" i="3" s="1"/>
  <c r="L148" i="3"/>
  <c r="M148" i="3" s="1"/>
  <c r="L118" i="3"/>
  <c r="M118" i="3" s="1"/>
  <c r="L147" i="3"/>
  <c r="M147" i="3" s="1"/>
  <c r="L95" i="3"/>
  <c r="M95" i="3" s="1"/>
  <c r="L133" i="3"/>
  <c r="M133" i="3" s="1"/>
  <c r="L117" i="3"/>
  <c r="M117" i="3" s="1"/>
  <c r="L132" i="3"/>
  <c r="M132" i="3" s="1"/>
  <c r="L124" i="3"/>
  <c r="M124" i="3" s="1"/>
  <c r="L149" i="3"/>
  <c r="M149" i="3" s="1"/>
  <c r="L127" i="3"/>
  <c r="M127" i="3" s="1"/>
  <c r="L137" i="3"/>
  <c r="M137" i="3" s="1"/>
  <c r="L141" i="3"/>
  <c r="M141" i="3" s="1"/>
  <c r="L107" i="3"/>
  <c r="M107" i="3" s="1"/>
  <c r="L130" i="3"/>
  <c r="M130" i="3" s="1"/>
  <c r="L70" i="3"/>
  <c r="M70" i="3" s="1"/>
  <c r="L128" i="3"/>
  <c r="M128" i="3" s="1"/>
  <c r="L121" i="3"/>
  <c r="M121" i="3" s="1"/>
  <c r="L67" i="3"/>
  <c r="M67" i="3" s="1"/>
  <c r="L123" i="3"/>
  <c r="M123" i="3" s="1"/>
  <c r="L115" i="3"/>
  <c r="M115" i="3" s="1"/>
  <c r="L75" i="3"/>
  <c r="M75" i="3" s="1"/>
  <c r="L126" i="3"/>
  <c r="M126" i="3" s="1"/>
  <c r="L125" i="3"/>
  <c r="M125" i="3" s="1"/>
  <c r="L84" i="3"/>
  <c r="M84" i="3" s="1"/>
  <c r="L109" i="3"/>
  <c r="M109" i="3" s="1"/>
  <c r="L111" i="3"/>
  <c r="M111" i="3" s="1"/>
  <c r="L119" i="3"/>
  <c r="M119" i="3" s="1"/>
  <c r="L114" i="3"/>
  <c r="M114" i="3" s="1"/>
  <c r="L69" i="3"/>
  <c r="M69" i="3" s="1"/>
  <c r="L131" i="3"/>
  <c r="M131" i="3" s="1"/>
  <c r="L120" i="3"/>
  <c r="M120" i="3" s="1"/>
  <c r="L65" i="3"/>
  <c r="M65" i="3" s="1"/>
  <c r="L122" i="3"/>
  <c r="M122" i="3" s="1"/>
  <c r="L60" i="3"/>
  <c r="M60" i="3" s="1"/>
  <c r="L26" i="3"/>
  <c r="L116" i="3"/>
  <c r="M116" i="3" s="1"/>
  <c r="L101" i="3"/>
  <c r="M101" i="3" s="1"/>
  <c r="L57" i="3"/>
  <c r="M57" i="3" s="1"/>
  <c r="L96" i="3"/>
  <c r="M96" i="3" s="1"/>
  <c r="L112" i="3"/>
  <c r="M112" i="3" s="1"/>
  <c r="L102" i="3"/>
  <c r="M102" i="3" s="1"/>
  <c r="L58" i="3"/>
  <c r="M58" i="3" s="1"/>
  <c r="L86" i="3"/>
  <c r="L77" i="3"/>
  <c r="M77" i="3" s="1"/>
  <c r="L50" i="3"/>
  <c r="M50" i="3" s="1"/>
  <c r="L94" i="3"/>
  <c r="M94" i="3" s="1"/>
  <c r="L110" i="3"/>
  <c r="M110" i="3" s="1"/>
  <c r="L104" i="3"/>
  <c r="M104" i="3" s="1"/>
  <c r="L78" i="3"/>
  <c r="M78" i="3" s="1"/>
  <c r="L83" i="3"/>
  <c r="M83" i="3" s="1"/>
  <c r="L93" i="3"/>
  <c r="M93" i="3" s="1"/>
  <c r="L99" i="3"/>
  <c r="M99" i="3" s="1"/>
  <c r="L91" i="3"/>
  <c r="M91" i="3" s="1"/>
  <c r="L113" i="3"/>
  <c r="M113" i="3" s="1"/>
  <c r="L90" i="3"/>
  <c r="M90" i="3" s="1"/>
  <c r="L66" i="3"/>
  <c r="M66" i="3" s="1"/>
  <c r="L28" i="3"/>
  <c r="M28" i="3" s="1"/>
  <c r="L52" i="3"/>
  <c r="M52" i="3" s="1"/>
  <c r="L108" i="3"/>
  <c r="M108" i="3" s="1"/>
  <c r="L100" i="3"/>
  <c r="M100" i="3" s="1"/>
  <c r="L61" i="3"/>
  <c r="M61" i="3" s="1"/>
  <c r="L88" i="3"/>
  <c r="M88" i="3" s="1"/>
  <c r="L79" i="3"/>
  <c r="M79" i="3" s="1"/>
  <c r="L74" i="3"/>
  <c r="M74" i="3" s="1"/>
  <c r="L98" i="3"/>
  <c r="M98" i="3" s="1"/>
  <c r="L97" i="3"/>
  <c r="M97" i="3" s="1"/>
  <c r="L85" i="3"/>
  <c r="M85" i="3" s="1"/>
  <c r="L29" i="3"/>
  <c r="M29" i="3" s="1"/>
  <c r="L68" i="3"/>
  <c r="M68" i="3" s="1"/>
  <c r="L92" i="3"/>
  <c r="M92" i="3" s="1"/>
  <c r="L89" i="3"/>
  <c r="M89" i="3" s="1"/>
  <c r="L87" i="3"/>
  <c r="M87" i="3" s="1"/>
  <c r="L59" i="3"/>
  <c r="M59" i="3" s="1"/>
  <c r="L80" i="3"/>
  <c r="M80" i="3" s="1"/>
  <c r="L82" i="3"/>
  <c r="M82" i="3" s="1"/>
  <c r="L81" i="3"/>
  <c r="M81" i="3" s="1"/>
  <c r="L56" i="3"/>
  <c r="M56" i="3" s="1"/>
  <c r="L76" i="3"/>
  <c r="M76" i="3" s="1"/>
  <c r="L73" i="3"/>
  <c r="M73" i="3" s="1"/>
  <c r="L72" i="3"/>
  <c r="M72" i="3" s="1"/>
  <c r="L71" i="3"/>
  <c r="M71" i="3" s="1"/>
  <c r="L40" i="3"/>
  <c r="M40" i="3" s="1"/>
  <c r="L13" i="3"/>
  <c r="M13" i="3" s="1"/>
  <c r="L55" i="3"/>
  <c r="M55" i="3" s="1"/>
  <c r="L54" i="3"/>
  <c r="M54" i="3" s="1"/>
  <c r="L42" i="3"/>
  <c r="M42" i="3" s="1"/>
  <c r="L64" i="3"/>
  <c r="M64" i="3" s="1"/>
  <c r="L47" i="3"/>
  <c r="M47" i="3" s="1"/>
  <c r="L63" i="3"/>
  <c r="M63" i="3" s="1"/>
  <c r="L62" i="3"/>
  <c r="M62" i="3" s="1"/>
  <c r="L46" i="3"/>
  <c r="L44" i="3"/>
  <c r="M44" i="3" s="1"/>
  <c r="L53" i="3"/>
  <c r="M53" i="3" s="1"/>
  <c r="L43" i="3"/>
  <c r="M43" i="3" s="1"/>
  <c r="L31" i="3"/>
  <c r="M31" i="3" s="1"/>
  <c r="L49" i="3"/>
  <c r="M49" i="3" s="1"/>
  <c r="L48" i="3"/>
  <c r="M48" i="3" s="1"/>
  <c r="L45" i="3"/>
  <c r="M45" i="3" s="1"/>
  <c r="L51" i="3"/>
  <c r="M51" i="3" s="1"/>
  <c r="L39" i="3"/>
  <c r="M39" i="3" s="1"/>
  <c r="L38" i="3"/>
  <c r="M38" i="3" s="1"/>
  <c r="L16" i="3"/>
  <c r="M16" i="3" s="1"/>
  <c r="L41" i="3"/>
  <c r="M41" i="3" s="1"/>
  <c r="L15" i="3"/>
  <c r="M15" i="3" s="1"/>
  <c r="L25" i="3"/>
  <c r="M25" i="3" s="1"/>
  <c r="L37" i="3"/>
  <c r="M37" i="3" s="1"/>
  <c r="L33" i="3"/>
  <c r="M33" i="3" s="1"/>
  <c r="L30" i="3"/>
  <c r="M30" i="3" s="1"/>
  <c r="L27" i="3"/>
  <c r="M27" i="3" s="1"/>
  <c r="L7" i="3"/>
  <c r="M7" i="3" s="1"/>
  <c r="L36" i="3"/>
  <c r="M36" i="3" s="1"/>
  <c r="L35" i="3"/>
  <c r="M35" i="3" s="1"/>
  <c r="L34" i="3"/>
  <c r="M34" i="3" s="1"/>
  <c r="L24" i="3"/>
  <c r="M24" i="3" s="1"/>
  <c r="L32" i="3"/>
  <c r="M32" i="3" s="1"/>
  <c r="L21" i="3"/>
  <c r="M21" i="3" s="1"/>
  <c r="L14" i="3"/>
  <c r="M14" i="3" s="1"/>
  <c r="L18" i="3"/>
  <c r="M18" i="3" s="1"/>
  <c r="L23" i="3"/>
  <c r="M23" i="3" s="1"/>
  <c r="L22" i="3"/>
  <c r="M22" i="3" s="1"/>
  <c r="L20" i="3"/>
  <c r="M20" i="3" s="1"/>
  <c r="L19" i="3"/>
  <c r="M19" i="3" s="1"/>
  <c r="L17" i="3"/>
  <c r="M17" i="3" s="1"/>
  <c r="L6" i="3"/>
  <c r="M6" i="3" s="1"/>
  <c r="L12" i="3"/>
  <c r="M12" i="3" s="1"/>
  <c r="L9" i="3"/>
  <c r="M9" i="3" s="1"/>
  <c r="L11" i="3"/>
  <c r="M11" i="3" s="1"/>
  <c r="L10" i="3"/>
  <c r="M10" i="3" s="1"/>
  <c r="L8" i="3"/>
  <c r="M8" i="3" s="1"/>
  <c r="L4" i="3"/>
  <c r="M4" i="3" s="1"/>
  <c r="L5" i="3"/>
  <c r="M5" i="3" s="1"/>
  <c r="L3" i="3"/>
  <c r="M3" i="3" s="1"/>
  <c r="L145" i="2"/>
  <c r="M145" i="2" s="1"/>
  <c r="L124" i="2"/>
  <c r="M124" i="2" s="1"/>
  <c r="L5" i="2"/>
  <c r="M5" i="2" s="1"/>
  <c r="L151" i="2"/>
  <c r="M151" i="2" s="1"/>
  <c r="L149" i="2"/>
  <c r="M149" i="2" s="1"/>
  <c r="L64" i="2"/>
  <c r="M64" i="2" s="1"/>
  <c r="L143" i="2"/>
  <c r="M143" i="2" s="1"/>
  <c r="L133" i="2"/>
  <c r="M133" i="2" s="1"/>
  <c r="L71" i="2"/>
  <c r="M71" i="2" s="1"/>
  <c r="L68" i="2"/>
  <c r="M68" i="2" s="1"/>
  <c r="L137" i="2"/>
  <c r="M137" i="2" s="1"/>
  <c r="L150" i="2"/>
  <c r="M150" i="2" s="1"/>
  <c r="L147" i="2"/>
  <c r="M147" i="2" s="1"/>
  <c r="L134" i="2"/>
  <c r="M134" i="2" s="1"/>
  <c r="L118" i="2"/>
  <c r="M118" i="2" s="1"/>
  <c r="L148" i="2"/>
  <c r="M148" i="2" s="1"/>
  <c r="L116" i="2"/>
  <c r="M116" i="2" s="1"/>
  <c r="M114" i="2"/>
  <c r="L114" i="2"/>
  <c r="L113" i="2"/>
  <c r="M113" i="2" s="1"/>
  <c r="L72" i="2"/>
  <c r="M72" i="2" s="1"/>
  <c r="L139" i="2"/>
  <c r="M139" i="2" s="1"/>
  <c r="M138" i="2"/>
  <c r="L138" i="2"/>
  <c r="L126" i="2"/>
  <c r="M126" i="2" s="1"/>
  <c r="L98" i="2"/>
  <c r="M98" i="2" s="1"/>
  <c r="L132" i="2"/>
  <c r="M132" i="2" s="1"/>
  <c r="L108" i="2"/>
  <c r="M108" i="2" s="1"/>
  <c r="L142" i="2"/>
  <c r="M142" i="2" s="1"/>
  <c r="L141" i="2"/>
  <c r="M141" i="2" s="1"/>
  <c r="L115" i="2"/>
  <c r="M115" i="2" s="1"/>
  <c r="L144" i="2"/>
  <c r="M144" i="2" s="1"/>
  <c r="L125" i="2"/>
  <c r="M125" i="2" s="1"/>
  <c r="L111" i="2"/>
  <c r="M111" i="2" s="1"/>
  <c r="L123" i="2"/>
  <c r="M123" i="2" s="1"/>
  <c r="M96" i="2"/>
  <c r="L96" i="2"/>
  <c r="L119" i="2"/>
  <c r="M119" i="2" s="1"/>
  <c r="L84" i="2"/>
  <c r="M84" i="2" s="1"/>
  <c r="L140" i="2"/>
  <c r="M140" i="2" s="1"/>
  <c r="L31" i="2"/>
  <c r="M31" i="2" s="1"/>
  <c r="L146" i="2"/>
  <c r="M146" i="2" s="1"/>
  <c r="L120" i="2"/>
  <c r="M120" i="2" s="1"/>
  <c r="L129" i="2"/>
  <c r="M129" i="2" s="1"/>
  <c r="L106" i="2"/>
  <c r="M106" i="2" s="1"/>
  <c r="L76" i="2"/>
  <c r="M76" i="2" s="1"/>
  <c r="L83" i="2"/>
  <c r="M83" i="2" s="1"/>
  <c r="L94" i="2"/>
  <c r="M94" i="2" s="1"/>
  <c r="L136" i="2"/>
  <c r="M136" i="2" s="1"/>
  <c r="L92" i="2"/>
  <c r="M92" i="2" s="1"/>
  <c r="L135" i="2"/>
  <c r="M135" i="2" s="1"/>
  <c r="L122" i="2"/>
  <c r="M122" i="2" s="1"/>
  <c r="M110" i="2"/>
  <c r="L110" i="2"/>
  <c r="L121" i="2"/>
  <c r="M121" i="2" s="1"/>
  <c r="L105" i="2"/>
  <c r="M105" i="2" s="1"/>
  <c r="L127" i="2"/>
  <c r="M127" i="2" s="1"/>
  <c r="L117" i="2"/>
  <c r="M117" i="2" s="1"/>
  <c r="L128" i="2"/>
  <c r="M128" i="2" s="1"/>
  <c r="L79" i="2"/>
  <c r="M79" i="2" s="1"/>
  <c r="L131" i="2"/>
  <c r="M131" i="2" s="1"/>
  <c r="L130" i="2"/>
  <c r="M130" i="2" s="1"/>
  <c r="L100" i="2"/>
  <c r="M100" i="2" s="1"/>
  <c r="L112" i="2"/>
  <c r="M112" i="2" s="1"/>
  <c r="L109" i="2"/>
  <c r="M109" i="2" s="1"/>
  <c r="L107" i="2"/>
  <c r="M107" i="2" s="1"/>
  <c r="L104" i="2"/>
  <c r="M104" i="2" s="1"/>
  <c r="L88" i="2"/>
  <c r="M88" i="2" s="1"/>
  <c r="L87" i="2"/>
  <c r="M87" i="2" s="1"/>
  <c r="L93" i="2"/>
  <c r="M93" i="2" s="1"/>
  <c r="L103" i="2"/>
  <c r="M103" i="2" s="1"/>
  <c r="L75" i="2"/>
  <c r="M75" i="2" s="1"/>
  <c r="L99" i="2"/>
  <c r="M99" i="2" s="1"/>
  <c r="L86" i="2"/>
  <c r="M86" i="2" s="1"/>
  <c r="L78" i="2"/>
  <c r="M78" i="2" s="1"/>
  <c r="L102" i="2"/>
  <c r="M102" i="2" s="1"/>
  <c r="L101" i="2"/>
  <c r="M101" i="2" s="1"/>
  <c r="L90" i="2"/>
  <c r="M90" i="2" s="1"/>
  <c r="L97" i="2"/>
  <c r="M97" i="2" s="1"/>
  <c r="L45" i="2"/>
  <c r="M45" i="2" s="1"/>
  <c r="L54" i="2"/>
  <c r="M54" i="2" s="1"/>
  <c r="L77" i="2"/>
  <c r="M77" i="2" s="1"/>
  <c r="L95" i="2"/>
  <c r="M95" i="2" s="1"/>
  <c r="L91" i="2"/>
  <c r="M91" i="2" s="1"/>
  <c r="L89" i="2"/>
  <c r="M89" i="2" s="1"/>
  <c r="L65" i="2"/>
  <c r="M65" i="2" s="1"/>
  <c r="L85" i="2"/>
  <c r="M85" i="2" s="1"/>
  <c r="L34" i="2"/>
  <c r="M34" i="2" s="1"/>
  <c r="L74" i="2"/>
  <c r="M74" i="2" s="1"/>
  <c r="L60" i="2"/>
  <c r="M60" i="2" s="1"/>
  <c r="L82" i="2"/>
  <c r="M82" i="2" s="1"/>
  <c r="L67" i="2"/>
  <c r="M67" i="2" s="1"/>
  <c r="L80" i="2"/>
  <c r="M80" i="2" s="1"/>
  <c r="L73" i="2"/>
  <c r="M73" i="2" s="1"/>
  <c r="L81" i="2"/>
  <c r="M81" i="2" s="1"/>
  <c r="L42" i="2"/>
  <c r="M42" i="2" s="1"/>
  <c r="L66" i="2"/>
  <c r="M66" i="2" s="1"/>
  <c r="L41" i="2"/>
  <c r="M41" i="2" s="1"/>
  <c r="L39" i="2"/>
  <c r="M39" i="2" s="1"/>
  <c r="L36" i="2"/>
  <c r="M36" i="2" s="1"/>
  <c r="L62" i="2"/>
  <c r="M62" i="2" s="1"/>
  <c r="L44" i="2"/>
  <c r="M44" i="2" s="1"/>
  <c r="L59" i="2"/>
  <c r="M59" i="2" s="1"/>
  <c r="L70" i="2"/>
  <c r="M70" i="2" s="1"/>
  <c r="L51" i="2"/>
  <c r="M51" i="2" s="1"/>
  <c r="L58" i="2"/>
  <c r="M58" i="2" s="1"/>
  <c r="L38" i="2"/>
  <c r="M38" i="2" s="1"/>
  <c r="L43" i="2"/>
  <c r="M43" i="2" s="1"/>
  <c r="L52" i="2"/>
  <c r="M52" i="2" s="1"/>
  <c r="L69" i="2"/>
  <c r="M69" i="2" s="1"/>
  <c r="L26" i="2"/>
  <c r="M26" i="2" s="1"/>
  <c r="L57" i="2"/>
  <c r="M57" i="2" s="1"/>
  <c r="L55" i="2"/>
  <c r="M55" i="2" s="1"/>
  <c r="L56" i="2"/>
  <c r="M56" i="2" s="1"/>
  <c r="L63" i="2"/>
  <c r="M63" i="2" s="1"/>
  <c r="L48" i="2"/>
  <c r="M48" i="2" s="1"/>
  <c r="L47" i="2"/>
  <c r="M47" i="2" s="1"/>
  <c r="L33" i="2"/>
  <c r="M33" i="2" s="1"/>
  <c r="L50" i="2"/>
  <c r="M50" i="2" s="1"/>
  <c r="L61" i="2"/>
  <c r="M61" i="2" s="1"/>
  <c r="L46" i="2"/>
  <c r="M46" i="2" s="1"/>
  <c r="L53" i="2"/>
  <c r="M53" i="2" s="1"/>
  <c r="L10" i="2"/>
  <c r="M10" i="2" s="1"/>
  <c r="L32" i="2"/>
  <c r="M32" i="2" s="1"/>
  <c r="L37" i="2"/>
  <c r="M37" i="2" s="1"/>
  <c r="L25" i="2"/>
  <c r="M25" i="2" s="1"/>
  <c r="L18" i="2"/>
  <c r="M18" i="2" s="1"/>
  <c r="L17" i="2"/>
  <c r="M17" i="2" s="1"/>
  <c r="L49" i="2"/>
  <c r="M49" i="2" s="1"/>
  <c r="L40" i="2"/>
  <c r="M40" i="2" s="1"/>
  <c r="L13" i="2"/>
  <c r="M13" i="2" s="1"/>
  <c r="L11" i="2"/>
  <c r="M11" i="2" s="1"/>
  <c r="L28" i="2"/>
  <c r="M28" i="2" s="1"/>
  <c r="L16" i="2"/>
  <c r="M16" i="2" s="1"/>
  <c r="L15" i="2"/>
  <c r="M15" i="2" s="1"/>
  <c r="L30" i="2"/>
  <c r="M30" i="2" s="1"/>
  <c r="L19" i="2"/>
  <c r="M19" i="2" s="1"/>
  <c r="L35" i="2"/>
  <c r="M35" i="2" s="1"/>
  <c r="L4" i="2"/>
  <c r="M4" i="2" s="1"/>
  <c r="L22" i="2"/>
  <c r="M22" i="2" s="1"/>
  <c r="L27" i="2"/>
  <c r="M27" i="2" s="1"/>
  <c r="L24" i="2"/>
  <c r="M24" i="2" s="1"/>
  <c r="L23" i="2"/>
  <c r="M23" i="2" s="1"/>
  <c r="L9" i="2"/>
  <c r="M9" i="2" s="1"/>
  <c r="L14" i="2"/>
  <c r="M14" i="2" s="1"/>
  <c r="L7" i="2"/>
  <c r="M7" i="2" s="1"/>
  <c r="L29" i="2"/>
  <c r="M29" i="2" s="1"/>
  <c r="L21" i="2"/>
  <c r="M21" i="2" s="1"/>
  <c r="L20" i="2"/>
  <c r="M20" i="2" s="1"/>
  <c r="L12" i="2"/>
  <c r="M12" i="2" s="1"/>
  <c r="L8" i="2"/>
  <c r="M8" i="2" s="1"/>
  <c r="L6" i="2"/>
  <c r="M6" i="2" s="1"/>
  <c r="L3" i="2"/>
  <c r="M3" i="2" s="1"/>
  <c r="L2" i="2"/>
  <c r="M2" i="2" s="1"/>
</calcChain>
</file>

<file path=xl/sharedStrings.xml><?xml version="1.0" encoding="utf-8"?>
<sst xmlns="http://schemas.openxmlformats.org/spreadsheetml/2006/main" count="1436" uniqueCount="621">
  <si>
    <t>TEAM</t>
  </si>
  <si>
    <t>YDS</t>
  </si>
  <si>
    <t>TD</t>
  </si>
  <si>
    <t>TEN</t>
  </si>
  <si>
    <t>MIN</t>
  </si>
  <si>
    <t>IND</t>
  </si>
  <si>
    <t>GB</t>
  </si>
  <si>
    <t>CHI</t>
  </si>
  <si>
    <t>JAX</t>
  </si>
  <si>
    <t>CLE</t>
  </si>
  <si>
    <t>LV</t>
  </si>
  <si>
    <t>DEN</t>
  </si>
  <si>
    <t>DAL</t>
  </si>
  <si>
    <t>TB</t>
  </si>
  <si>
    <t>ARI</t>
  </si>
  <si>
    <t>NO</t>
  </si>
  <si>
    <t>PHI</t>
  </si>
  <si>
    <t>BAL</t>
  </si>
  <si>
    <t>KC</t>
  </si>
  <si>
    <t>WAS</t>
  </si>
  <si>
    <t>PIT</t>
  </si>
  <si>
    <t>HOU</t>
  </si>
  <si>
    <t>NE</t>
  </si>
  <si>
    <t>BUF</t>
  </si>
  <si>
    <t>NYG</t>
  </si>
  <si>
    <t>SEA</t>
  </si>
  <si>
    <t>ATL</t>
  </si>
  <si>
    <t>NYJ</t>
  </si>
  <si>
    <t>CAR</t>
  </si>
  <si>
    <t>LAR</t>
  </si>
  <si>
    <t>DET</t>
  </si>
  <si>
    <t>SF</t>
  </si>
  <si>
    <t>MIA</t>
  </si>
  <si>
    <t>LAC</t>
  </si>
  <si>
    <t>CIN</t>
  </si>
  <si>
    <t>POS</t>
  </si>
  <si>
    <t>CUSH</t>
  </si>
  <si>
    <t>SEP</t>
  </si>
  <si>
    <t>TAY</t>
  </si>
  <si>
    <t>TAY%</t>
  </si>
  <si>
    <t>REC</t>
  </si>
  <si>
    <t>TAR</t>
  </si>
  <si>
    <t>CTCH%</t>
  </si>
  <si>
    <t>YAC/R</t>
  </si>
  <si>
    <t>xYAC/R</t>
  </si>
  <si>
    <t>+/-</t>
  </si>
  <si>
    <t>WR</t>
  </si>
  <si>
    <t>TE</t>
  </si>
  <si>
    <t>Michael Thomas</t>
  </si>
  <si>
    <t>Julio Jones</t>
  </si>
  <si>
    <t>Chris Godwin</t>
  </si>
  <si>
    <t>Travis Kelce</t>
  </si>
  <si>
    <t>DeVante Parker</t>
  </si>
  <si>
    <t>Keenan Allen</t>
  </si>
  <si>
    <t>Kenny Golladay</t>
  </si>
  <si>
    <t>Amari Cooper</t>
  </si>
  <si>
    <t>D.J. Moore</t>
  </si>
  <si>
    <t>Jarvis Landry</t>
  </si>
  <si>
    <t>DeAndre Hopkins</t>
  </si>
  <si>
    <t>Cooper Kupp</t>
  </si>
  <si>
    <t>Mike Evans</t>
  </si>
  <si>
    <t>Allen Robinson</t>
  </si>
  <si>
    <t>Darren Waller</t>
  </si>
  <si>
    <t>Robert Woods</t>
  </si>
  <si>
    <t>Stefon Diggs</t>
  </si>
  <si>
    <t>Julian Edelman</t>
  </si>
  <si>
    <t>Courtland Sutton</t>
  </si>
  <si>
    <t>Michael Gallup</t>
  </si>
  <si>
    <t>John Brown</t>
  </si>
  <si>
    <t>Tyler Lockett</t>
  </si>
  <si>
    <t>George Kittle</t>
  </si>
  <si>
    <t>A.J. Brown</t>
  </si>
  <si>
    <t>Tyler Boyd</t>
  </si>
  <si>
    <t>Odell Beckham</t>
  </si>
  <si>
    <t>D.J. Chark</t>
  </si>
  <si>
    <t>Mike Williams</t>
  </si>
  <si>
    <t>Davante Adams</t>
  </si>
  <si>
    <t>Terry McLaurin</t>
  </si>
  <si>
    <t>Zach Ertz</t>
  </si>
  <si>
    <t>D.K. Metcalf</t>
  </si>
  <si>
    <t>Emmanuel Sanders</t>
  </si>
  <si>
    <t>Calvin Ridley</t>
  </si>
  <si>
    <t>Tyreek Hill</t>
  </si>
  <si>
    <t>Mark Andrews</t>
  </si>
  <si>
    <t>Jamison Crowder</t>
  </si>
  <si>
    <t>Randall Cobb</t>
  </si>
  <si>
    <t>Larry Fitzgerald</t>
  </si>
  <si>
    <t>Deebo Samuel</t>
  </si>
  <si>
    <t>Austin Hooper</t>
  </si>
  <si>
    <t>Marvin Jones</t>
  </si>
  <si>
    <t>Robby Anderson</t>
  </si>
  <si>
    <t>Cole Beasley</t>
  </si>
  <si>
    <t>Chris Conley</t>
  </si>
  <si>
    <t>Darius Slayton</t>
  </si>
  <si>
    <t>James Washington</t>
  </si>
  <si>
    <t>Tyler Higbee</t>
  </si>
  <si>
    <t>Christian Kirk</t>
  </si>
  <si>
    <t>Jared Cook</t>
  </si>
  <si>
    <t>Diontae Johnson</t>
  </si>
  <si>
    <t>Danny Amendola</t>
  </si>
  <si>
    <t>Sammy Watkins</t>
  </si>
  <si>
    <t>Golden Tate</t>
  </si>
  <si>
    <t>Will Fuller</t>
  </si>
  <si>
    <t>Dede Westbrook</t>
  </si>
  <si>
    <t>Anthony Miller</t>
  </si>
  <si>
    <t>Hunter Henry</t>
  </si>
  <si>
    <t>Tyrell Williams</t>
  </si>
  <si>
    <t>Breshad Perriman</t>
  </si>
  <si>
    <t>Curtis Samuel</t>
  </si>
  <si>
    <t>Zach Pascal</t>
  </si>
  <si>
    <t>Dallas Goedert</t>
  </si>
  <si>
    <t>Hunter Renfrow</t>
  </si>
  <si>
    <t>Corey Davis</t>
  </si>
  <si>
    <t>Greg Olsen</t>
  </si>
  <si>
    <t>Marquise Brown</t>
  </si>
  <si>
    <t>Brandin Cooks</t>
  </si>
  <si>
    <t>Sterling Shepard</t>
  </si>
  <si>
    <t>Auden Tate</t>
  </si>
  <si>
    <t>Mike Gesicki</t>
  </si>
  <si>
    <t>Noah Fant</t>
  </si>
  <si>
    <t>Kenny Stills</t>
  </si>
  <si>
    <t>JuJu Smith-Schuster</t>
  </si>
  <si>
    <t>Alex Erickson</t>
  </si>
  <si>
    <t>Jason Witten</t>
  </si>
  <si>
    <t>Mohamed Sanu</t>
  </si>
  <si>
    <t>John Ross</t>
  </si>
  <si>
    <t>T.Y. Hilton</t>
  </si>
  <si>
    <t>Alshon Jeffery</t>
  </si>
  <si>
    <t>Allen Lazard</t>
  </si>
  <si>
    <t>Evan Engram</t>
  </si>
  <si>
    <t>O.J. Howard</t>
  </si>
  <si>
    <t>Marquez Valdes-Scantling</t>
  </si>
  <si>
    <t>Demarcus Robinson</t>
  </si>
  <si>
    <t>Jack Doyle</t>
  </si>
  <si>
    <t>Jimmy Graham</t>
  </si>
  <si>
    <t>Russell Gage</t>
  </si>
  <si>
    <t>Jonnu Smith</t>
  </si>
  <si>
    <t>Tyler Eifert</t>
  </si>
  <si>
    <t>Demaryius Thomas</t>
  </si>
  <si>
    <t>Preston Williams</t>
  </si>
  <si>
    <t>Josh Gordon</t>
  </si>
  <si>
    <t>Ted Ginn</t>
  </si>
  <si>
    <t>Adam Thielen</t>
  </si>
  <si>
    <t>Jordan Akins</t>
  </si>
  <si>
    <t>Allen Hurns</t>
  </si>
  <si>
    <t>Gerald Everett</t>
  </si>
  <si>
    <t>Phillip Dorsett</t>
  </si>
  <si>
    <t>Dawson Knox</t>
  </si>
  <si>
    <t>Eric Ebron</t>
  </si>
  <si>
    <t>Adam Humphries</t>
  </si>
  <si>
    <t>T.J. Hockenson</t>
  </si>
  <si>
    <t>Kyle Rudolph</t>
  </si>
  <si>
    <t>Kelvin Harmon</t>
  </si>
  <si>
    <t>Nelson Agholor</t>
  </si>
  <si>
    <t>Damiere Byrd</t>
  </si>
  <si>
    <t>Kendrick Bourne</t>
  </si>
  <si>
    <t>Taylor Gabriel</t>
  </si>
  <si>
    <t>Albert Wilson</t>
  </si>
  <si>
    <t>Jacob Hollister</t>
  </si>
  <si>
    <t>Darren Fells</t>
  </si>
  <si>
    <t>Willie Snead</t>
  </si>
  <si>
    <t>Josh Reynolds</t>
  </si>
  <si>
    <t>Nick Boyle</t>
  </si>
  <si>
    <t>Cameron Brate</t>
  </si>
  <si>
    <t>Steven Sims</t>
  </si>
  <si>
    <t>DaeSean Hamilton</t>
  </si>
  <si>
    <t>Jarius Wright</t>
  </si>
  <si>
    <t>Bisi Johnson</t>
  </si>
  <si>
    <t>Irv Smith</t>
  </si>
  <si>
    <t>Geronimo Allison</t>
  </si>
  <si>
    <t>Vance McDonald</t>
  </si>
  <si>
    <t>Zay Jones</t>
  </si>
  <si>
    <t>Trey Quinn</t>
  </si>
  <si>
    <t>Player</t>
  </si>
  <si>
    <t>1. Michael Thomas</t>
  </si>
  <si>
    <t> 2. Chris Godwin</t>
  </si>
  <si>
    <t> 3. Julio Jones</t>
  </si>
  <si>
    <t> 4. Cooper Kupp</t>
  </si>
  <si>
    <t> 5. DeAndre Hopkins</t>
  </si>
  <si>
    <t> 6. Keenan Allen</t>
  </si>
  <si>
    <t> 7. Allen Robinson</t>
  </si>
  <si>
    <t> 8. Julian Edelman</t>
  </si>
  <si>
    <t> 9. Kenny Golladay</t>
  </si>
  <si>
    <t> 10. Amari Cooper</t>
  </si>
  <si>
    <t> 11. DeVante Parker</t>
  </si>
  <si>
    <t> 12. Jarvis Landry</t>
  </si>
  <si>
    <t> 13. Tyler Lockett</t>
  </si>
  <si>
    <t> 14. Robert Woods</t>
  </si>
  <si>
    <t> 15. D.J. Moore</t>
  </si>
  <si>
    <t> 16. Mike Evans</t>
  </si>
  <si>
    <t> 17. Tyler Boyd</t>
  </si>
  <si>
    <t> 18. D.J. Chark</t>
  </si>
  <si>
    <t>JAC</t>
  </si>
  <si>
    <t> 19. Courtland Sutton</t>
  </si>
  <si>
    <t> 20. Stefon Diggs</t>
  </si>
  <si>
    <t> 21. A.J. Brown</t>
  </si>
  <si>
    <t> 22. John Brown</t>
  </si>
  <si>
    <t> 23. Davante Adams</t>
  </si>
  <si>
    <t> 24. Michael Gallup</t>
  </si>
  <si>
    <t> 25. Odell Beckham Jr.</t>
  </si>
  <si>
    <t> 26. Jamison Crowder</t>
  </si>
  <si>
    <t> 27. Calvin Ridley</t>
  </si>
  <si>
    <t> 28. Marvin Jones</t>
  </si>
  <si>
    <t> 29. Terry McLaurin</t>
  </si>
  <si>
    <t> 30. DK Metcalf</t>
  </si>
  <si>
    <t> 31. Deebo Samuel</t>
  </si>
  <si>
    <t> 32. Tyreek Hill</t>
  </si>
  <si>
    <t> 33. Emmanuel Sanders</t>
  </si>
  <si>
    <t> 34. Cole Beasley</t>
  </si>
  <si>
    <t> 35. Larry Fitzgerald</t>
  </si>
  <si>
    <t> 36. Curtis Samuel</t>
  </si>
  <si>
    <t> 37. Darius Slayton</t>
  </si>
  <si>
    <t> 38. Christian Kirk</t>
  </si>
  <si>
    <t> 39. Mike Williams</t>
  </si>
  <si>
    <t> 40. Diontae Johnson</t>
  </si>
  <si>
    <t> 41. Robby Anderson</t>
  </si>
  <si>
    <t> 42. Randall Cobb</t>
  </si>
  <si>
    <t> 43. Chris Conley</t>
  </si>
  <si>
    <t> 44. Golden Tate</t>
  </si>
  <si>
    <t> 45. Dede Westbrook</t>
  </si>
  <si>
    <t> 46. Marquise Brown</t>
  </si>
  <si>
    <t> 47. Tyrell Williams</t>
  </si>
  <si>
    <t> 48. Sterling Shepard</t>
  </si>
  <si>
    <t> 49. Sammy Watkins</t>
  </si>
  <si>
    <t> 50. Breshad Perriman</t>
  </si>
  <si>
    <t>Player Listing</t>
  </si>
  <si>
    <t>Team</t>
  </si>
  <si>
    <t>Games</t>
  </si>
  <si>
    <t>Target</t>
  </si>
  <si>
    <t>Rec</t>
  </si>
  <si>
    <t>Yard</t>
  </si>
  <si>
    <t>Att</t>
  </si>
  <si>
    <t>FPTS</t>
  </si>
  <si>
    <t>FPTS/G</t>
  </si>
  <si>
    <t>51. Dede Westbrook</t>
  </si>
  <si>
    <t> 52. Sammy Watkins</t>
  </si>
  <si>
    <t> 53. Will Fuller</t>
  </si>
  <si>
    <t> 54. Hunter Renfrow</t>
  </si>
  <si>
    <t> 55. Adam Thielen</t>
  </si>
  <si>
    <t> 56. Sterling Shepard</t>
  </si>
  <si>
    <t> 57. T.Y. Hilton</t>
  </si>
  <si>
    <t> 58. Kenny Stills</t>
  </si>
  <si>
    <t> 59. Alshon Jeffery</t>
  </si>
  <si>
    <t> 60. Anthony Miller</t>
  </si>
  <si>
    <t> 61. Brandin Cooks</t>
  </si>
  <si>
    <t> 62. Danny Amendola</t>
  </si>
  <si>
    <t> 63. JuJu Smith-Schuster</t>
  </si>
  <si>
    <t> 64. Corey Davis</t>
  </si>
  <si>
    <t> 65. Phillip Dorsett</t>
  </si>
  <si>
    <t> 66. Steven Sims</t>
  </si>
  <si>
    <t> 67. John Ross</t>
  </si>
  <si>
    <t> 68. Demarcus Robinson</t>
  </si>
  <si>
    <t> 69. Allen Lazard</t>
  </si>
  <si>
    <t> 70. Kendrick Bourne</t>
  </si>
  <si>
    <t> 71. Mohamed Sanu</t>
  </si>
  <si>
    <t> 72. Willie Snead</t>
  </si>
  <si>
    <t> 73. Auden Tate</t>
  </si>
  <si>
    <t> 74. Taylor Gabriel</t>
  </si>
  <si>
    <t> 75. Preston Williams</t>
  </si>
  <si>
    <t> 76. Marquez Valdes-Scantling</t>
  </si>
  <si>
    <t> 77. Tajae Sharpe</t>
  </si>
  <si>
    <t> 78. Alex Erickson</t>
  </si>
  <si>
    <t> 79. Ted Ginn Jr.</t>
  </si>
  <si>
    <t> 80. Nelson Agholor</t>
  </si>
  <si>
    <t> 81. Keelan Cole</t>
  </si>
  <si>
    <t> 82. Allen Hurns</t>
  </si>
  <si>
    <t> 83. Tre'Quan Smith</t>
  </si>
  <si>
    <t> 84. Russell Gage</t>
  </si>
  <si>
    <t> 85. Adam Humphries</t>
  </si>
  <si>
    <t> 86. Demaryius Thomas</t>
  </si>
  <si>
    <t> 87. Josh Gordon</t>
  </si>
  <si>
    <t> 88. Olabisi Johnson</t>
  </si>
  <si>
    <t> 89. Albert Wilson</t>
  </si>
  <si>
    <t> 90. David Moore</t>
  </si>
  <si>
    <t> 91. Cody Latimer</t>
  </si>
  <si>
    <t> 92. Damiere Byrd</t>
  </si>
  <si>
    <t> 93. Geronimo Allison</t>
  </si>
  <si>
    <t> 94. Josh Reynolds</t>
  </si>
  <si>
    <t> 95. Marcus Johnson</t>
  </si>
  <si>
    <t> 96. Seth Roberts</t>
  </si>
  <si>
    <t> 97. Miles Boykin</t>
  </si>
  <si>
    <t> 98. Kelvin Harmon</t>
  </si>
  <si>
    <t> 99. Paul Richardson</t>
  </si>
  <si>
    <t> 100. Isaiah McKenzie</t>
  </si>
  <si>
    <t>Odell Beckham Jr.</t>
  </si>
  <si>
    <t>Tre'Quan Smith</t>
  </si>
  <si>
    <t>Marcus Johnson</t>
  </si>
  <si>
    <t>Keelan Cole</t>
  </si>
  <si>
    <t>Tajae Sharpe</t>
  </si>
  <si>
    <t>Ted Ginn Jr.</t>
  </si>
  <si>
    <t>Olabisi Johnson</t>
  </si>
  <si>
    <t>Paul Richardson</t>
  </si>
  <si>
    <t>David Moore</t>
  </si>
  <si>
    <t>Cody Latimer</t>
  </si>
  <si>
    <t>Miles Boykin</t>
  </si>
  <si>
    <t>Isaiah McKenzie</t>
  </si>
  <si>
    <t>Seth Roberts</t>
  </si>
  <si>
    <t>1. Davante Adams</t>
  </si>
  <si>
    <t> 2. Tyreek Hill</t>
  </si>
  <si>
    <t> 3. Stefon Diggs</t>
  </si>
  <si>
    <t> 4. Calvin Ridley</t>
  </si>
  <si>
    <t> 5. DK Metcalf</t>
  </si>
  <si>
    <t> 6. Justin Jefferson</t>
  </si>
  <si>
    <t> 7. Mike Evans</t>
  </si>
  <si>
    <t> 8. Adam Thielen</t>
  </si>
  <si>
    <t> 9. DeAndre Hopkins</t>
  </si>
  <si>
    <t> 10. A.J. Brown</t>
  </si>
  <si>
    <t> 11. Tyler Lockett</t>
  </si>
  <si>
    <t> 12. Allen Robinson</t>
  </si>
  <si>
    <t> 13. Robert Woods</t>
  </si>
  <si>
    <t> 14. Chase Claypool</t>
  </si>
  <si>
    <t> 15. Marvin Jones</t>
  </si>
  <si>
    <t> 16. Brandin Cooks</t>
  </si>
  <si>
    <t> 17. Keenan Allen</t>
  </si>
  <si>
    <t> 18. D.J. Moore</t>
  </si>
  <si>
    <t> 19. Amari Cooper</t>
  </si>
  <si>
    <t> 20. Terry McLaurin</t>
  </si>
  <si>
    <t> 21. CeeDee Lamb</t>
  </si>
  <si>
    <t> 22. Nelson Agholor</t>
  </si>
  <si>
    <t> 23. JuJu Smith-Schuster</t>
  </si>
  <si>
    <t> 24. Will Fuller</t>
  </si>
  <si>
    <t> 25. Diontae Johnson</t>
  </si>
  <si>
    <t> 26. Curtis Samuel</t>
  </si>
  <si>
    <t> 27. Tee Higgins</t>
  </si>
  <si>
    <t> 28. Robby Anderson</t>
  </si>
  <si>
    <t> 29. Corey Davis</t>
  </si>
  <si>
    <t> 30. Chris Godwin</t>
  </si>
  <si>
    <t> 31. Marquise Brown</t>
  </si>
  <si>
    <t> 32. Brandon Aiyuk</t>
  </si>
  <si>
    <t> 33. Cole Beasley</t>
  </si>
  <si>
    <t> 34. Cooper Kupp</t>
  </si>
  <si>
    <t> 35. Michael Gallup</t>
  </si>
  <si>
    <t> 36. Tyler Boyd</t>
  </si>
  <si>
    <t> 37. Tim Patrick</t>
  </si>
  <si>
    <t> 38. Jarvis Landry</t>
  </si>
  <si>
    <t> 39. Jamison Crowder</t>
  </si>
  <si>
    <t> 40. Marquez Valdes-Scantling</t>
  </si>
  <si>
    <t> 41. T.Y. Hilton</t>
  </si>
  <si>
    <t> 42. Mike Williams</t>
  </si>
  <si>
    <t> 43. Emmanuel Sanders</t>
  </si>
  <si>
    <t> 44. Jerry Jeudy</t>
  </si>
  <si>
    <t> 45. Russell Gage</t>
  </si>
  <si>
    <t> 46. DeVante Parker</t>
  </si>
  <si>
    <t> 47. Gabriel Davis</t>
  </si>
  <si>
    <t> 48. D.J. Chark</t>
  </si>
  <si>
    <t> 49. Laviska Shenault</t>
  </si>
  <si>
    <t> 50. Christian Kirk</t>
  </si>
  <si>
    <t> 51. Julio Jones</t>
  </si>
  <si>
    <t> 52. Sterling Shepard</t>
  </si>
  <si>
    <t> 53. Keelan Cole</t>
  </si>
  <si>
    <t> 54. Darius Slayton</t>
  </si>
  <si>
    <t> 55. Zach Pascal</t>
  </si>
  <si>
    <t> 56. Darnell Mooney</t>
  </si>
  <si>
    <t> 57. Rashard Higgins</t>
  </si>
  <si>
    <t> 58. David Moore</t>
  </si>
  <si>
    <t> 59. Mecole Hardman</t>
  </si>
  <si>
    <t> 60. Kendrick Bourne</t>
  </si>
  <si>
    <t> 61. Travis Fulgham</t>
  </si>
  <si>
    <t> 62. Hunter Renfrow</t>
  </si>
  <si>
    <t> 63. Greg Ward</t>
  </si>
  <si>
    <t> 64. Josh Reynolds</t>
  </si>
  <si>
    <t> 65. Jakobi Meyers</t>
  </si>
  <si>
    <t> 66. Antonio Brown</t>
  </si>
  <si>
    <t> 67. Scotty Miller</t>
  </si>
  <si>
    <t> 68. James Washington</t>
  </si>
  <si>
    <t> 69. Jalen Guyton</t>
  </si>
  <si>
    <t> 70. Breshad Perriman</t>
  </si>
  <si>
    <t> 71. Tre'Quan Smith</t>
  </si>
  <si>
    <t> 72. Damiere Byrd</t>
  </si>
  <si>
    <t> 73. Allen Lazard</t>
  </si>
  <si>
    <t> 74. Demarcus Robinson</t>
  </si>
  <si>
    <t> 75. A.J. Green</t>
  </si>
  <si>
    <t> 76. John Brown</t>
  </si>
  <si>
    <t> 77. Odell Beckham Jr.</t>
  </si>
  <si>
    <t> 78. Randall Cobb</t>
  </si>
  <si>
    <t> 79. Henry Ruggs III</t>
  </si>
  <si>
    <t> 80. Anthony Miller</t>
  </si>
  <si>
    <t> 81. Willie Snead</t>
  </si>
  <si>
    <t> 82. Danny Amendola</t>
  </si>
  <si>
    <t> 83. Braxton Berrios</t>
  </si>
  <si>
    <t> 84. KJ Hamler</t>
  </si>
  <si>
    <t> 85. Tyron Johnson</t>
  </si>
  <si>
    <t> 86. Chris Conley</t>
  </si>
  <si>
    <t> 87. Isaiah McKenzie</t>
  </si>
  <si>
    <t> 88. Michael Pittman Jr.</t>
  </si>
  <si>
    <t> 89. Keke Coutee</t>
  </si>
  <si>
    <t> 90. Sammy Watkins</t>
  </si>
  <si>
    <t> 91. Cam Sims</t>
  </si>
  <si>
    <t> 92. Preston Williams</t>
  </si>
  <si>
    <t> 93. Golden Tate</t>
  </si>
  <si>
    <t> 94. Miles Boykin</t>
  </si>
  <si>
    <t> 95. Jalen Reagor</t>
  </si>
  <si>
    <t> 96. Deebo Samuel</t>
  </si>
  <si>
    <t> 97. Quintez Cephus</t>
  </si>
  <si>
    <t> 98. Larry Fitzgerald</t>
  </si>
  <si>
    <t> 99. Kenny Golladay</t>
  </si>
  <si>
    <t> 100. Richie James</t>
  </si>
  <si>
    <t>101. Jakeem Grant</t>
  </si>
  <si>
    <t> 102. Michael Thomas</t>
  </si>
  <si>
    <t> 103. N'Keal Harry</t>
  </si>
  <si>
    <t> 104. Cordarrelle Patterson</t>
  </si>
  <si>
    <t> 105. Donovan Peoples-Jones</t>
  </si>
  <si>
    <t> 106. Marvin Hall</t>
  </si>
  <si>
    <t> 107. DaeSean Hamilton</t>
  </si>
  <si>
    <t> 108. Collin Johnson</t>
  </si>
  <si>
    <t> 109. Denzel Mims</t>
  </si>
  <si>
    <t> 110. Adam Humphries</t>
  </si>
  <si>
    <t> 111. Steven Sims</t>
  </si>
  <si>
    <t> 112. Andy Isabella</t>
  </si>
  <si>
    <t> 113. Julian Edelman</t>
  </si>
  <si>
    <t> 114. Olamide Zaccheaus</t>
  </si>
  <si>
    <t> 115. Chad Beebe</t>
  </si>
  <si>
    <t> 116. DeSean Jackson</t>
  </si>
  <si>
    <t> 117. Deonte Harris</t>
  </si>
  <si>
    <t> 118. Cedrick Wilson</t>
  </si>
  <si>
    <t> 119. Chad Hansen</t>
  </si>
  <si>
    <t> 120. Tyler Johnson</t>
  </si>
  <si>
    <t> 121. Dontrelle Inman</t>
  </si>
  <si>
    <t> 122. Van Jefferson</t>
  </si>
  <si>
    <t> 123. Freddie Swain</t>
  </si>
  <si>
    <t> 124. Isaiah Ford</t>
  </si>
  <si>
    <t> 125. Devin Duvernay</t>
  </si>
  <si>
    <t> 126. Marcus Johnson</t>
  </si>
  <si>
    <t> 127. Bryan Edwards</t>
  </si>
  <si>
    <t> 128. Mohamed Sanu</t>
  </si>
  <si>
    <t> 129. Mack Hollins</t>
  </si>
  <si>
    <t> 130. Byron Pringle</t>
  </si>
  <si>
    <t> 131. Zay Jones</t>
  </si>
  <si>
    <t> 132. Marquez Callaway</t>
  </si>
  <si>
    <t> 133. Isaiah Wright</t>
  </si>
  <si>
    <t> 134. Kenny Stills</t>
  </si>
  <si>
    <t> 135. Brandon Powell</t>
  </si>
  <si>
    <t> 136. Mike Thomas</t>
  </si>
  <si>
    <t> 137. Olabisi Johnson</t>
  </si>
  <si>
    <t> 138. Kalif Raymond</t>
  </si>
  <si>
    <t> 139. Equanimeous St. Brown</t>
  </si>
  <si>
    <t> 140. Cameron Batson</t>
  </si>
  <si>
    <t> 141. KhaDarel Hodge</t>
  </si>
  <si>
    <t> 142. Alshon Jeffery</t>
  </si>
  <si>
    <t> 143. KeeSean Johnson</t>
  </si>
  <si>
    <t> 144. Laquon Treadwell</t>
  </si>
  <si>
    <t> 145. John Hightower</t>
  </si>
  <si>
    <t> 146. Dez Bryant</t>
  </si>
  <si>
    <t> 147. Jeff Smith</t>
  </si>
  <si>
    <t> 148. Quez Watkins</t>
  </si>
  <si>
    <t> 149. Noah Brown</t>
  </si>
  <si>
    <t> 150. Malcolm Perry</t>
  </si>
  <si>
    <t>101. Jakobi Meyers</t>
  </si>
  <si>
    <t> 102. DaeSean Hamilton</t>
  </si>
  <si>
    <t> 103. Tavon Austin</t>
  </si>
  <si>
    <t> 104. Jaron Brown</t>
  </si>
  <si>
    <t> 105. Vyncint Smith</t>
  </si>
  <si>
    <t> 106. Keke Coutee</t>
  </si>
  <si>
    <t> 107. Marvin Hall</t>
  </si>
  <si>
    <t> 108. Greg Ward</t>
  </si>
  <si>
    <t> 109. Chester Rogers</t>
  </si>
  <si>
    <t> 110. Pharoh Cooper</t>
  </si>
  <si>
    <t> 111. Malik Turner</t>
  </si>
  <si>
    <t> 112. Jarius Wright</t>
  </si>
  <si>
    <t> 113. DeSean Jackson</t>
  </si>
  <si>
    <t> 114. Jake Kumerow</t>
  </si>
  <si>
    <t> 115. Justin Watson</t>
  </si>
  <si>
    <t> 116. Scotty Miller</t>
  </si>
  <si>
    <t> 117. N'Keal Harry</t>
  </si>
  <si>
    <t> 118. Andy Isabella</t>
  </si>
  <si>
    <t> 119. Marquise Goodwin</t>
  </si>
  <si>
    <t> 120. Damion Ratley</t>
  </si>
  <si>
    <t> 121. Trey Quinn</t>
  </si>
  <si>
    <t> 122. Isaiah Ford</t>
  </si>
  <si>
    <t> 123. KeeSean Johnson</t>
  </si>
  <si>
    <t> 124. Javon Wims</t>
  </si>
  <si>
    <t> 125. Trevor Davis</t>
  </si>
  <si>
    <t> 126. Laquon Treadwell</t>
  </si>
  <si>
    <t> 127. Byron Pringle</t>
  </si>
  <si>
    <t> 128. JJ Arcega-Whiteside</t>
  </si>
  <si>
    <t> 129. Jakeem Grant</t>
  </si>
  <si>
    <t> 130. Dante Pettis</t>
  </si>
  <si>
    <t> 131. Duke Williams</t>
  </si>
  <si>
    <t> 132. Kalif Raymond</t>
  </si>
  <si>
    <t> 133. Richie James</t>
  </si>
  <si>
    <t> 134. Parris Campbell</t>
  </si>
  <si>
    <t> 135. Zay Jones</t>
  </si>
  <si>
    <t> 136. Tim Patrick</t>
  </si>
  <si>
    <t> 137. Bennie Fowler</t>
  </si>
  <si>
    <t> 138. Justin Hardy</t>
  </si>
  <si>
    <t> 139. Cordarrelle Patterson</t>
  </si>
  <si>
    <t> 140. Dontrelle Inman</t>
  </si>
  <si>
    <t> 141. Olamide Zaccheaus</t>
  </si>
  <si>
    <t> 142. Devin Smith</t>
  </si>
  <si>
    <t> 143. DeAndre Carter</t>
  </si>
  <si>
    <t> 144. Keelan Doss</t>
  </si>
  <si>
    <t> 145. Rico Gafford</t>
  </si>
  <si>
    <t> 146. Mack Hollins</t>
  </si>
  <si>
    <t> 147. Deon Cain</t>
  </si>
  <si>
    <t> 148. Antonio Brown</t>
  </si>
  <si>
    <t> 149. Marcell Ateman</t>
  </si>
  <si>
    <t> 150. Braxton Berrios</t>
  </si>
  <si>
    <t>Jakobi Meyers</t>
  </si>
  <si>
    <t>Tavon Austin</t>
  </si>
  <si>
    <t>Jaron Brown</t>
  </si>
  <si>
    <t>Vyncint Smith</t>
  </si>
  <si>
    <t>Keke Coutee</t>
  </si>
  <si>
    <t>Marvin Hall</t>
  </si>
  <si>
    <t>Greg Ward</t>
  </si>
  <si>
    <t>Chester Rogers</t>
  </si>
  <si>
    <t>Pharoh Cooper</t>
  </si>
  <si>
    <t>Malik Turner</t>
  </si>
  <si>
    <t>DeSean Jackson</t>
  </si>
  <si>
    <t>Jake Kumerow</t>
  </si>
  <si>
    <t>Justin Watson</t>
  </si>
  <si>
    <t>Scotty Miller</t>
  </si>
  <si>
    <t>N'Keal Harry</t>
  </si>
  <si>
    <t>Andy Isabella</t>
  </si>
  <si>
    <t>Marquise Goodwin</t>
  </si>
  <si>
    <t>Damion Ratley</t>
  </si>
  <si>
    <t>Isaiah Ford</t>
  </si>
  <si>
    <t>KeeSean Johnson</t>
  </si>
  <si>
    <t>Javon Wims</t>
  </si>
  <si>
    <t>Trevor Davis</t>
  </si>
  <si>
    <t>Laquon Treadwell</t>
  </si>
  <si>
    <t>Byron Pringle</t>
  </si>
  <si>
    <t>JJ Arcega-Whiteside</t>
  </si>
  <si>
    <t>Jakeem Grant</t>
  </si>
  <si>
    <t>Dante Pettis</t>
  </si>
  <si>
    <t>Duke Williams</t>
  </si>
  <si>
    <t>Kalif Raymond</t>
  </si>
  <si>
    <t>Richie James</t>
  </si>
  <si>
    <t>Parris Campbell</t>
  </si>
  <si>
    <t>Tim Patrick</t>
  </si>
  <si>
    <t>Bennie Fowler</t>
  </si>
  <si>
    <t>Justin Hardy</t>
  </si>
  <si>
    <t>Cordarrelle Patterson</t>
  </si>
  <si>
    <t>Dontrelle Inman</t>
  </si>
  <si>
    <t>Olamide Zaccheaus</t>
  </si>
  <si>
    <t>Devin Smith</t>
  </si>
  <si>
    <t>DeAndre Carter</t>
  </si>
  <si>
    <t>Keelan Doss</t>
  </si>
  <si>
    <t>Rico Gafford</t>
  </si>
  <si>
    <t>Mack Hollins</t>
  </si>
  <si>
    <t>Deon Cain</t>
  </si>
  <si>
    <t>Antonio Brown</t>
  </si>
  <si>
    <t>Marcell Ateman</t>
  </si>
  <si>
    <t>Braxton Berrios</t>
  </si>
  <si>
    <t>Justin Jefferson</t>
  </si>
  <si>
    <t>Brandon Aiyuk</t>
  </si>
  <si>
    <t>Chase Claypool</t>
  </si>
  <si>
    <t>Tee Higgins</t>
  </si>
  <si>
    <t>CeeDee Lamb</t>
  </si>
  <si>
    <t>Laviska Shenault</t>
  </si>
  <si>
    <t>Rashard Higgins</t>
  </si>
  <si>
    <t>Travis Fulgham</t>
  </si>
  <si>
    <t>Jerry Jeudy</t>
  </si>
  <si>
    <t>Gabriel Davis</t>
  </si>
  <si>
    <t>Donovan Peoples-Jones</t>
  </si>
  <si>
    <t>Chad Hansen</t>
  </si>
  <si>
    <t>Darnell Mooney</t>
  </si>
  <si>
    <t>Tyron Johnson</t>
  </si>
  <si>
    <t>Mecole Hardman</t>
  </si>
  <si>
    <t>KJ Hamler</t>
  </si>
  <si>
    <t>Cam Sims</t>
  </si>
  <si>
    <t>Henry Ruggs III</t>
  </si>
  <si>
    <t>Michael Pittman Jr.</t>
  </si>
  <si>
    <t>Jalen Reagor</t>
  </si>
  <si>
    <t>Jalen Guyton</t>
  </si>
  <si>
    <t>Quintez Cephus</t>
  </si>
  <si>
    <t>Dez Bryant</t>
  </si>
  <si>
    <t>Quez Watkins</t>
  </si>
  <si>
    <t>A.J. Green</t>
  </si>
  <si>
    <t>Denzel Mims</t>
  </si>
  <si>
    <t>Collin Johnson</t>
  </si>
  <si>
    <t>Marquez Callaway</t>
  </si>
  <si>
    <t>Deonte Harris</t>
  </si>
  <si>
    <t>Chad Beebe</t>
  </si>
  <si>
    <t>Cedrick Wilson</t>
  </si>
  <si>
    <t>Tyler Johnson</t>
  </si>
  <si>
    <t>Bryan Edwards</t>
  </si>
  <si>
    <t>KhaDarel Hodge</t>
  </si>
  <si>
    <t>Freddie Swain</t>
  </si>
  <si>
    <t>Equanimeous St. Brown</t>
  </si>
  <si>
    <t>Van Jefferson</t>
  </si>
  <si>
    <t>Jeff Smith</t>
  </si>
  <si>
    <t>Cameron Batson</t>
  </si>
  <si>
    <t>Noah Brown</t>
  </si>
  <si>
    <t>Malcolm Perry</t>
  </si>
  <si>
    <t>Brandon Powell</t>
  </si>
  <si>
    <t>Isaiah Wright</t>
  </si>
  <si>
    <t>Devin Duvernay</t>
  </si>
  <si>
    <t>Mike Thomas</t>
  </si>
  <si>
    <t>John Hightower</t>
  </si>
  <si>
    <t>2019 Stats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</si>
  <si>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</si>
  <si>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</si>
  <si>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</si>
  <si>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</si>
  <si>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</si>
  <si>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</si>
  <si>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</si>
  <si>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</si>
  <si>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</si>
  <si>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</si>
  <si>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</si>
  <si>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</si>
  <si>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</si>
  <si>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</si>
  <si>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</si>
  <si>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</si>
  <si>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</si>
  <si>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</si>
  <si>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</si>
  <si>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</si>
  <si>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</si>
  <si>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</si>
  <si>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</si>
  <si>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</si>
  <si>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YDS/G</t>
  </si>
  <si>
    <t>Games Played</t>
  </si>
  <si>
    <t>TD/G</t>
  </si>
  <si>
    <t>RESIDUAL OUTPUT</t>
  </si>
  <si>
    <t>Observation</t>
  </si>
  <si>
    <t>Predicted FPTS/G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</si>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</sst>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A604-E64C-41A7-A9AC-F1341D587D86}">
  <dimension ref="A1:Z125"/>
  <sheetViews>
    <sheetView topLeftCell="I1" workbookViewId="0">
      <selection activeCell="Z3" sqref="Z3"/>
    </sheetView>
  </sheetViews>
  <sheetFormatPr defaultRowHeight="14.5" x14ac:dyDescent="0.35"/>
  <cols>
    <col min="1" max="1" width="22.453125" bestFit="1" customWidth="1"/>
    <col min="26" max="26" width="8.7265625" style="2"/>
  </cols>
  <sheetData>
    <row r="1" spans="1:26" x14ac:dyDescent="0.35">
      <c r="B1" s="3" t="s">
        <v>589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>
        <v>2020</v>
      </c>
    </row>
    <row r="2" spans="1:26" x14ac:dyDescent="0.35">
      <c r="A2" t="s">
        <v>173</v>
      </c>
      <c r="B2" t="s">
        <v>0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1</v>
      </c>
      <c r="L2" t="s">
        <v>2</v>
      </c>
      <c r="M2" t="s">
        <v>43</v>
      </c>
      <c r="N2" t="s">
        <v>44</v>
      </c>
      <c r="O2" t="s">
        <v>45</v>
      </c>
      <c r="P2" t="s">
        <v>227</v>
      </c>
      <c r="Q2" t="s">
        <v>228</v>
      </c>
      <c r="R2" t="s">
        <v>229</v>
      </c>
      <c r="S2" t="s">
        <v>230</v>
      </c>
      <c r="T2" t="s">
        <v>2</v>
      </c>
      <c r="U2" t="s">
        <v>231</v>
      </c>
      <c r="V2" t="s">
        <v>230</v>
      </c>
      <c r="W2" t="s">
        <v>2</v>
      </c>
      <c r="X2" s="2" t="s">
        <v>232</v>
      </c>
      <c r="Y2" t="s">
        <v>233</v>
      </c>
      <c r="Z2" s="2" t="s">
        <v>233</v>
      </c>
    </row>
    <row r="3" spans="1:26" x14ac:dyDescent="0.35">
      <c r="A3" t="s">
        <v>66</v>
      </c>
      <c r="B3" t="s">
        <v>11</v>
      </c>
      <c r="C3" t="s">
        <v>46</v>
      </c>
      <c r="D3">
        <v>5.0999999999999996</v>
      </c>
      <c r="E3">
        <v>2.5</v>
      </c>
      <c r="F3">
        <v>11.8</v>
      </c>
      <c r="G3">
        <v>42.93</v>
      </c>
      <c r="H3">
        <v>72</v>
      </c>
      <c r="I3">
        <v>124</v>
      </c>
      <c r="J3">
        <v>58.06</v>
      </c>
      <c r="K3">
        <v>1112</v>
      </c>
      <c r="L3">
        <v>6</v>
      </c>
      <c r="M3">
        <v>5.2</v>
      </c>
      <c r="N3">
        <v>3.7</v>
      </c>
      <c r="O3">
        <v>1.5</v>
      </c>
      <c r="P3" s="2">
        <f>INDEX(WR_2019_Stats!$A$1:$M$151, MATCH($A3, WR_2019_Stats!$A:$A, 0), 4)</f>
        <v>16</v>
      </c>
      <c r="Q3" s="2">
        <f>INDEX(WR_2019_Stats!$A$1:$M$151, MATCH($A3, WR_2019_Stats!$A:$A, 0), 5)</f>
        <v>125</v>
      </c>
      <c r="R3" s="2">
        <f>INDEX(WR_2019_Stats!$A$1:$M$151, MATCH($A3, WR_2019_Stats!$A:$A, 0), 6)</f>
        <v>72</v>
      </c>
      <c r="S3" s="2">
        <f>INDEX(WR_2019_Stats!$A$1:$M$151, MATCH($A3, WR_2019_Stats!$A:$A, 0), 7)</f>
        <v>1112</v>
      </c>
      <c r="T3" s="2">
        <f>INDEX(WR_2019_Stats!$A$1:$M$151, MATCH($A3, WR_2019_Stats!$A:$A, 0), 8)</f>
        <v>6</v>
      </c>
      <c r="U3" s="2">
        <f>INDEX(WR_2019_Stats!$A$1:$M$151, MATCH($A3, WR_2019_Stats!$A:$A, 0), 9)</f>
        <v>3</v>
      </c>
      <c r="V3" s="2">
        <f>INDEX(WR_2019_Stats!$A$1:$M$151, MATCH($A3, WR_2019_Stats!$A:$A, 0), 10)</f>
        <v>17</v>
      </c>
      <c r="W3" s="2">
        <f>INDEX(WR_2019_Stats!$A$1:$M$151, MATCH($A3, WR_2019_Stats!$A:$A, 0), 11)</f>
        <v>0</v>
      </c>
      <c r="X3" s="2">
        <f>INDEX(WR_2019_Stats!$A$1:$M$151, MATCH($A3, WR_2019_Stats!$A:$A, 0), 12)</f>
        <v>148.89999999999998</v>
      </c>
      <c r="Y3" s="2">
        <f>INDEX(WR_2019_Stats!$A$1:$M$151, MATCH($A3, WR_2019_Stats!$A:$A, 0), 13)</f>
        <v>9.3062499999999986</v>
      </c>
      <c r="Z3" s="2" t="e">
        <f>INDEX(WR_2020_Stats!$A$1:$M$151, MATCH(A3, WR_2020_Stats!$A:$A, 0), 13)</f>
        <v>#N/A</v>
      </c>
    </row>
    <row r="4" spans="1:26" x14ac:dyDescent="0.35">
      <c r="A4" t="s">
        <v>73</v>
      </c>
      <c r="B4" t="s">
        <v>9</v>
      </c>
      <c r="C4" t="s">
        <v>46</v>
      </c>
      <c r="D4">
        <v>5.5</v>
      </c>
      <c r="E4">
        <v>2.6</v>
      </c>
      <c r="F4">
        <v>13.3</v>
      </c>
      <c r="G4">
        <v>39.01</v>
      </c>
      <c r="H4">
        <v>74</v>
      </c>
      <c r="I4">
        <v>133</v>
      </c>
      <c r="J4">
        <v>55.64</v>
      </c>
      <c r="K4">
        <v>1035</v>
      </c>
      <c r="L4">
        <v>4</v>
      </c>
      <c r="M4">
        <v>4.5999999999999996</v>
      </c>
      <c r="N4">
        <v>3.7</v>
      </c>
      <c r="O4">
        <v>0.9</v>
      </c>
      <c r="P4" s="2" t="e">
        <f>INDEX(WR_2019_Stats!$A$1:$M$151, MATCH($A4, WR_2019_Stats!$A:$A, 0), 4)</f>
        <v>#N/A</v>
      </c>
      <c r="Q4" s="2" t="e">
        <f>INDEX(WR_2019_Stats!$A$1:$M$151, MATCH($A4, WR_2019_Stats!$A:$A, 0), 5)</f>
        <v>#N/A</v>
      </c>
      <c r="R4" s="2" t="e">
        <f>INDEX(WR_2019_Stats!$A$1:$M$151, MATCH($A4, WR_2019_Stats!$A:$A, 0), 6)</f>
        <v>#N/A</v>
      </c>
      <c r="S4" s="2" t="e">
        <f>INDEX(WR_2019_Stats!$A$1:$M$151, MATCH($A4, WR_2019_Stats!$A:$A, 0), 7)</f>
        <v>#N/A</v>
      </c>
      <c r="T4" s="2" t="e">
        <f>INDEX(WR_2019_Stats!$A$1:$M$151, MATCH($A4, WR_2019_Stats!$A:$A, 0), 8)</f>
        <v>#N/A</v>
      </c>
      <c r="U4" s="2" t="e">
        <f>INDEX(WR_2019_Stats!$A$1:$M$151, MATCH($A4, WR_2019_Stats!$A:$A, 0), 9)</f>
        <v>#N/A</v>
      </c>
      <c r="V4" s="2" t="e">
        <f>INDEX(WR_2019_Stats!$A$1:$M$151, MATCH($A4, WR_2019_Stats!$A:$A, 0), 10)</f>
        <v>#N/A</v>
      </c>
      <c r="W4" s="2" t="e">
        <f>INDEX(WR_2019_Stats!$A$1:$M$151, MATCH($A4, WR_2019_Stats!$A:$A, 0), 11)</f>
        <v>#N/A</v>
      </c>
      <c r="X4" s="2" t="e">
        <f>INDEX(WR_2019_Stats!$A$1:$M$151, MATCH($A4, WR_2019_Stats!$A:$A, 0), 12)</f>
        <v>#N/A</v>
      </c>
      <c r="Y4" s="2" t="e">
        <f>INDEX(WR_2019_Stats!$A$1:$M$151, MATCH($A4, WR_2019_Stats!$A:$A, 0), 13)</f>
        <v>#N/A</v>
      </c>
      <c r="Z4" s="2" t="e">
        <f>INDEX(WR_2020_Stats!$A$1:$M$151, MATCH(A4, WR_2020_Stats!$A:$A, 0), 13)</f>
        <v>#N/A</v>
      </c>
    </row>
    <row r="5" spans="1:26" x14ac:dyDescent="0.35">
      <c r="A5" t="s">
        <v>103</v>
      </c>
      <c r="B5" t="s">
        <v>8</v>
      </c>
      <c r="C5" t="s">
        <v>46</v>
      </c>
      <c r="D5">
        <v>6.2</v>
      </c>
      <c r="E5">
        <v>3.2</v>
      </c>
      <c r="F5">
        <v>7</v>
      </c>
      <c r="G5">
        <v>16.579999999999998</v>
      </c>
      <c r="H5">
        <v>66</v>
      </c>
      <c r="I5">
        <v>101</v>
      </c>
      <c r="J5">
        <v>65.349999999999994</v>
      </c>
      <c r="K5">
        <v>660</v>
      </c>
      <c r="L5">
        <v>3</v>
      </c>
      <c r="M5">
        <v>4.9000000000000004</v>
      </c>
      <c r="N5">
        <v>4.8</v>
      </c>
      <c r="O5">
        <v>0.1</v>
      </c>
      <c r="P5" s="2">
        <f>INDEX(WR_2019_Stats!$A$1:$M$151, MATCH($A5, WR_2019_Stats!$A:$A, 0), 4)</f>
        <v>15</v>
      </c>
      <c r="Q5" s="2">
        <f>INDEX(WR_2019_Stats!$A$1:$M$151, MATCH($A5, WR_2019_Stats!$A:$A, 0), 5)</f>
        <v>101</v>
      </c>
      <c r="R5" s="2">
        <f>INDEX(WR_2019_Stats!$A$1:$M$151, MATCH($A5, WR_2019_Stats!$A:$A, 0), 6)</f>
        <v>66</v>
      </c>
      <c r="S5" s="2">
        <f>INDEX(WR_2019_Stats!$A$1:$M$151, MATCH($A5, WR_2019_Stats!$A:$A, 0), 7)</f>
        <v>660</v>
      </c>
      <c r="T5" s="2">
        <f>INDEX(WR_2019_Stats!$A$1:$M$151, MATCH($A5, WR_2019_Stats!$A:$A, 0), 8)</f>
        <v>3</v>
      </c>
      <c r="U5" s="2">
        <f>INDEX(WR_2019_Stats!$A$1:$M$151, MATCH($A5, WR_2019_Stats!$A:$A, 0), 9)</f>
        <v>5</v>
      </c>
      <c r="V5" s="2">
        <f>INDEX(WR_2019_Stats!$A$1:$M$151, MATCH($A5, WR_2019_Stats!$A:$A, 0), 10)</f>
        <v>27</v>
      </c>
      <c r="W5" s="2">
        <f>INDEX(WR_2019_Stats!$A$1:$M$151, MATCH($A5, WR_2019_Stats!$A:$A, 0), 11)</f>
        <v>0</v>
      </c>
      <c r="X5" s="2">
        <f>INDEX(WR_2019_Stats!$A$1:$M$151, MATCH($A5, WR_2019_Stats!$A:$A, 0), 12)</f>
        <v>86.7</v>
      </c>
      <c r="Y5" s="2">
        <f>INDEX(WR_2019_Stats!$A$1:$M$151, MATCH($A5, WR_2019_Stats!$A:$A, 0), 13)</f>
        <v>5.78</v>
      </c>
      <c r="Z5" s="2" t="e">
        <f>INDEX(WR_2020_Stats!$A$1:$M$151, MATCH(A5, WR_2020_Stats!$A:$A, 0), 13)</f>
        <v>#N/A</v>
      </c>
    </row>
    <row r="6" spans="1:26" x14ac:dyDescent="0.35">
      <c r="A6" t="s">
        <v>51</v>
      </c>
      <c r="B6" t="s">
        <v>18</v>
      </c>
      <c r="C6" t="s">
        <v>47</v>
      </c>
      <c r="D6">
        <v>5.4</v>
      </c>
      <c r="E6">
        <v>3.1</v>
      </c>
      <c r="F6">
        <v>9.3000000000000007</v>
      </c>
      <c r="G6">
        <v>26.99</v>
      </c>
      <c r="H6">
        <v>97</v>
      </c>
      <c r="I6">
        <v>136</v>
      </c>
      <c r="J6">
        <v>71.319999999999993</v>
      </c>
      <c r="K6">
        <v>1229</v>
      </c>
      <c r="L6">
        <v>5</v>
      </c>
      <c r="M6">
        <v>4.5</v>
      </c>
      <c r="N6">
        <v>3.8</v>
      </c>
      <c r="O6">
        <v>0.7</v>
      </c>
      <c r="P6" s="2" t="e">
        <f>INDEX(WR_2020_Stats!$A$1:$M$151, MATCH($A6, WR_2019_Stats!$A:$A, 0), 4)</f>
        <v>#N/A</v>
      </c>
      <c r="Q6" s="2" t="e">
        <f>INDEX(WR_2020_Stats!$A$1:$M$151, MATCH($A6, WR_2019_Stats!$A:$A, 0), 5)</f>
        <v>#N/A</v>
      </c>
      <c r="R6" s="2" t="e">
        <f>INDEX(WR_2020_Stats!$A$1:$M$151, MATCH($A6, WR_2019_Stats!$A:$A, 0), 6)</f>
        <v>#N/A</v>
      </c>
      <c r="S6" s="2" t="e">
        <f>INDEX(WR_2020_Stats!$A$1:$M$151, MATCH($A6, WR_2019_Stats!$A:$A, 0), 7)</f>
        <v>#N/A</v>
      </c>
      <c r="T6" s="2" t="e">
        <f>INDEX(WR_2020_Stats!$A$1:$M$151, MATCH($A6, WR_2019_Stats!$A:$A, 0), 8)</f>
        <v>#N/A</v>
      </c>
      <c r="U6" s="2" t="e">
        <f>INDEX(WR_2020_Stats!$A$1:$M$151, MATCH($A6, WR_2019_Stats!$A:$A, 0), 9)</f>
        <v>#N/A</v>
      </c>
      <c r="V6" s="2" t="e">
        <f>INDEX(WR_2020_Stats!$A$1:$M$151, MATCH($A6, WR_2019_Stats!$A:$A, 0), 10)</f>
        <v>#N/A</v>
      </c>
      <c r="W6" s="2" t="e">
        <f>INDEX(WR_2020_Stats!$A$1:$M$151, MATCH($A6, WR_2019_Stats!$A:$A, 0), 11)</f>
        <v>#N/A</v>
      </c>
      <c r="X6" s="2" t="e">
        <f>INDEX(WR_2020_Stats!$A$1:$M$151, MATCH($A6, WR_2019_Stats!$A:$A, 0), 12)</f>
        <v>#N/A</v>
      </c>
      <c r="Y6" s="2" t="e">
        <f>INDEX(WR_2020_Stats!$A$1:$M$151, MATCH($A6, WR_2019_Stats!$A:$A, 0), 13)</f>
        <v>#N/A</v>
      </c>
      <c r="Z6"/>
    </row>
    <row r="7" spans="1:26" x14ac:dyDescent="0.35">
      <c r="A7" t="s">
        <v>106</v>
      </c>
      <c r="B7" t="s">
        <v>10</v>
      </c>
      <c r="C7" t="s">
        <v>46</v>
      </c>
      <c r="D7">
        <v>5</v>
      </c>
      <c r="E7">
        <v>2.6</v>
      </c>
      <c r="F7">
        <v>13.5</v>
      </c>
      <c r="G7">
        <v>27.31</v>
      </c>
      <c r="H7">
        <v>42</v>
      </c>
      <c r="I7">
        <v>64</v>
      </c>
      <c r="J7">
        <v>65.63</v>
      </c>
      <c r="K7">
        <v>651</v>
      </c>
      <c r="L7">
        <v>6</v>
      </c>
      <c r="M7">
        <v>5</v>
      </c>
      <c r="N7">
        <v>4.5</v>
      </c>
      <c r="O7">
        <v>0.5</v>
      </c>
      <c r="P7" s="2">
        <f>INDEX(WR_2019_Stats!$A$1:$M$151, MATCH($A7, WR_2019_Stats!$A:$A, 0), 4)</f>
        <v>13</v>
      </c>
      <c r="Q7" s="2">
        <f>INDEX(WR_2019_Stats!$A$1:$M$151, MATCH($A7, WR_2019_Stats!$A:$A, 0), 5)</f>
        <v>64</v>
      </c>
      <c r="R7" s="2">
        <f>INDEX(WR_2019_Stats!$A$1:$M$151, MATCH($A7, WR_2019_Stats!$A:$A, 0), 6)</f>
        <v>42</v>
      </c>
      <c r="S7" s="2">
        <f>INDEX(WR_2019_Stats!$A$1:$M$151, MATCH($A7, WR_2019_Stats!$A:$A, 0), 7)</f>
        <v>651</v>
      </c>
      <c r="T7" s="2">
        <f>INDEX(WR_2019_Stats!$A$1:$M$151, MATCH($A7, WR_2019_Stats!$A:$A, 0), 8)</f>
        <v>6</v>
      </c>
      <c r="U7" s="2">
        <f>INDEX(WR_2019_Stats!$A$1:$M$151, MATCH($A7, WR_2019_Stats!$A:$A, 0), 9)</f>
        <v>0</v>
      </c>
      <c r="V7" s="2">
        <f>INDEX(WR_2019_Stats!$A$1:$M$151, MATCH($A7, WR_2019_Stats!$A:$A, 0), 10)</f>
        <v>0</v>
      </c>
      <c r="W7" s="2">
        <f>INDEX(WR_2019_Stats!$A$1:$M$151, MATCH($A7, WR_2019_Stats!$A:$A, 0), 11)</f>
        <v>0</v>
      </c>
      <c r="X7" s="2">
        <f>INDEX(WR_2019_Stats!$A$1:$M$151, MATCH($A7, WR_2019_Stats!$A:$A, 0), 12)</f>
        <v>101.10000000000001</v>
      </c>
      <c r="Y7" s="2">
        <f>INDEX(WR_2019_Stats!$A$1:$M$151, MATCH($A7, WR_2019_Stats!$A:$A, 0), 13)</f>
        <v>7.7769230769230777</v>
      </c>
      <c r="Z7" s="2" t="e">
        <f>INDEX(WR_2020_Stats!$A$1:$M$151, MATCH(A7, WR_2020_Stats!$A:$A, 0), 13)</f>
        <v>#N/A</v>
      </c>
    </row>
    <row r="8" spans="1:26" x14ac:dyDescent="0.35">
      <c r="A8" t="s">
        <v>117</v>
      </c>
      <c r="B8" t="s">
        <v>34</v>
      </c>
      <c r="C8" t="s">
        <v>46</v>
      </c>
      <c r="D8">
        <v>5.8</v>
      </c>
      <c r="E8">
        <v>2.2999999999999998</v>
      </c>
      <c r="F8">
        <v>11.7</v>
      </c>
      <c r="G8">
        <v>19.670000000000002</v>
      </c>
      <c r="H8">
        <v>40</v>
      </c>
      <c r="I8">
        <v>80</v>
      </c>
      <c r="J8">
        <v>50</v>
      </c>
      <c r="K8">
        <v>575</v>
      </c>
      <c r="L8">
        <v>1</v>
      </c>
      <c r="M8">
        <v>4</v>
      </c>
      <c r="N8">
        <v>2.9</v>
      </c>
      <c r="O8">
        <v>1.1000000000000001</v>
      </c>
      <c r="P8" s="2">
        <f>INDEX(WR_2019_Stats!$A$1:$M$151, MATCH($A8, WR_2019_Stats!$A:$A, 0), 4)</f>
        <v>12</v>
      </c>
      <c r="Q8" s="2">
        <f>INDEX(WR_2019_Stats!$A$1:$M$151, MATCH($A8, WR_2019_Stats!$A:$A, 0), 5)</f>
        <v>80</v>
      </c>
      <c r="R8" s="2">
        <f>INDEX(WR_2019_Stats!$A$1:$M$151, MATCH($A8, WR_2019_Stats!$A:$A, 0), 6)</f>
        <v>40</v>
      </c>
      <c r="S8" s="2">
        <f>INDEX(WR_2019_Stats!$A$1:$M$151, MATCH($A8, WR_2019_Stats!$A:$A, 0), 7)</f>
        <v>575</v>
      </c>
      <c r="T8" s="2">
        <f>INDEX(WR_2019_Stats!$A$1:$M$151, MATCH($A8, WR_2019_Stats!$A:$A, 0), 8)</f>
        <v>1</v>
      </c>
      <c r="U8" s="2">
        <f>INDEX(WR_2019_Stats!$A$1:$M$151, MATCH($A8, WR_2019_Stats!$A:$A, 0), 9)</f>
        <v>0</v>
      </c>
      <c r="V8" s="2">
        <f>INDEX(WR_2019_Stats!$A$1:$M$151, MATCH($A8, WR_2019_Stats!$A:$A, 0), 10)</f>
        <v>0</v>
      </c>
      <c r="W8" s="2">
        <f>INDEX(WR_2019_Stats!$A$1:$M$151, MATCH($A8, WR_2019_Stats!$A:$A, 0), 11)</f>
        <v>0</v>
      </c>
      <c r="X8" s="2">
        <f>INDEX(WR_2019_Stats!$A$1:$M$151, MATCH($A8, WR_2019_Stats!$A:$A, 0), 12)</f>
        <v>63.5</v>
      </c>
      <c r="Y8" s="2">
        <f>INDEX(WR_2019_Stats!$A$1:$M$151, MATCH($A8, WR_2019_Stats!$A:$A, 0), 13)</f>
        <v>5.291666666666667</v>
      </c>
      <c r="Z8" s="2" t="e">
        <f>INDEX(WR_2020_Stats!$A$1:$M$151, MATCH(A8, WR_2020_Stats!$A:$A, 0), 13)</f>
        <v>#N/A</v>
      </c>
    </row>
    <row r="9" spans="1:26" x14ac:dyDescent="0.35">
      <c r="A9" t="s">
        <v>122</v>
      </c>
      <c r="B9" t="s">
        <v>34</v>
      </c>
      <c r="C9" t="s">
        <v>46</v>
      </c>
      <c r="D9">
        <v>6.6</v>
      </c>
      <c r="E9">
        <v>2.7</v>
      </c>
      <c r="F9">
        <v>8.8000000000000007</v>
      </c>
      <c r="G9">
        <v>14.41</v>
      </c>
      <c r="H9">
        <v>43</v>
      </c>
      <c r="I9">
        <v>78</v>
      </c>
      <c r="J9">
        <v>55.13</v>
      </c>
      <c r="K9">
        <v>529</v>
      </c>
      <c r="L9">
        <v>0</v>
      </c>
      <c r="M9">
        <v>5.6</v>
      </c>
      <c r="N9">
        <v>4</v>
      </c>
      <c r="O9">
        <v>1.6</v>
      </c>
      <c r="P9" s="2">
        <f>INDEX(WR_2019_Stats!$A$1:$M$151, MATCH($A9, WR_2019_Stats!$A:$A, 0), 4)</f>
        <v>15</v>
      </c>
      <c r="Q9" s="2">
        <f>INDEX(WR_2019_Stats!$A$1:$M$151, MATCH($A9, WR_2019_Stats!$A:$A, 0), 5)</f>
        <v>78</v>
      </c>
      <c r="R9" s="2">
        <f>INDEX(WR_2019_Stats!$A$1:$M$151, MATCH($A9, WR_2019_Stats!$A:$A, 0), 6)</f>
        <v>43</v>
      </c>
      <c r="S9" s="2">
        <f>INDEX(WR_2019_Stats!$A$1:$M$151, MATCH($A9, WR_2019_Stats!$A:$A, 0), 7)</f>
        <v>529</v>
      </c>
      <c r="T9" s="2">
        <f>INDEX(WR_2019_Stats!$A$1:$M$151, MATCH($A9, WR_2019_Stats!$A:$A, 0), 8)</f>
        <v>0</v>
      </c>
      <c r="U9" s="2">
        <f>INDEX(WR_2019_Stats!$A$1:$M$151, MATCH($A9, WR_2019_Stats!$A:$A, 0), 9)</f>
        <v>5</v>
      </c>
      <c r="V9" s="2">
        <f>INDEX(WR_2019_Stats!$A$1:$M$151, MATCH($A9, WR_2019_Stats!$A:$A, 0), 10)</f>
        <v>33</v>
      </c>
      <c r="W9" s="2">
        <f>INDEX(WR_2019_Stats!$A$1:$M$151, MATCH($A9, WR_2019_Stats!$A:$A, 0), 11)</f>
        <v>0</v>
      </c>
      <c r="X9" s="2">
        <f>INDEX(WR_2019_Stats!$A$1:$M$151, MATCH($A9, WR_2019_Stats!$A:$A, 0), 12)</f>
        <v>56.2</v>
      </c>
      <c r="Y9" s="2">
        <f>INDEX(WR_2019_Stats!$A$1:$M$151, MATCH($A9, WR_2019_Stats!$A:$A, 0), 13)</f>
        <v>3.746666666666667</v>
      </c>
      <c r="Z9" s="2" t="e">
        <f>INDEX(WR_2020_Stats!$A$1:$M$151, MATCH(A9, WR_2020_Stats!$A:$A, 0), 13)</f>
        <v>#N/A</v>
      </c>
    </row>
    <row r="10" spans="1:26" x14ac:dyDescent="0.35">
      <c r="A10" t="s">
        <v>125</v>
      </c>
      <c r="B10" t="s">
        <v>34</v>
      </c>
      <c r="C10" t="s">
        <v>46</v>
      </c>
      <c r="D10">
        <v>5.8</v>
      </c>
      <c r="E10">
        <v>2.9</v>
      </c>
      <c r="F10">
        <v>14.9</v>
      </c>
      <c r="G10">
        <v>17.559999999999999</v>
      </c>
      <c r="H10">
        <v>28</v>
      </c>
      <c r="I10">
        <v>56</v>
      </c>
      <c r="J10">
        <v>50</v>
      </c>
      <c r="K10">
        <v>506</v>
      </c>
      <c r="L10">
        <v>3</v>
      </c>
      <c r="M10">
        <v>7.4</v>
      </c>
      <c r="N10">
        <v>5.6</v>
      </c>
      <c r="O10">
        <v>1.9</v>
      </c>
      <c r="P10" s="2">
        <f>INDEX(WR_2019_Stats!$A$1:$M$151, MATCH($A10, WR_2019_Stats!$A:$A, 0), 4)</f>
        <v>8</v>
      </c>
      <c r="Q10" s="2">
        <f>INDEX(WR_2019_Stats!$A$1:$M$151, MATCH($A10, WR_2019_Stats!$A:$A, 0), 5)</f>
        <v>56</v>
      </c>
      <c r="R10" s="2">
        <f>INDEX(WR_2019_Stats!$A$1:$M$151, MATCH($A10, WR_2019_Stats!$A:$A, 0), 6)</f>
        <v>28</v>
      </c>
      <c r="S10" s="2">
        <f>INDEX(WR_2019_Stats!$A$1:$M$151, MATCH($A10, WR_2019_Stats!$A:$A, 0), 7)</f>
        <v>506</v>
      </c>
      <c r="T10" s="2">
        <f>INDEX(WR_2019_Stats!$A$1:$M$151, MATCH($A10, WR_2019_Stats!$A:$A, 0), 8)</f>
        <v>3</v>
      </c>
      <c r="U10" s="2">
        <f>INDEX(WR_2019_Stats!$A$1:$M$151, MATCH($A10, WR_2019_Stats!$A:$A, 0), 9)</f>
        <v>3</v>
      </c>
      <c r="V10" s="2">
        <f>INDEX(WR_2019_Stats!$A$1:$M$151, MATCH($A10, WR_2019_Stats!$A:$A, 0), 10)</f>
        <v>4</v>
      </c>
      <c r="W10" s="2">
        <f>INDEX(WR_2019_Stats!$A$1:$M$151, MATCH($A10, WR_2019_Stats!$A:$A, 0), 11)</f>
        <v>0</v>
      </c>
      <c r="X10" s="2">
        <f>INDEX(WR_2019_Stats!$A$1:$M$151, MATCH($A10, WR_2019_Stats!$A:$A, 0), 12)</f>
        <v>69</v>
      </c>
      <c r="Y10" s="2">
        <f>INDEX(WR_2019_Stats!$A$1:$M$151, MATCH($A10, WR_2019_Stats!$A:$A, 0), 13)</f>
        <v>8.625</v>
      </c>
      <c r="Z10" s="2" t="e">
        <f>INDEX(WR_2020_Stats!$A$1:$M$151, MATCH(A10, WR_2020_Stats!$A:$A, 0), 13)</f>
        <v>#N/A</v>
      </c>
    </row>
    <row r="11" spans="1:26" x14ac:dyDescent="0.35">
      <c r="A11" t="s">
        <v>138</v>
      </c>
      <c r="B11" t="s">
        <v>27</v>
      </c>
      <c r="C11" t="s">
        <v>46</v>
      </c>
      <c r="D11">
        <v>5.8</v>
      </c>
      <c r="E11">
        <v>2.5</v>
      </c>
      <c r="F11">
        <v>9.9</v>
      </c>
      <c r="G11">
        <v>14.32</v>
      </c>
      <c r="H11">
        <v>36</v>
      </c>
      <c r="I11">
        <v>58</v>
      </c>
      <c r="J11">
        <v>62.07</v>
      </c>
      <c r="K11">
        <v>433</v>
      </c>
      <c r="L11">
        <v>1</v>
      </c>
      <c r="M11">
        <v>5.0999999999999996</v>
      </c>
      <c r="N11">
        <v>4.5</v>
      </c>
      <c r="O11">
        <v>0.6</v>
      </c>
      <c r="P11" s="2">
        <f>INDEX(WR_2019_Stats!$A$1:$M$151, MATCH($A11, WR_2019_Stats!$A:$A, 0), 4)</f>
        <v>11</v>
      </c>
      <c r="Q11" s="2">
        <f>INDEX(WR_2019_Stats!$A$1:$M$151, MATCH($A11, WR_2019_Stats!$A:$A, 0), 5)</f>
        <v>58</v>
      </c>
      <c r="R11" s="2">
        <f>INDEX(WR_2019_Stats!$A$1:$M$151, MATCH($A11, WR_2019_Stats!$A:$A, 0), 6)</f>
        <v>36</v>
      </c>
      <c r="S11" s="2">
        <f>INDEX(WR_2019_Stats!$A$1:$M$151, MATCH($A11, WR_2019_Stats!$A:$A, 0), 7)</f>
        <v>433</v>
      </c>
      <c r="T11" s="2">
        <f>INDEX(WR_2019_Stats!$A$1:$M$151, MATCH($A11, WR_2019_Stats!$A:$A, 0), 8)</f>
        <v>1</v>
      </c>
      <c r="U11" s="2">
        <f>INDEX(WR_2019_Stats!$A$1:$M$151, MATCH($A11, WR_2019_Stats!$A:$A, 0), 9)</f>
        <v>0</v>
      </c>
      <c r="V11" s="2">
        <f>INDEX(WR_2019_Stats!$A$1:$M$151, MATCH($A11, WR_2019_Stats!$A:$A, 0), 10)</f>
        <v>0</v>
      </c>
      <c r="W11" s="2">
        <f>INDEX(WR_2019_Stats!$A$1:$M$151, MATCH($A11, WR_2019_Stats!$A:$A, 0), 11)</f>
        <v>0</v>
      </c>
      <c r="X11" s="2">
        <f>INDEX(WR_2019_Stats!$A$1:$M$151, MATCH($A11, WR_2019_Stats!$A:$A, 0), 12)</f>
        <v>49.300000000000004</v>
      </c>
      <c r="Y11" s="2">
        <f>INDEX(WR_2019_Stats!$A$1:$M$151, MATCH($A11, WR_2019_Stats!$A:$A, 0), 13)</f>
        <v>4.4818181818181824</v>
      </c>
      <c r="Z11" s="2" t="e">
        <f>INDEX(WR_2020_Stats!$A$1:$M$151, MATCH(A11, WR_2020_Stats!$A:$A, 0), 13)</f>
        <v>#N/A</v>
      </c>
    </row>
    <row r="12" spans="1:26" x14ac:dyDescent="0.35">
      <c r="A12" t="s">
        <v>140</v>
      </c>
      <c r="B12" t="s">
        <v>25</v>
      </c>
      <c r="C12" t="s">
        <v>46</v>
      </c>
      <c r="D12">
        <v>5.4</v>
      </c>
      <c r="E12">
        <v>2.4</v>
      </c>
      <c r="F12">
        <v>11.4</v>
      </c>
      <c r="G12">
        <v>12.09</v>
      </c>
      <c r="H12">
        <v>27</v>
      </c>
      <c r="I12">
        <v>47</v>
      </c>
      <c r="J12">
        <v>57.45</v>
      </c>
      <c r="K12">
        <v>426</v>
      </c>
      <c r="L12">
        <v>1</v>
      </c>
      <c r="M12">
        <v>6</v>
      </c>
      <c r="N12">
        <v>5.5</v>
      </c>
      <c r="O12">
        <v>0.5</v>
      </c>
      <c r="P12" s="2">
        <f>INDEX(WR_2019_Stats!$A$1:$M$151, MATCH($A12, WR_2019_Stats!$A:$A, 0), 4)</f>
        <v>11</v>
      </c>
      <c r="Q12" s="2">
        <f>INDEX(WR_2019_Stats!$A$1:$M$151, MATCH($A12, WR_2019_Stats!$A:$A, 0), 5)</f>
        <v>47</v>
      </c>
      <c r="R12" s="2">
        <f>INDEX(WR_2019_Stats!$A$1:$M$151, MATCH($A12, WR_2019_Stats!$A:$A, 0), 6)</f>
        <v>27</v>
      </c>
      <c r="S12" s="2">
        <f>INDEX(WR_2019_Stats!$A$1:$M$151, MATCH($A12, WR_2019_Stats!$A:$A, 0), 7)</f>
        <v>426</v>
      </c>
      <c r="T12" s="2">
        <f>INDEX(WR_2019_Stats!$A$1:$M$151, MATCH($A12, WR_2019_Stats!$A:$A, 0), 8)</f>
        <v>1</v>
      </c>
      <c r="U12" s="2">
        <f>INDEX(WR_2019_Stats!$A$1:$M$151, MATCH($A12, WR_2019_Stats!$A:$A, 0), 9)</f>
        <v>1</v>
      </c>
      <c r="V12" s="2">
        <f>INDEX(WR_2019_Stats!$A$1:$M$151, MATCH($A12, WR_2019_Stats!$A:$A, 0), 10)</f>
        <v>1</v>
      </c>
      <c r="W12" s="2">
        <f>INDEX(WR_2019_Stats!$A$1:$M$151, MATCH($A12, WR_2019_Stats!$A:$A, 0), 11)</f>
        <v>0</v>
      </c>
      <c r="X12" s="2">
        <f>INDEX(WR_2019_Stats!$A$1:$M$151, MATCH($A12, WR_2019_Stats!$A:$A, 0), 12)</f>
        <v>48.7</v>
      </c>
      <c r="Y12" s="2">
        <f>INDEX(WR_2019_Stats!$A$1:$M$151, MATCH($A12, WR_2019_Stats!$A:$A, 0), 13)</f>
        <v>4.4272727272727277</v>
      </c>
      <c r="Z12" s="2" t="e">
        <f>INDEX(WR_2020_Stats!$A$1:$M$151, MATCH(A12, WR_2020_Stats!$A:$A, 0), 13)</f>
        <v>#N/A</v>
      </c>
    </row>
    <row r="13" spans="1:26" x14ac:dyDescent="0.35">
      <c r="A13" t="s">
        <v>141</v>
      </c>
      <c r="B13" t="s">
        <v>15</v>
      </c>
      <c r="C13" t="s">
        <v>46</v>
      </c>
      <c r="D13">
        <v>7</v>
      </c>
      <c r="E13">
        <v>2.8</v>
      </c>
      <c r="F13">
        <v>16.100000000000001</v>
      </c>
      <c r="G13">
        <v>24.79</v>
      </c>
      <c r="H13">
        <v>30</v>
      </c>
      <c r="I13">
        <v>56</v>
      </c>
      <c r="J13">
        <v>53.57</v>
      </c>
      <c r="K13">
        <v>421</v>
      </c>
      <c r="L13">
        <v>2</v>
      </c>
      <c r="M13">
        <v>1.5</v>
      </c>
      <c r="N13">
        <v>1.9</v>
      </c>
      <c r="O13">
        <v>-0.3</v>
      </c>
      <c r="P13" s="2" t="e">
        <f>INDEX(WR_2019_Stats!$A$1:$M$151, MATCH($A13, WR_2019_Stats!$A:$A, 0), 4)</f>
        <v>#N/A</v>
      </c>
      <c r="Q13" s="2" t="e">
        <f>INDEX(WR_2019_Stats!$A$1:$M$151, MATCH($A13, WR_2019_Stats!$A:$A, 0), 5)</f>
        <v>#N/A</v>
      </c>
      <c r="R13" s="2" t="e">
        <f>INDEX(WR_2019_Stats!$A$1:$M$151, MATCH($A13, WR_2019_Stats!$A:$A, 0), 6)</f>
        <v>#N/A</v>
      </c>
      <c r="S13" s="2" t="e">
        <f>INDEX(WR_2019_Stats!$A$1:$M$151, MATCH($A13, WR_2019_Stats!$A:$A, 0), 7)</f>
        <v>#N/A</v>
      </c>
      <c r="T13" s="2" t="e">
        <f>INDEX(WR_2019_Stats!$A$1:$M$151, MATCH($A13, WR_2019_Stats!$A:$A, 0), 8)</f>
        <v>#N/A</v>
      </c>
      <c r="U13" s="2" t="e">
        <f>INDEX(WR_2019_Stats!$A$1:$M$151, MATCH($A13, WR_2019_Stats!$A:$A, 0), 9)</f>
        <v>#N/A</v>
      </c>
      <c r="V13" s="2" t="e">
        <f>INDEX(WR_2019_Stats!$A$1:$M$151, MATCH($A13, WR_2019_Stats!$A:$A, 0), 10)</f>
        <v>#N/A</v>
      </c>
      <c r="W13" s="2" t="e">
        <f>INDEX(WR_2019_Stats!$A$1:$M$151, MATCH($A13, WR_2019_Stats!$A:$A, 0), 11)</f>
        <v>#N/A</v>
      </c>
      <c r="X13" s="2" t="e">
        <f>INDEX(WR_2019_Stats!$A$1:$M$151, MATCH($A13, WR_2019_Stats!$A:$A, 0), 12)</f>
        <v>#N/A</v>
      </c>
      <c r="Y13" s="2" t="e">
        <f>INDEX(WR_2019_Stats!$A$1:$M$151, MATCH($A13, WR_2019_Stats!$A:$A, 0), 13)</f>
        <v>#N/A</v>
      </c>
      <c r="Z13" s="2" t="e">
        <f>INDEX(WR_2020_Stats!$A$1:$M$151, MATCH(A13, WR_2020_Stats!$A:$A, 0), 13)</f>
        <v>#N/A</v>
      </c>
    </row>
    <row r="14" spans="1:26" x14ac:dyDescent="0.35">
      <c r="A14" t="s">
        <v>144</v>
      </c>
      <c r="B14" t="s">
        <v>32</v>
      </c>
      <c r="C14" t="s">
        <v>46</v>
      </c>
      <c r="D14">
        <v>6.3</v>
      </c>
      <c r="E14">
        <v>3</v>
      </c>
      <c r="F14">
        <v>11</v>
      </c>
      <c r="G14">
        <v>9.7100000000000009</v>
      </c>
      <c r="H14">
        <v>32</v>
      </c>
      <c r="I14">
        <v>47</v>
      </c>
      <c r="J14">
        <v>68.09</v>
      </c>
      <c r="K14">
        <v>416</v>
      </c>
      <c r="L14">
        <v>2</v>
      </c>
      <c r="M14">
        <v>3.5</v>
      </c>
      <c r="N14">
        <v>4</v>
      </c>
      <c r="O14">
        <v>-0.5</v>
      </c>
      <c r="P14" s="2">
        <f>INDEX(WR_2019_Stats!$A$1:$M$151, MATCH($A14, WR_2019_Stats!$A:$A, 0), 4)</f>
        <v>14</v>
      </c>
      <c r="Q14" s="2">
        <f>INDEX(WR_2019_Stats!$A$1:$M$151, MATCH($A14, WR_2019_Stats!$A:$A, 0), 5)</f>
        <v>47</v>
      </c>
      <c r="R14" s="2">
        <f>INDEX(WR_2019_Stats!$A$1:$M$151, MATCH($A14, WR_2019_Stats!$A:$A, 0), 6)</f>
        <v>32</v>
      </c>
      <c r="S14" s="2">
        <f>INDEX(WR_2019_Stats!$A$1:$M$151, MATCH($A14, WR_2019_Stats!$A:$A, 0), 7)</f>
        <v>416</v>
      </c>
      <c r="T14" s="2">
        <f>INDEX(WR_2019_Stats!$A$1:$M$151, MATCH($A14, WR_2019_Stats!$A:$A, 0), 8)</f>
        <v>2</v>
      </c>
      <c r="U14" s="2">
        <f>INDEX(WR_2019_Stats!$A$1:$M$151, MATCH($A14, WR_2019_Stats!$A:$A, 0), 9)</f>
        <v>0</v>
      </c>
      <c r="V14" s="2">
        <f>INDEX(WR_2019_Stats!$A$1:$M$151, MATCH($A14, WR_2019_Stats!$A:$A, 0), 10)</f>
        <v>0</v>
      </c>
      <c r="W14" s="2">
        <f>INDEX(WR_2019_Stats!$A$1:$M$151, MATCH($A14, WR_2019_Stats!$A:$A, 0), 11)</f>
        <v>0</v>
      </c>
      <c r="X14" s="2">
        <f>INDEX(WR_2019_Stats!$A$1:$M$151, MATCH($A14, WR_2019_Stats!$A:$A, 0), 12)</f>
        <v>53.6</v>
      </c>
      <c r="Y14" s="2">
        <f>INDEX(WR_2019_Stats!$A$1:$M$151, MATCH($A14, WR_2019_Stats!$A:$A, 0), 13)</f>
        <v>3.8285714285714287</v>
      </c>
      <c r="Z14" s="2" t="e">
        <f>INDEX(WR_2020_Stats!$A$1:$M$151, MATCH(A14, WR_2020_Stats!$A:$A, 0), 13)</f>
        <v>#N/A</v>
      </c>
    </row>
    <row r="15" spans="1:26" x14ac:dyDescent="0.35">
      <c r="A15" t="s">
        <v>146</v>
      </c>
      <c r="B15" t="s">
        <v>22</v>
      </c>
      <c r="C15" t="s">
        <v>46</v>
      </c>
      <c r="D15">
        <v>5.3</v>
      </c>
      <c r="E15">
        <v>2.9</v>
      </c>
      <c r="F15">
        <v>13.9</v>
      </c>
      <c r="G15">
        <v>16.96</v>
      </c>
      <c r="H15">
        <v>29</v>
      </c>
      <c r="I15">
        <v>54</v>
      </c>
      <c r="J15">
        <v>53.7</v>
      </c>
      <c r="K15">
        <v>397</v>
      </c>
      <c r="L15">
        <v>5</v>
      </c>
      <c r="M15">
        <v>3.2</v>
      </c>
      <c r="N15">
        <v>4</v>
      </c>
      <c r="O15">
        <v>-0.9</v>
      </c>
      <c r="P15" s="2">
        <f>INDEX(WR_2019_Stats!$A$1:$M$151, MATCH($A15, WR_2019_Stats!$A:$A, 0), 4)</f>
        <v>11</v>
      </c>
      <c r="Q15" s="2">
        <f>INDEX(WR_2019_Stats!$A$1:$M$151, MATCH($A15, WR_2019_Stats!$A:$A, 0), 5)</f>
        <v>54</v>
      </c>
      <c r="R15" s="2">
        <f>INDEX(WR_2019_Stats!$A$1:$M$151, MATCH($A15, WR_2019_Stats!$A:$A, 0), 6)</f>
        <v>29</v>
      </c>
      <c r="S15" s="2">
        <f>INDEX(WR_2019_Stats!$A$1:$M$151, MATCH($A15, WR_2019_Stats!$A:$A, 0), 7)</f>
        <v>397</v>
      </c>
      <c r="T15" s="2">
        <f>INDEX(WR_2019_Stats!$A$1:$M$151, MATCH($A15, WR_2019_Stats!$A:$A, 0), 8)</f>
        <v>5</v>
      </c>
      <c r="U15" s="2">
        <f>INDEX(WR_2019_Stats!$A$1:$M$151, MATCH($A15, WR_2019_Stats!$A:$A, 0), 9)</f>
        <v>3</v>
      </c>
      <c r="V15" s="2">
        <f>INDEX(WR_2019_Stats!$A$1:$M$151, MATCH($A15, WR_2019_Stats!$A:$A, 0), 10)</f>
        <v>21</v>
      </c>
      <c r="W15" s="2">
        <f>INDEX(WR_2019_Stats!$A$1:$M$151, MATCH($A15, WR_2019_Stats!$A:$A, 0), 11)</f>
        <v>0</v>
      </c>
      <c r="X15" s="2">
        <f>INDEX(WR_2019_Stats!$A$1:$M$151, MATCH($A15, WR_2019_Stats!$A:$A, 0), 12)</f>
        <v>71.8</v>
      </c>
      <c r="Y15" s="2">
        <f>INDEX(WR_2019_Stats!$A$1:$M$151, MATCH($A15, WR_2019_Stats!$A:$A, 0), 13)</f>
        <v>6.5272727272727273</v>
      </c>
      <c r="Z15" s="2" t="e">
        <f>INDEX(WR_2020_Stats!$A$1:$M$151, MATCH(A15, WR_2020_Stats!$A:$A, 0), 13)</f>
        <v>#N/A</v>
      </c>
    </row>
    <row r="16" spans="1:26" x14ac:dyDescent="0.35">
      <c r="A16" t="s">
        <v>152</v>
      </c>
      <c r="B16" t="s">
        <v>19</v>
      </c>
      <c r="C16" t="s">
        <v>46</v>
      </c>
      <c r="D16">
        <v>6.4</v>
      </c>
      <c r="E16">
        <v>2.4</v>
      </c>
      <c r="F16">
        <v>11.4</v>
      </c>
      <c r="G16">
        <v>14.09</v>
      </c>
      <c r="H16">
        <v>30</v>
      </c>
      <c r="I16">
        <v>44</v>
      </c>
      <c r="J16">
        <v>68.180000000000007</v>
      </c>
      <c r="K16">
        <v>365</v>
      </c>
      <c r="L16">
        <v>0</v>
      </c>
      <c r="M16">
        <v>3.4</v>
      </c>
      <c r="N16">
        <v>2.8</v>
      </c>
      <c r="O16">
        <v>0.6</v>
      </c>
      <c r="P16" s="2">
        <f>INDEX(WR_2019_Stats!$A$1:$M$151, MATCH($A16, WR_2019_Stats!$A:$A, 0), 4)</f>
        <v>13</v>
      </c>
      <c r="Q16" s="2">
        <f>INDEX(WR_2019_Stats!$A$1:$M$151, MATCH($A16, WR_2019_Stats!$A:$A, 0), 5)</f>
        <v>44</v>
      </c>
      <c r="R16" s="2">
        <f>INDEX(WR_2019_Stats!$A$1:$M$151, MATCH($A16, WR_2019_Stats!$A:$A, 0), 6)</f>
        <v>30</v>
      </c>
      <c r="S16" s="2">
        <f>INDEX(WR_2019_Stats!$A$1:$M$151, MATCH($A16, WR_2019_Stats!$A:$A, 0), 7)</f>
        <v>365</v>
      </c>
      <c r="T16" s="2">
        <f>INDEX(WR_2019_Stats!$A$1:$M$151, MATCH($A16, WR_2019_Stats!$A:$A, 0), 8)</f>
        <v>0</v>
      </c>
      <c r="U16" s="2">
        <f>INDEX(WR_2019_Stats!$A$1:$M$151, MATCH($A16, WR_2019_Stats!$A:$A, 0), 9)</f>
        <v>0</v>
      </c>
      <c r="V16" s="2">
        <f>INDEX(WR_2019_Stats!$A$1:$M$151, MATCH($A16, WR_2019_Stats!$A:$A, 0), 10)</f>
        <v>0</v>
      </c>
      <c r="W16" s="2">
        <f>INDEX(WR_2019_Stats!$A$1:$M$151, MATCH($A16, WR_2019_Stats!$A:$A, 0), 11)</f>
        <v>0</v>
      </c>
      <c r="X16" s="2">
        <f>INDEX(WR_2019_Stats!$A$1:$M$151, MATCH($A16, WR_2019_Stats!$A:$A, 0), 12)</f>
        <v>36.5</v>
      </c>
      <c r="Y16" s="2">
        <f>INDEX(WR_2019_Stats!$A$1:$M$151, MATCH($A16, WR_2019_Stats!$A:$A, 0), 13)</f>
        <v>2.8076923076923075</v>
      </c>
      <c r="Z16" s="2" t="e">
        <f>INDEX(WR_2020_Stats!$A$1:$M$151, MATCH(A16, WR_2020_Stats!$A:$A, 0), 13)</f>
        <v>#N/A</v>
      </c>
    </row>
    <row r="17" spans="1:26" x14ac:dyDescent="0.35">
      <c r="A17" t="s">
        <v>62</v>
      </c>
      <c r="B17" t="s">
        <v>10</v>
      </c>
      <c r="C17" t="s">
        <v>47</v>
      </c>
      <c r="D17">
        <v>5.4</v>
      </c>
      <c r="E17">
        <v>3.1</v>
      </c>
      <c r="F17">
        <v>7.2</v>
      </c>
      <c r="G17">
        <v>26.69</v>
      </c>
      <c r="H17">
        <v>90</v>
      </c>
      <c r="I17">
        <v>117</v>
      </c>
      <c r="J17">
        <v>76.92</v>
      </c>
      <c r="K17">
        <v>1145</v>
      </c>
      <c r="L17">
        <v>3</v>
      </c>
      <c r="M17">
        <v>6.9</v>
      </c>
      <c r="N17">
        <v>5.6</v>
      </c>
      <c r="O17">
        <v>1.3</v>
      </c>
      <c r="P17" s="2" t="e">
        <f>INDEX(WR_2020_Stats!$A$1:$M$151, MATCH($A17, WR_2019_Stats!$A:$A, 0), 4)</f>
        <v>#N/A</v>
      </c>
      <c r="Q17" s="2" t="e">
        <f>INDEX(WR_2020_Stats!$A$1:$M$151, MATCH($A17, WR_2019_Stats!$A:$A, 0), 5)</f>
        <v>#N/A</v>
      </c>
      <c r="R17" s="2" t="e">
        <f>INDEX(WR_2020_Stats!$A$1:$M$151, MATCH($A17, WR_2019_Stats!$A:$A, 0), 6)</f>
        <v>#N/A</v>
      </c>
      <c r="S17" s="2" t="e">
        <f>INDEX(WR_2020_Stats!$A$1:$M$151, MATCH($A17, WR_2019_Stats!$A:$A, 0), 7)</f>
        <v>#N/A</v>
      </c>
      <c r="T17" s="2" t="e">
        <f>INDEX(WR_2020_Stats!$A$1:$M$151, MATCH($A17, WR_2019_Stats!$A:$A, 0), 8)</f>
        <v>#N/A</v>
      </c>
      <c r="U17" s="2" t="e">
        <f>INDEX(WR_2020_Stats!$A$1:$M$151, MATCH($A17, WR_2019_Stats!$A:$A, 0), 9)</f>
        <v>#N/A</v>
      </c>
      <c r="V17" s="2" t="e">
        <f>INDEX(WR_2020_Stats!$A$1:$M$151, MATCH($A17, WR_2019_Stats!$A:$A, 0), 10)</f>
        <v>#N/A</v>
      </c>
      <c r="W17" s="2" t="e">
        <f>INDEX(WR_2020_Stats!$A$1:$M$151, MATCH($A17, WR_2019_Stats!$A:$A, 0), 11)</f>
        <v>#N/A</v>
      </c>
      <c r="X17" s="2" t="e">
        <f>INDEX(WR_2020_Stats!$A$1:$M$151, MATCH($A17, WR_2019_Stats!$A:$A, 0), 12)</f>
        <v>#N/A</v>
      </c>
      <c r="Y17" s="2" t="e">
        <f>INDEX(WR_2020_Stats!$A$1:$M$151, MATCH($A17, WR_2019_Stats!$A:$A, 0), 13)</f>
        <v>#N/A</v>
      </c>
      <c r="Z17"/>
    </row>
    <row r="18" spans="1:26" x14ac:dyDescent="0.35">
      <c r="A18" t="s">
        <v>156</v>
      </c>
      <c r="B18" t="s">
        <v>7</v>
      </c>
      <c r="C18" t="s">
        <v>46</v>
      </c>
      <c r="D18">
        <v>6</v>
      </c>
      <c r="E18">
        <v>3.1</v>
      </c>
      <c r="F18">
        <v>11.5</v>
      </c>
      <c r="G18">
        <v>12.73</v>
      </c>
      <c r="H18">
        <v>29</v>
      </c>
      <c r="I18">
        <v>48</v>
      </c>
      <c r="J18">
        <v>60.42</v>
      </c>
      <c r="K18">
        <v>353</v>
      </c>
      <c r="L18">
        <v>4</v>
      </c>
      <c r="M18">
        <v>2.9</v>
      </c>
      <c r="N18">
        <v>3.2</v>
      </c>
      <c r="O18">
        <v>-0.3</v>
      </c>
      <c r="P18" s="2">
        <f>INDEX(WR_2019_Stats!$A$1:$M$151, MATCH($A18, WR_2019_Stats!$A:$A, 0), 4)</f>
        <v>9</v>
      </c>
      <c r="Q18" s="2">
        <f>INDEX(WR_2019_Stats!$A$1:$M$151, MATCH($A18, WR_2019_Stats!$A:$A, 0), 5)</f>
        <v>48</v>
      </c>
      <c r="R18" s="2">
        <f>INDEX(WR_2019_Stats!$A$1:$M$151, MATCH($A18, WR_2019_Stats!$A:$A, 0), 6)</f>
        <v>29</v>
      </c>
      <c r="S18" s="2">
        <f>INDEX(WR_2019_Stats!$A$1:$M$151, MATCH($A18, WR_2019_Stats!$A:$A, 0), 7)</f>
        <v>353</v>
      </c>
      <c r="T18" s="2">
        <f>INDEX(WR_2019_Stats!$A$1:$M$151, MATCH($A18, WR_2019_Stats!$A:$A, 0), 8)</f>
        <v>4</v>
      </c>
      <c r="U18" s="2">
        <f>INDEX(WR_2019_Stats!$A$1:$M$151, MATCH($A18, WR_2019_Stats!$A:$A, 0), 9)</f>
        <v>3</v>
      </c>
      <c r="V18" s="2">
        <f>INDEX(WR_2019_Stats!$A$1:$M$151, MATCH($A18, WR_2019_Stats!$A:$A, 0), 10)</f>
        <v>20</v>
      </c>
      <c r="W18" s="2">
        <f>INDEX(WR_2019_Stats!$A$1:$M$151, MATCH($A18, WR_2019_Stats!$A:$A, 0), 11)</f>
        <v>0</v>
      </c>
      <c r="X18" s="2">
        <f>INDEX(WR_2019_Stats!$A$1:$M$151, MATCH($A18, WR_2019_Stats!$A:$A, 0), 12)</f>
        <v>61.300000000000004</v>
      </c>
      <c r="Y18" s="2">
        <f>INDEX(WR_2019_Stats!$A$1:$M$151, MATCH($A18, WR_2019_Stats!$A:$A, 0), 13)</f>
        <v>6.8111111111111118</v>
      </c>
      <c r="Z18" s="2" t="e">
        <f>INDEX(WR_2020_Stats!$A$1:$M$151, MATCH(A18, WR_2020_Stats!$A:$A, 0), 13)</f>
        <v>#N/A</v>
      </c>
    </row>
    <row r="19" spans="1:26" x14ac:dyDescent="0.35">
      <c r="A19" t="s">
        <v>157</v>
      </c>
      <c r="B19" t="s">
        <v>32</v>
      </c>
      <c r="C19" t="s">
        <v>46</v>
      </c>
      <c r="D19">
        <v>6.9</v>
      </c>
      <c r="E19">
        <v>3.5</v>
      </c>
      <c r="F19">
        <v>5.2</v>
      </c>
      <c r="G19">
        <v>6.02</v>
      </c>
      <c r="H19">
        <v>43</v>
      </c>
      <c r="I19">
        <v>62</v>
      </c>
      <c r="J19">
        <v>69.349999999999994</v>
      </c>
      <c r="K19">
        <v>351</v>
      </c>
      <c r="L19">
        <v>1</v>
      </c>
      <c r="M19">
        <v>4.3</v>
      </c>
      <c r="N19">
        <v>4.3</v>
      </c>
      <c r="O19">
        <v>0</v>
      </c>
      <c r="P19" s="2">
        <f>INDEX(WR_2019_Stats!$A$1:$M$151, MATCH($A19, WR_2019_Stats!$A:$A, 0), 4)</f>
        <v>13</v>
      </c>
      <c r="Q19" s="2">
        <f>INDEX(WR_2019_Stats!$A$1:$M$151, MATCH($A19, WR_2019_Stats!$A:$A, 0), 5)</f>
        <v>62</v>
      </c>
      <c r="R19" s="2">
        <f>INDEX(WR_2019_Stats!$A$1:$M$151, MATCH($A19, WR_2019_Stats!$A:$A, 0), 6)</f>
        <v>43</v>
      </c>
      <c r="S19" s="2">
        <f>INDEX(WR_2019_Stats!$A$1:$M$151, MATCH($A19, WR_2019_Stats!$A:$A, 0), 7)</f>
        <v>351</v>
      </c>
      <c r="T19" s="2">
        <f>INDEX(WR_2019_Stats!$A$1:$M$151, MATCH($A19, WR_2019_Stats!$A:$A, 0), 8)</f>
        <v>1</v>
      </c>
      <c r="U19" s="2">
        <f>INDEX(WR_2019_Stats!$A$1:$M$151, MATCH($A19, WR_2019_Stats!$A:$A, 0), 9)</f>
        <v>5</v>
      </c>
      <c r="V19" s="2">
        <f>INDEX(WR_2019_Stats!$A$1:$M$151, MATCH($A19, WR_2019_Stats!$A:$A, 0), 10)</f>
        <v>45</v>
      </c>
      <c r="W19" s="2">
        <f>INDEX(WR_2019_Stats!$A$1:$M$151, MATCH($A19, WR_2019_Stats!$A:$A, 0), 11)</f>
        <v>0</v>
      </c>
      <c r="X19" s="2">
        <f>INDEX(WR_2019_Stats!$A$1:$M$151, MATCH($A19, WR_2019_Stats!$A:$A, 0), 12)</f>
        <v>45.6</v>
      </c>
      <c r="Y19" s="2">
        <f>INDEX(WR_2019_Stats!$A$1:$M$151, MATCH($A19, WR_2019_Stats!$A:$A, 0), 13)</f>
        <v>3.5076923076923077</v>
      </c>
      <c r="Z19" s="2" t="e">
        <f>INDEX(WR_2020_Stats!$A$1:$M$151, MATCH(A19, WR_2020_Stats!$A:$A, 0), 13)</f>
        <v>#N/A</v>
      </c>
    </row>
    <row r="20" spans="1:26" x14ac:dyDescent="0.35">
      <c r="A20" t="s">
        <v>166</v>
      </c>
      <c r="B20" t="s">
        <v>28</v>
      </c>
      <c r="C20" t="s">
        <v>46</v>
      </c>
      <c r="D20">
        <v>6.5</v>
      </c>
      <c r="E20">
        <v>3</v>
      </c>
      <c r="F20">
        <v>10.6</v>
      </c>
      <c r="G20">
        <v>12.33</v>
      </c>
      <c r="H20">
        <v>28</v>
      </c>
      <c r="I20">
        <v>58</v>
      </c>
      <c r="J20">
        <v>48.28</v>
      </c>
      <c r="K20">
        <v>296</v>
      </c>
      <c r="L20">
        <v>0</v>
      </c>
      <c r="M20">
        <v>3.4</v>
      </c>
      <c r="N20">
        <v>4</v>
      </c>
      <c r="O20">
        <v>-0.6</v>
      </c>
      <c r="P20" s="2">
        <f>INDEX(WR_2019_Stats!$A$1:$M$151, MATCH($A20, WR_2019_Stats!$A:$A, 0), 4)</f>
        <v>16</v>
      </c>
      <c r="Q20" s="2">
        <f>INDEX(WR_2019_Stats!$A$1:$M$151, MATCH($A20, WR_2019_Stats!$A:$A, 0), 5)</f>
        <v>58</v>
      </c>
      <c r="R20" s="2">
        <f>INDEX(WR_2019_Stats!$A$1:$M$151, MATCH($A20, WR_2019_Stats!$A:$A, 0), 6)</f>
        <v>28</v>
      </c>
      <c r="S20" s="2">
        <f>INDEX(WR_2019_Stats!$A$1:$M$151, MATCH($A20, WR_2019_Stats!$A:$A, 0), 7)</f>
        <v>296</v>
      </c>
      <c r="T20" s="2">
        <f>INDEX(WR_2019_Stats!$A$1:$M$151, MATCH($A20, WR_2019_Stats!$A:$A, 0), 8)</f>
        <v>0</v>
      </c>
      <c r="U20" s="2">
        <f>INDEX(WR_2019_Stats!$A$1:$M$151, MATCH($A20, WR_2019_Stats!$A:$A, 0), 9)</f>
        <v>1</v>
      </c>
      <c r="V20" s="2">
        <f>INDEX(WR_2019_Stats!$A$1:$M$151, MATCH($A20, WR_2019_Stats!$A:$A, 0), 10)</f>
        <v>-7</v>
      </c>
      <c r="W20" s="2">
        <f>INDEX(WR_2019_Stats!$A$1:$M$151, MATCH($A20, WR_2019_Stats!$A:$A, 0), 11)</f>
        <v>0</v>
      </c>
      <c r="X20" s="2">
        <f>INDEX(WR_2019_Stats!$A$1:$M$151, MATCH($A20, WR_2019_Stats!$A:$A, 0), 12)</f>
        <v>28.900000000000002</v>
      </c>
      <c r="Y20" s="2">
        <f>INDEX(WR_2019_Stats!$A$1:$M$151, MATCH($A20, WR_2019_Stats!$A:$A, 0), 13)</f>
        <v>1.8062500000000001</v>
      </c>
      <c r="Z20" s="2" t="e">
        <f>INDEX(WR_2020_Stats!$A$1:$M$151, MATCH(A20, WR_2020_Stats!$A:$A, 0), 13)</f>
        <v>#N/A</v>
      </c>
    </row>
    <row r="21" spans="1:26" x14ac:dyDescent="0.35">
      <c r="A21" t="s">
        <v>167</v>
      </c>
      <c r="B21" t="s">
        <v>4</v>
      </c>
      <c r="C21" t="s">
        <v>46</v>
      </c>
      <c r="D21">
        <v>6.5</v>
      </c>
      <c r="E21">
        <v>2.5</v>
      </c>
      <c r="F21">
        <v>10.6</v>
      </c>
      <c r="G21">
        <v>14.07</v>
      </c>
      <c r="H21">
        <v>31</v>
      </c>
      <c r="I21">
        <v>45</v>
      </c>
      <c r="J21">
        <v>68.89</v>
      </c>
      <c r="K21">
        <v>294</v>
      </c>
      <c r="L21">
        <v>3</v>
      </c>
      <c r="M21">
        <v>2</v>
      </c>
      <c r="N21">
        <v>2.4</v>
      </c>
      <c r="O21">
        <v>-0.4</v>
      </c>
      <c r="P21" s="2" t="e">
        <f>INDEX(WR_2019_Stats!$A$1:$M$151, MATCH($A21, WR_2019_Stats!$A:$A, 0), 4)</f>
        <v>#N/A</v>
      </c>
      <c r="Q21" s="2" t="e">
        <f>INDEX(WR_2019_Stats!$A$1:$M$151, MATCH($A21, WR_2019_Stats!$A:$A, 0), 5)</f>
        <v>#N/A</v>
      </c>
      <c r="R21" s="2" t="e">
        <f>INDEX(WR_2019_Stats!$A$1:$M$151, MATCH($A21, WR_2019_Stats!$A:$A, 0), 6)</f>
        <v>#N/A</v>
      </c>
      <c r="S21" s="2" t="e">
        <f>INDEX(WR_2019_Stats!$A$1:$M$151, MATCH($A21, WR_2019_Stats!$A:$A, 0), 7)</f>
        <v>#N/A</v>
      </c>
      <c r="T21" s="2" t="e">
        <f>INDEX(WR_2019_Stats!$A$1:$M$151, MATCH($A21, WR_2019_Stats!$A:$A, 0), 8)</f>
        <v>#N/A</v>
      </c>
      <c r="U21" s="2" t="e">
        <f>INDEX(WR_2019_Stats!$A$1:$M$151, MATCH($A21, WR_2019_Stats!$A:$A, 0), 9)</f>
        <v>#N/A</v>
      </c>
      <c r="V21" s="2" t="e">
        <f>INDEX(WR_2019_Stats!$A$1:$M$151, MATCH($A21, WR_2019_Stats!$A:$A, 0), 10)</f>
        <v>#N/A</v>
      </c>
      <c r="W21" s="2" t="e">
        <f>INDEX(WR_2019_Stats!$A$1:$M$151, MATCH($A21, WR_2019_Stats!$A:$A, 0), 11)</f>
        <v>#N/A</v>
      </c>
      <c r="X21" s="2" t="e">
        <f>INDEX(WR_2019_Stats!$A$1:$M$151, MATCH($A21, WR_2019_Stats!$A:$A, 0), 12)</f>
        <v>#N/A</v>
      </c>
      <c r="Y21" s="2" t="e">
        <f>INDEX(WR_2019_Stats!$A$1:$M$151, MATCH($A21, WR_2019_Stats!$A:$A, 0), 13)</f>
        <v>#N/A</v>
      </c>
      <c r="Z21" s="2" t="e">
        <f>INDEX(WR_2020_Stats!$A$1:$M$151, MATCH(A21, WR_2020_Stats!$A:$A, 0), 13)</f>
        <v>#N/A</v>
      </c>
    </row>
    <row r="22" spans="1:26" x14ac:dyDescent="0.35">
      <c r="A22" t="s">
        <v>169</v>
      </c>
      <c r="B22" t="s">
        <v>6</v>
      </c>
      <c r="C22" t="s">
        <v>46</v>
      </c>
      <c r="D22">
        <v>5.7</v>
      </c>
      <c r="E22">
        <v>3.3</v>
      </c>
      <c r="F22">
        <v>8.1</v>
      </c>
      <c r="G22">
        <v>9.34</v>
      </c>
      <c r="H22">
        <v>34</v>
      </c>
      <c r="I22">
        <v>55</v>
      </c>
      <c r="J22">
        <v>61.82</v>
      </c>
      <c r="K22">
        <v>287</v>
      </c>
      <c r="L22">
        <v>2</v>
      </c>
      <c r="M22">
        <v>3.7</v>
      </c>
      <c r="N22">
        <v>3.5</v>
      </c>
      <c r="O22">
        <v>0.1</v>
      </c>
      <c r="P22" s="2">
        <f>INDEX(WR_2019_Stats!$A$1:$M$151, MATCH($A22, WR_2019_Stats!$A:$A, 0), 4)</f>
        <v>15</v>
      </c>
      <c r="Q22" s="2">
        <f>INDEX(WR_2019_Stats!$A$1:$M$151, MATCH($A22, WR_2019_Stats!$A:$A, 0), 5)</f>
        <v>55</v>
      </c>
      <c r="R22" s="2">
        <f>INDEX(WR_2019_Stats!$A$1:$M$151, MATCH($A22, WR_2019_Stats!$A:$A, 0), 6)</f>
        <v>34</v>
      </c>
      <c r="S22" s="2">
        <f>INDEX(WR_2019_Stats!$A$1:$M$151, MATCH($A22, WR_2019_Stats!$A:$A, 0), 7)</f>
        <v>287</v>
      </c>
      <c r="T22" s="2">
        <f>INDEX(WR_2019_Stats!$A$1:$M$151, MATCH($A22, WR_2019_Stats!$A:$A, 0), 8)</f>
        <v>2</v>
      </c>
      <c r="U22" s="2">
        <f>INDEX(WR_2019_Stats!$A$1:$M$151, MATCH($A22, WR_2019_Stats!$A:$A, 0), 9)</f>
        <v>1</v>
      </c>
      <c r="V22" s="2">
        <f>INDEX(WR_2019_Stats!$A$1:$M$151, MATCH($A22, WR_2019_Stats!$A:$A, 0), 10)</f>
        <v>7</v>
      </c>
      <c r="W22" s="2">
        <f>INDEX(WR_2019_Stats!$A$1:$M$151, MATCH($A22, WR_2019_Stats!$A:$A, 0), 11)</f>
        <v>0</v>
      </c>
      <c r="X22" s="2">
        <f>INDEX(WR_2019_Stats!$A$1:$M$151, MATCH($A22, WR_2019_Stats!$A:$A, 0), 12)</f>
        <v>41.400000000000006</v>
      </c>
      <c r="Y22" s="2">
        <f>INDEX(WR_2019_Stats!$A$1:$M$151, MATCH($A22, WR_2019_Stats!$A:$A, 0), 13)</f>
        <v>2.7600000000000002</v>
      </c>
      <c r="Z22" s="2" t="e">
        <f>INDEX(WR_2020_Stats!$A$1:$M$151, MATCH(A22, WR_2020_Stats!$A:$A, 0), 13)</f>
        <v>#N/A</v>
      </c>
    </row>
    <row r="23" spans="1:26" x14ac:dyDescent="0.35">
      <c r="A23" t="s">
        <v>172</v>
      </c>
      <c r="B23" t="s">
        <v>19</v>
      </c>
      <c r="C23" t="s">
        <v>46</v>
      </c>
      <c r="D23">
        <v>6.6</v>
      </c>
      <c r="E23">
        <v>2.6</v>
      </c>
      <c r="F23">
        <v>7.1</v>
      </c>
      <c r="G23">
        <v>9.41</v>
      </c>
      <c r="H23">
        <v>26</v>
      </c>
      <c r="I23">
        <v>47</v>
      </c>
      <c r="J23">
        <v>55.32</v>
      </c>
      <c r="K23">
        <v>198</v>
      </c>
      <c r="L23">
        <v>1</v>
      </c>
      <c r="M23">
        <v>2.5</v>
      </c>
      <c r="N23">
        <v>3.1</v>
      </c>
      <c r="O23">
        <v>-0.5</v>
      </c>
      <c r="P23" s="2">
        <f>INDEX(WR_2019_Stats!$A$1:$M$151, MATCH($A23, WR_2019_Stats!$A:$A, 0), 4)</f>
        <v>12</v>
      </c>
      <c r="Q23" s="2">
        <f>INDEX(WR_2019_Stats!$A$1:$M$151, MATCH($A23, WR_2019_Stats!$A:$A, 0), 5)</f>
        <v>47</v>
      </c>
      <c r="R23" s="2">
        <f>INDEX(WR_2019_Stats!$A$1:$M$151, MATCH($A23, WR_2019_Stats!$A:$A, 0), 6)</f>
        <v>26</v>
      </c>
      <c r="S23" s="2">
        <f>INDEX(WR_2019_Stats!$A$1:$M$151, MATCH($A23, WR_2019_Stats!$A:$A, 0), 7)</f>
        <v>198</v>
      </c>
      <c r="T23" s="2">
        <f>INDEX(WR_2019_Stats!$A$1:$M$151, MATCH($A23, WR_2019_Stats!$A:$A, 0), 8)</f>
        <v>1</v>
      </c>
      <c r="U23" s="2">
        <f>INDEX(WR_2019_Stats!$A$1:$M$151, MATCH($A23, WR_2019_Stats!$A:$A, 0), 9)</f>
        <v>0</v>
      </c>
      <c r="V23" s="2">
        <f>INDEX(WR_2019_Stats!$A$1:$M$151, MATCH($A23, WR_2019_Stats!$A:$A, 0), 10)</f>
        <v>0</v>
      </c>
      <c r="W23" s="2">
        <f>INDEX(WR_2019_Stats!$A$1:$M$151, MATCH($A23, WR_2019_Stats!$A:$A, 0), 11)</f>
        <v>0</v>
      </c>
      <c r="X23" s="2">
        <f>INDEX(WR_2019_Stats!$A$1:$M$151, MATCH($A23, WR_2019_Stats!$A:$A, 0), 12)</f>
        <v>25.8</v>
      </c>
      <c r="Y23" s="2">
        <f>INDEX(WR_2019_Stats!$A$1:$M$151, MATCH($A23, WR_2019_Stats!$A:$A, 0), 13)</f>
        <v>2.15</v>
      </c>
      <c r="Z23" s="2" t="e">
        <f>INDEX(WR_2020_Stats!$A$1:$M$151, MATCH(A23, WR_2020_Stats!$A:$A, 0), 13)</f>
        <v>#N/A</v>
      </c>
    </row>
    <row r="24" spans="1:26" x14ac:dyDescent="0.35">
      <c r="A24" t="s">
        <v>76</v>
      </c>
      <c r="B24" t="s">
        <v>6</v>
      </c>
      <c r="C24" t="s">
        <v>46</v>
      </c>
      <c r="D24">
        <v>5.6</v>
      </c>
      <c r="E24">
        <v>3.2</v>
      </c>
      <c r="F24">
        <v>10</v>
      </c>
      <c r="G24">
        <v>26.56</v>
      </c>
      <c r="H24">
        <v>83</v>
      </c>
      <c r="I24">
        <v>127</v>
      </c>
      <c r="J24">
        <v>65.349999999999994</v>
      </c>
      <c r="K24">
        <v>997</v>
      </c>
      <c r="L24">
        <v>5</v>
      </c>
      <c r="M24">
        <v>5</v>
      </c>
      <c r="N24">
        <v>4.2</v>
      </c>
      <c r="O24">
        <v>0.8</v>
      </c>
      <c r="P24" s="2">
        <f>INDEX(WR_2019_Stats!$A$1:$M$151, MATCH($A24, WR_2019_Stats!$A:$A, 0), 4)</f>
        <v>12</v>
      </c>
      <c r="Q24" s="2">
        <f>INDEX(WR_2019_Stats!$A$1:$M$151, MATCH($A24, WR_2019_Stats!$A:$A, 0), 5)</f>
        <v>127</v>
      </c>
      <c r="R24" s="2">
        <f>INDEX(WR_2019_Stats!$A$1:$M$151, MATCH($A24, WR_2019_Stats!$A:$A, 0), 6)</f>
        <v>83</v>
      </c>
      <c r="S24" s="2">
        <f>INDEX(WR_2019_Stats!$A$1:$M$151, MATCH($A24, WR_2019_Stats!$A:$A, 0), 7)</f>
        <v>997</v>
      </c>
      <c r="T24" s="2">
        <f>INDEX(WR_2019_Stats!$A$1:$M$151, MATCH($A24, WR_2019_Stats!$A:$A, 0), 8)</f>
        <v>5</v>
      </c>
      <c r="U24" s="2">
        <f>INDEX(WR_2019_Stats!$A$1:$M$151, MATCH($A24, WR_2019_Stats!$A:$A, 0), 9)</f>
        <v>0</v>
      </c>
      <c r="V24" s="2">
        <f>INDEX(WR_2019_Stats!$A$1:$M$151, MATCH($A24, WR_2019_Stats!$A:$A, 0), 10)</f>
        <v>0</v>
      </c>
      <c r="W24" s="2">
        <f>INDEX(WR_2019_Stats!$A$1:$M$151, MATCH($A24, WR_2019_Stats!$A:$A, 0), 11)</f>
        <v>0</v>
      </c>
      <c r="X24" s="2">
        <f>INDEX(WR_2019_Stats!$A$1:$M$151, MATCH($A24, WR_2019_Stats!$A:$A, 0), 12)</f>
        <v>129.69999999999999</v>
      </c>
      <c r="Y24" s="2">
        <f>INDEX(WR_2019_Stats!$A$1:$M$151, MATCH($A24, WR_2019_Stats!$A:$A, 0), 13)</f>
        <v>10.808333333333332</v>
      </c>
      <c r="Z24" s="2">
        <f>INDEX(WR_2020_Stats!$A$1:$M$151, MATCH(A24, WR_2020_Stats!$A:$A, 0), 13)</f>
        <v>17.528571428571428</v>
      </c>
    </row>
    <row r="25" spans="1:26" x14ac:dyDescent="0.35">
      <c r="A25" t="s">
        <v>70</v>
      </c>
      <c r="B25" t="s">
        <v>31</v>
      </c>
      <c r="C25" t="s">
        <v>47</v>
      </c>
      <c r="D25">
        <v>5.2</v>
      </c>
      <c r="E25">
        <v>3.3</v>
      </c>
      <c r="F25">
        <v>5.7</v>
      </c>
      <c r="G25">
        <v>20.190000000000001</v>
      </c>
      <c r="H25">
        <v>85</v>
      </c>
      <c r="I25">
        <v>107</v>
      </c>
      <c r="J25">
        <v>79.44</v>
      </c>
      <c r="K25">
        <v>1053</v>
      </c>
      <c r="L25">
        <v>5</v>
      </c>
      <c r="M25">
        <v>7.5</v>
      </c>
      <c r="N25">
        <v>5.8</v>
      </c>
      <c r="O25">
        <v>1.7</v>
      </c>
      <c r="P25" s="2" t="e">
        <f>INDEX(WR_2020_Stats!$A$1:$M$151, MATCH($A25, WR_2019_Stats!$A:$A, 0), 4)</f>
        <v>#N/A</v>
      </c>
      <c r="Q25" s="2" t="e">
        <f>INDEX(WR_2020_Stats!$A$1:$M$151, MATCH($A25, WR_2019_Stats!$A:$A, 0), 5)</f>
        <v>#N/A</v>
      </c>
      <c r="R25" s="2" t="e">
        <f>INDEX(WR_2020_Stats!$A$1:$M$151, MATCH($A25, WR_2019_Stats!$A:$A, 0), 6)</f>
        <v>#N/A</v>
      </c>
      <c r="S25" s="2" t="e">
        <f>INDEX(WR_2020_Stats!$A$1:$M$151, MATCH($A25, WR_2019_Stats!$A:$A, 0), 7)</f>
        <v>#N/A</v>
      </c>
      <c r="T25" s="2" t="e">
        <f>INDEX(WR_2020_Stats!$A$1:$M$151, MATCH($A25, WR_2019_Stats!$A:$A, 0), 8)</f>
        <v>#N/A</v>
      </c>
      <c r="U25" s="2" t="e">
        <f>INDEX(WR_2020_Stats!$A$1:$M$151, MATCH($A25, WR_2019_Stats!$A:$A, 0), 9)</f>
        <v>#N/A</v>
      </c>
      <c r="V25" s="2" t="e">
        <f>INDEX(WR_2020_Stats!$A$1:$M$151, MATCH($A25, WR_2019_Stats!$A:$A, 0), 10)</f>
        <v>#N/A</v>
      </c>
      <c r="W25" s="2" t="e">
        <f>INDEX(WR_2020_Stats!$A$1:$M$151, MATCH($A25, WR_2019_Stats!$A:$A, 0), 11)</f>
        <v>#N/A</v>
      </c>
      <c r="X25" s="2" t="e">
        <f>INDEX(WR_2020_Stats!$A$1:$M$151, MATCH($A25, WR_2019_Stats!$A:$A, 0), 12)</f>
        <v>#N/A</v>
      </c>
      <c r="Y25" s="2" t="e">
        <f>INDEX(WR_2020_Stats!$A$1:$M$151, MATCH($A25, WR_2019_Stats!$A:$A, 0), 13)</f>
        <v>#N/A</v>
      </c>
      <c r="Z25"/>
    </row>
    <row r="26" spans="1:26" x14ac:dyDescent="0.35">
      <c r="A26" t="s">
        <v>82</v>
      </c>
      <c r="B26" t="s">
        <v>18</v>
      </c>
      <c r="C26" t="s">
        <v>46</v>
      </c>
      <c r="D26">
        <v>5.9</v>
      </c>
      <c r="E26">
        <v>3.2</v>
      </c>
      <c r="F26">
        <v>12.6</v>
      </c>
      <c r="G26">
        <v>23.86</v>
      </c>
      <c r="H26">
        <v>58</v>
      </c>
      <c r="I26">
        <v>89</v>
      </c>
      <c r="J26">
        <v>65.17</v>
      </c>
      <c r="K26">
        <v>860</v>
      </c>
      <c r="L26">
        <v>7</v>
      </c>
      <c r="M26">
        <v>4.9000000000000004</v>
      </c>
      <c r="N26">
        <v>4.2</v>
      </c>
      <c r="O26">
        <v>0.7</v>
      </c>
      <c r="P26" s="2">
        <f>INDEX(WR_2019_Stats!$A$1:$M$151, MATCH($A26, WR_2019_Stats!$A:$A, 0), 4)</f>
        <v>12</v>
      </c>
      <c r="Q26" s="2">
        <f>INDEX(WR_2019_Stats!$A$1:$M$151, MATCH($A26, WR_2019_Stats!$A:$A, 0), 5)</f>
        <v>89</v>
      </c>
      <c r="R26" s="2">
        <f>INDEX(WR_2019_Stats!$A$1:$M$151, MATCH($A26, WR_2019_Stats!$A:$A, 0), 6)</f>
        <v>58</v>
      </c>
      <c r="S26" s="2">
        <f>INDEX(WR_2019_Stats!$A$1:$M$151, MATCH($A26, WR_2019_Stats!$A:$A, 0), 7)</f>
        <v>860</v>
      </c>
      <c r="T26" s="2">
        <f>INDEX(WR_2019_Stats!$A$1:$M$151, MATCH($A26, WR_2019_Stats!$A:$A, 0), 8)</f>
        <v>7</v>
      </c>
      <c r="U26" s="2">
        <f>INDEX(WR_2019_Stats!$A$1:$M$151, MATCH($A26, WR_2019_Stats!$A:$A, 0), 9)</f>
        <v>8</v>
      </c>
      <c r="V26" s="2">
        <f>INDEX(WR_2019_Stats!$A$1:$M$151, MATCH($A26, WR_2019_Stats!$A:$A, 0), 10)</f>
        <v>23</v>
      </c>
      <c r="W26" s="2">
        <f>INDEX(WR_2019_Stats!$A$1:$M$151, MATCH($A26, WR_2019_Stats!$A:$A, 0), 11)</f>
        <v>0</v>
      </c>
      <c r="X26" s="2">
        <f>INDEX(WR_2019_Stats!$A$1:$M$151, MATCH($A26, WR_2019_Stats!$A:$A, 0), 12)</f>
        <v>130.30000000000001</v>
      </c>
      <c r="Y26" s="2">
        <f>INDEX(WR_2019_Stats!$A$1:$M$151, MATCH($A26, WR_2019_Stats!$A:$A, 0), 13)</f>
        <v>10.858333333333334</v>
      </c>
      <c r="Z26" s="2">
        <f>INDEX(WR_2020_Stats!$A$1:$M$151, MATCH(A26, WR_2020_Stats!$A:$A, 0), 13)</f>
        <v>16.126666666666669</v>
      </c>
    </row>
    <row r="27" spans="1:26" x14ac:dyDescent="0.35">
      <c r="A27" t="s">
        <v>81</v>
      </c>
      <c r="B27" t="s">
        <v>26</v>
      </c>
      <c r="C27" t="s">
        <v>46</v>
      </c>
      <c r="D27">
        <v>7.4</v>
      </c>
      <c r="E27">
        <v>2.9</v>
      </c>
      <c r="F27">
        <v>13.5</v>
      </c>
      <c r="G27">
        <v>23.32</v>
      </c>
      <c r="H27">
        <v>63</v>
      </c>
      <c r="I27">
        <v>93</v>
      </c>
      <c r="J27">
        <v>67.739999999999995</v>
      </c>
      <c r="K27">
        <v>866</v>
      </c>
      <c r="L27">
        <v>7</v>
      </c>
      <c r="M27">
        <v>2.2999999999999998</v>
      </c>
      <c r="N27">
        <v>2.6</v>
      </c>
      <c r="O27">
        <v>-0.2</v>
      </c>
      <c r="P27" s="2">
        <f>INDEX(WR_2019_Stats!$A$1:$M$151, MATCH($A27, WR_2019_Stats!$A:$A, 0), 4)</f>
        <v>13</v>
      </c>
      <c r="Q27" s="2">
        <f>INDEX(WR_2019_Stats!$A$1:$M$151, MATCH($A27, WR_2019_Stats!$A:$A, 0), 5)</f>
        <v>93</v>
      </c>
      <c r="R27" s="2">
        <f>INDEX(WR_2019_Stats!$A$1:$M$151, MATCH($A27, WR_2019_Stats!$A:$A, 0), 6)</f>
        <v>63</v>
      </c>
      <c r="S27" s="2">
        <f>INDEX(WR_2019_Stats!$A$1:$M$151, MATCH($A27, WR_2019_Stats!$A:$A, 0), 7)</f>
        <v>866</v>
      </c>
      <c r="T27" s="2">
        <f>INDEX(WR_2019_Stats!$A$1:$M$151, MATCH($A27, WR_2019_Stats!$A:$A, 0), 8)</f>
        <v>7</v>
      </c>
      <c r="U27" s="2">
        <f>INDEX(WR_2019_Stats!$A$1:$M$151, MATCH($A27, WR_2019_Stats!$A:$A, 0), 9)</f>
        <v>2</v>
      </c>
      <c r="V27" s="2">
        <f>INDEX(WR_2019_Stats!$A$1:$M$151, MATCH($A27, WR_2019_Stats!$A:$A, 0), 10)</f>
        <v>34</v>
      </c>
      <c r="W27" s="2">
        <f>INDEX(WR_2019_Stats!$A$1:$M$151, MATCH($A27, WR_2019_Stats!$A:$A, 0), 11)</f>
        <v>0</v>
      </c>
      <c r="X27" s="2">
        <f>INDEX(WR_2019_Stats!$A$1:$M$151, MATCH($A27, WR_2019_Stats!$A:$A, 0), 12)</f>
        <v>132.00000000000003</v>
      </c>
      <c r="Y27" s="2">
        <f>INDEX(WR_2019_Stats!$A$1:$M$151, MATCH($A27, WR_2019_Stats!$A:$A, 0), 13)</f>
        <v>10.153846153846157</v>
      </c>
      <c r="Z27" s="2">
        <f>INDEX(WR_2020_Stats!$A$1:$M$151, MATCH(A27, WR_2020_Stats!$A:$A, 0), 13)</f>
        <v>12.766666666666667</v>
      </c>
    </row>
    <row r="28" spans="1:26" x14ac:dyDescent="0.35">
      <c r="A28" t="s">
        <v>64</v>
      </c>
      <c r="B28" t="s">
        <v>4</v>
      </c>
      <c r="C28" t="s">
        <v>46</v>
      </c>
      <c r="D28">
        <v>4.5999999999999996</v>
      </c>
      <c r="E28">
        <v>2.5</v>
      </c>
      <c r="F28">
        <v>14.9</v>
      </c>
      <c r="G28">
        <v>41.27</v>
      </c>
      <c r="H28">
        <v>63</v>
      </c>
      <c r="I28">
        <v>94</v>
      </c>
      <c r="J28">
        <v>67.02</v>
      </c>
      <c r="K28">
        <v>1126</v>
      </c>
      <c r="L28">
        <v>6</v>
      </c>
      <c r="M28">
        <v>5.0999999999999996</v>
      </c>
      <c r="N28">
        <v>4.2</v>
      </c>
      <c r="O28">
        <v>0.9</v>
      </c>
      <c r="P28" s="2">
        <f>INDEX(WR_2019_Stats!$A$1:$M$151, MATCH($A28, WR_2019_Stats!$A:$A, 0), 4)</f>
        <v>15</v>
      </c>
      <c r="Q28" s="2">
        <f>INDEX(WR_2019_Stats!$A$1:$M$151, MATCH($A28, WR_2019_Stats!$A:$A, 0), 5)</f>
        <v>94</v>
      </c>
      <c r="R28" s="2">
        <f>INDEX(WR_2019_Stats!$A$1:$M$151, MATCH($A28, WR_2019_Stats!$A:$A, 0), 6)</f>
        <v>63</v>
      </c>
      <c r="S28" s="2">
        <f>INDEX(WR_2019_Stats!$A$1:$M$151, MATCH($A28, WR_2019_Stats!$A:$A, 0), 7)</f>
        <v>1130</v>
      </c>
      <c r="T28" s="2">
        <f>INDEX(WR_2019_Stats!$A$1:$M$151, MATCH($A28, WR_2019_Stats!$A:$A, 0), 8)</f>
        <v>6</v>
      </c>
      <c r="U28" s="2">
        <f>INDEX(WR_2019_Stats!$A$1:$M$151, MATCH($A28, WR_2019_Stats!$A:$A, 0), 9)</f>
        <v>5</v>
      </c>
      <c r="V28" s="2">
        <f>INDEX(WR_2019_Stats!$A$1:$M$151, MATCH($A28, WR_2019_Stats!$A:$A, 0), 10)</f>
        <v>61</v>
      </c>
      <c r="W28" s="2">
        <f>INDEX(WR_2019_Stats!$A$1:$M$151, MATCH($A28, WR_2019_Stats!$A:$A, 0), 11)</f>
        <v>0</v>
      </c>
      <c r="X28" s="2">
        <f>INDEX(WR_2019_Stats!$A$1:$M$151, MATCH($A28, WR_2019_Stats!$A:$A, 0), 12)</f>
        <v>155.1</v>
      </c>
      <c r="Y28" s="2">
        <f>INDEX(WR_2019_Stats!$A$1:$M$151, MATCH($A28, WR_2019_Stats!$A:$A, 0), 13)</f>
        <v>10.34</v>
      </c>
      <c r="Z28" s="2">
        <f>INDEX(WR_2020_Stats!$A$1:$M$151, MATCH(A28, WR_2020_Stats!$A:$A, 0), 13)</f>
        <v>12.6</v>
      </c>
    </row>
    <row r="29" spans="1:26" x14ac:dyDescent="0.35">
      <c r="A29" t="s">
        <v>71</v>
      </c>
      <c r="B29" t="s">
        <v>3</v>
      </c>
      <c r="C29" t="s">
        <v>46</v>
      </c>
      <c r="D29">
        <v>5</v>
      </c>
      <c r="E29">
        <v>2.2000000000000002</v>
      </c>
      <c r="F29">
        <v>13.4</v>
      </c>
      <c r="G29">
        <v>29.8</v>
      </c>
      <c r="H29">
        <v>52</v>
      </c>
      <c r="I29">
        <v>84</v>
      </c>
      <c r="J29">
        <v>61.9</v>
      </c>
      <c r="K29">
        <v>1051</v>
      </c>
      <c r="L29">
        <v>8</v>
      </c>
      <c r="M29">
        <v>8.8000000000000007</v>
      </c>
      <c r="N29">
        <v>4.0999999999999996</v>
      </c>
      <c r="O29">
        <v>4.7</v>
      </c>
      <c r="P29" s="2">
        <f>INDEX(WR_2019_Stats!$A$1:$M$151, MATCH($A29, WR_2019_Stats!$A:$A, 0), 4)</f>
        <v>16</v>
      </c>
      <c r="Q29" s="2">
        <f>INDEX(WR_2019_Stats!$A$1:$M$151, MATCH($A29, WR_2019_Stats!$A:$A, 0), 5)</f>
        <v>84</v>
      </c>
      <c r="R29" s="2">
        <f>INDEX(WR_2019_Stats!$A$1:$M$151, MATCH($A29, WR_2019_Stats!$A:$A, 0), 6)</f>
        <v>52</v>
      </c>
      <c r="S29" s="2">
        <f>INDEX(WR_2019_Stats!$A$1:$M$151, MATCH($A29, WR_2019_Stats!$A:$A, 0), 7)</f>
        <v>1051</v>
      </c>
      <c r="T29" s="2">
        <f>INDEX(WR_2019_Stats!$A$1:$M$151, MATCH($A29, WR_2019_Stats!$A:$A, 0), 8)</f>
        <v>8</v>
      </c>
      <c r="U29" s="2">
        <f>INDEX(WR_2019_Stats!$A$1:$M$151, MATCH($A29, WR_2019_Stats!$A:$A, 0), 9)</f>
        <v>3</v>
      </c>
      <c r="V29" s="2">
        <f>INDEX(WR_2019_Stats!$A$1:$M$151, MATCH($A29, WR_2019_Stats!$A:$A, 0), 10)</f>
        <v>60</v>
      </c>
      <c r="W29" s="2">
        <f>INDEX(WR_2019_Stats!$A$1:$M$151, MATCH($A29, WR_2019_Stats!$A:$A, 0), 11)</f>
        <v>1</v>
      </c>
      <c r="X29" s="2">
        <f>INDEX(WR_2019_Stats!$A$1:$M$151, MATCH($A29, WR_2019_Stats!$A:$A, 0), 12)</f>
        <v>165.10000000000002</v>
      </c>
      <c r="Y29" s="2">
        <f>INDEX(WR_2019_Stats!$A$1:$M$151, MATCH($A29, WR_2019_Stats!$A:$A, 0), 13)</f>
        <v>10.318750000000001</v>
      </c>
      <c r="Z29" s="2">
        <f>INDEX(WR_2020_Stats!$A$1:$M$151, MATCH(A29, WR_2020_Stats!$A:$A, 0), 13)</f>
        <v>12.37857142857143</v>
      </c>
    </row>
    <row r="30" spans="1:26" x14ac:dyDescent="0.35">
      <c r="A30" t="s">
        <v>102</v>
      </c>
      <c r="B30" t="s">
        <v>21</v>
      </c>
      <c r="C30" t="s">
        <v>46</v>
      </c>
      <c r="D30">
        <v>5.5</v>
      </c>
      <c r="E30">
        <v>3</v>
      </c>
      <c r="F30">
        <v>14</v>
      </c>
      <c r="G30">
        <v>22.2</v>
      </c>
      <c r="H30">
        <v>49</v>
      </c>
      <c r="I30">
        <v>71</v>
      </c>
      <c r="J30">
        <v>69.010000000000005</v>
      </c>
      <c r="K30">
        <v>670</v>
      </c>
      <c r="L30">
        <v>3</v>
      </c>
      <c r="M30">
        <v>4.8</v>
      </c>
      <c r="N30">
        <v>4.7</v>
      </c>
      <c r="O30">
        <v>0.2</v>
      </c>
      <c r="P30" s="2">
        <f>INDEX(WR_2019_Stats!$A$1:$M$151, MATCH($A30, WR_2019_Stats!$A:$A, 0), 4)</f>
        <v>11</v>
      </c>
      <c r="Q30" s="2">
        <f>INDEX(WR_2019_Stats!$A$1:$M$151, MATCH($A30, WR_2019_Stats!$A:$A, 0), 5)</f>
        <v>71</v>
      </c>
      <c r="R30" s="2">
        <f>INDEX(WR_2019_Stats!$A$1:$M$151, MATCH($A30, WR_2019_Stats!$A:$A, 0), 6)</f>
        <v>49</v>
      </c>
      <c r="S30" s="2">
        <f>INDEX(WR_2019_Stats!$A$1:$M$151, MATCH($A30, WR_2019_Stats!$A:$A, 0), 7)</f>
        <v>670</v>
      </c>
      <c r="T30" s="2">
        <f>INDEX(WR_2019_Stats!$A$1:$M$151, MATCH($A30, WR_2019_Stats!$A:$A, 0), 8)</f>
        <v>3</v>
      </c>
      <c r="U30" s="2">
        <f>INDEX(WR_2019_Stats!$A$1:$M$151, MATCH($A30, WR_2019_Stats!$A:$A, 0), 9)</f>
        <v>0</v>
      </c>
      <c r="V30" s="2">
        <f>INDEX(WR_2019_Stats!$A$1:$M$151, MATCH($A30, WR_2019_Stats!$A:$A, 0), 10)</f>
        <v>0</v>
      </c>
      <c r="W30" s="2">
        <f>INDEX(WR_2019_Stats!$A$1:$M$151, MATCH($A30, WR_2019_Stats!$A:$A, 0), 11)</f>
        <v>0</v>
      </c>
      <c r="X30" s="2">
        <f>INDEX(WR_2019_Stats!$A$1:$M$151, MATCH($A30, WR_2019_Stats!$A:$A, 0), 12)</f>
        <v>85</v>
      </c>
      <c r="Y30" s="2">
        <f>INDEX(WR_2019_Stats!$A$1:$M$151, MATCH($A30, WR_2019_Stats!$A:$A, 0), 13)</f>
        <v>7.7272727272727275</v>
      </c>
      <c r="Z30" s="2">
        <f>INDEX(WR_2020_Stats!$A$1:$M$151, MATCH(A30, WR_2020_Stats!$A:$A, 0), 13)</f>
        <v>12.354545454545455</v>
      </c>
    </row>
    <row r="31" spans="1:26" x14ac:dyDescent="0.35">
      <c r="A31" t="s">
        <v>79</v>
      </c>
      <c r="B31" t="s">
        <v>25</v>
      </c>
      <c r="C31" t="s">
        <v>46</v>
      </c>
      <c r="D31">
        <v>4.9000000000000004</v>
      </c>
      <c r="E31">
        <v>2.5</v>
      </c>
      <c r="F31">
        <v>13.4</v>
      </c>
      <c r="G31">
        <v>28.51</v>
      </c>
      <c r="H31">
        <v>58</v>
      </c>
      <c r="I31">
        <v>100</v>
      </c>
      <c r="J31">
        <v>58</v>
      </c>
      <c r="K31">
        <v>900</v>
      </c>
      <c r="L31">
        <v>7</v>
      </c>
      <c r="M31">
        <v>5</v>
      </c>
      <c r="N31">
        <v>3.4</v>
      </c>
      <c r="O31">
        <v>1.6</v>
      </c>
      <c r="P31" s="2">
        <f>INDEX(WR_2019_Stats!$A$1:$M$151, MATCH($A31, WR_2019_Stats!$A:$A, 0), 4)</f>
        <v>16</v>
      </c>
      <c r="Q31" s="2">
        <f>INDEX(WR_2019_Stats!$A$1:$M$151, MATCH($A31, WR_2019_Stats!$A:$A, 0), 5)</f>
        <v>100</v>
      </c>
      <c r="R31" s="2">
        <f>INDEX(WR_2019_Stats!$A$1:$M$151, MATCH($A31, WR_2019_Stats!$A:$A, 0), 6)</f>
        <v>58</v>
      </c>
      <c r="S31" s="2">
        <f>INDEX(WR_2019_Stats!$A$1:$M$151, MATCH($A31, WR_2019_Stats!$A:$A, 0), 7)</f>
        <v>900</v>
      </c>
      <c r="T31" s="2">
        <f>INDEX(WR_2019_Stats!$A$1:$M$151, MATCH($A31, WR_2019_Stats!$A:$A, 0), 8)</f>
        <v>7</v>
      </c>
      <c r="U31" s="2">
        <f>INDEX(WR_2019_Stats!$A$1:$M$151, MATCH($A31, WR_2019_Stats!$A:$A, 0), 9)</f>
        <v>2</v>
      </c>
      <c r="V31" s="2">
        <f>INDEX(WR_2019_Stats!$A$1:$M$151, MATCH($A31, WR_2019_Stats!$A:$A, 0), 10)</f>
        <v>11</v>
      </c>
      <c r="W31" s="2">
        <f>INDEX(WR_2019_Stats!$A$1:$M$151, MATCH($A31, WR_2019_Stats!$A:$A, 0), 11)</f>
        <v>0</v>
      </c>
      <c r="X31" s="2">
        <f>INDEX(WR_2019_Stats!$A$1:$M$151, MATCH($A31, WR_2019_Stats!$A:$A, 0), 12)</f>
        <v>133.1</v>
      </c>
      <c r="Y31" s="2">
        <f>INDEX(WR_2019_Stats!$A$1:$M$151, MATCH($A31, WR_2019_Stats!$A:$A, 0), 13)</f>
        <v>8.3187499999999996</v>
      </c>
      <c r="Z31" s="2">
        <f>INDEX(WR_2020_Stats!$A$1:$M$151, MATCH(A31, WR_2020_Stats!$A:$A, 0), 13)</f>
        <v>11.893750000000001</v>
      </c>
    </row>
    <row r="32" spans="1:26" x14ac:dyDescent="0.35">
      <c r="A32" t="s">
        <v>142</v>
      </c>
      <c r="B32" t="s">
        <v>4</v>
      </c>
      <c r="C32" t="s">
        <v>46</v>
      </c>
      <c r="D32">
        <v>6.4</v>
      </c>
      <c r="E32">
        <v>3</v>
      </c>
      <c r="F32">
        <v>12.7</v>
      </c>
      <c r="G32">
        <v>17.98</v>
      </c>
      <c r="H32">
        <v>30</v>
      </c>
      <c r="I32">
        <v>48</v>
      </c>
      <c r="J32">
        <v>62.5</v>
      </c>
      <c r="K32">
        <v>418</v>
      </c>
      <c r="L32">
        <v>6</v>
      </c>
      <c r="M32">
        <v>4.2</v>
      </c>
      <c r="N32">
        <v>3.7</v>
      </c>
      <c r="O32">
        <v>0.5</v>
      </c>
      <c r="P32" s="2">
        <f>INDEX(WR_2019_Stats!$A$1:$M$151, MATCH($A32, WR_2019_Stats!$A:$A, 0), 4)</f>
        <v>10</v>
      </c>
      <c r="Q32" s="2">
        <f>INDEX(WR_2019_Stats!$A$1:$M$151, MATCH($A32, WR_2019_Stats!$A:$A, 0), 5)</f>
        <v>48</v>
      </c>
      <c r="R32" s="2">
        <f>INDEX(WR_2019_Stats!$A$1:$M$151, MATCH($A32, WR_2019_Stats!$A:$A, 0), 6)</f>
        <v>30</v>
      </c>
      <c r="S32" s="2">
        <f>INDEX(WR_2019_Stats!$A$1:$M$151, MATCH($A32, WR_2019_Stats!$A:$A, 0), 7)</f>
        <v>418</v>
      </c>
      <c r="T32" s="2">
        <f>INDEX(WR_2019_Stats!$A$1:$M$151, MATCH($A32, WR_2019_Stats!$A:$A, 0), 8)</f>
        <v>6</v>
      </c>
      <c r="U32" s="2">
        <f>INDEX(WR_2019_Stats!$A$1:$M$151, MATCH($A32, WR_2019_Stats!$A:$A, 0), 9)</f>
        <v>4</v>
      </c>
      <c r="V32" s="2">
        <f>INDEX(WR_2019_Stats!$A$1:$M$151, MATCH($A32, WR_2019_Stats!$A:$A, 0), 10)</f>
        <v>6</v>
      </c>
      <c r="W32" s="2">
        <f>INDEX(WR_2019_Stats!$A$1:$M$151, MATCH($A32, WR_2019_Stats!$A:$A, 0), 11)</f>
        <v>1</v>
      </c>
      <c r="X32" s="2">
        <f>INDEX(WR_2019_Stats!$A$1:$M$151, MATCH($A32, WR_2019_Stats!$A:$A, 0), 12)</f>
        <v>84.4</v>
      </c>
      <c r="Y32" s="2">
        <f>INDEX(WR_2019_Stats!$A$1:$M$151, MATCH($A32, WR_2019_Stats!$A:$A, 0), 13)</f>
        <v>8.4400000000000013</v>
      </c>
      <c r="Z32" s="2">
        <f>INDEX(WR_2020_Stats!$A$1:$M$151, MATCH(A32, WR_2020_Stats!$A:$A, 0), 13)</f>
        <v>11.866666666666667</v>
      </c>
    </row>
    <row r="33" spans="1:26" x14ac:dyDescent="0.35">
      <c r="A33" t="s">
        <v>78</v>
      </c>
      <c r="B33" t="s">
        <v>16</v>
      </c>
      <c r="C33" t="s">
        <v>47</v>
      </c>
      <c r="D33">
        <v>5.9</v>
      </c>
      <c r="E33">
        <v>2.7</v>
      </c>
      <c r="F33">
        <v>8.6999999999999993</v>
      </c>
      <c r="G33">
        <v>24.58</v>
      </c>
      <c r="H33">
        <v>88</v>
      </c>
      <c r="I33">
        <v>135</v>
      </c>
      <c r="J33">
        <v>65.19</v>
      </c>
      <c r="K33">
        <v>916</v>
      </c>
      <c r="L33">
        <v>6</v>
      </c>
      <c r="M33">
        <v>3.2</v>
      </c>
      <c r="N33">
        <v>3.2</v>
      </c>
      <c r="O33">
        <v>0.1</v>
      </c>
      <c r="P33" s="2" t="e">
        <f>INDEX(WR_2020_Stats!$A$1:$M$151, MATCH($A33, WR_2019_Stats!$A:$A, 0), 4)</f>
        <v>#N/A</v>
      </c>
      <c r="Q33" s="2" t="e">
        <f>INDEX(WR_2020_Stats!$A$1:$M$151, MATCH($A33, WR_2019_Stats!$A:$A, 0), 5)</f>
        <v>#N/A</v>
      </c>
      <c r="R33" s="2" t="e">
        <f>INDEX(WR_2020_Stats!$A$1:$M$151, MATCH($A33, WR_2019_Stats!$A:$A, 0), 6)</f>
        <v>#N/A</v>
      </c>
      <c r="S33" s="2" t="e">
        <f>INDEX(WR_2020_Stats!$A$1:$M$151, MATCH($A33, WR_2019_Stats!$A:$A, 0), 7)</f>
        <v>#N/A</v>
      </c>
      <c r="T33" s="2" t="e">
        <f>INDEX(WR_2020_Stats!$A$1:$M$151, MATCH($A33, WR_2019_Stats!$A:$A, 0), 8)</f>
        <v>#N/A</v>
      </c>
      <c r="U33" s="2" t="e">
        <f>INDEX(WR_2020_Stats!$A$1:$M$151, MATCH($A33, WR_2019_Stats!$A:$A, 0), 9)</f>
        <v>#N/A</v>
      </c>
      <c r="V33" s="2" t="e">
        <f>INDEX(WR_2020_Stats!$A$1:$M$151, MATCH($A33, WR_2019_Stats!$A:$A, 0), 10)</f>
        <v>#N/A</v>
      </c>
      <c r="W33" s="2" t="e">
        <f>INDEX(WR_2020_Stats!$A$1:$M$151, MATCH($A33, WR_2019_Stats!$A:$A, 0), 11)</f>
        <v>#N/A</v>
      </c>
      <c r="X33" s="2" t="e">
        <f>INDEX(WR_2020_Stats!$A$1:$M$151, MATCH($A33, WR_2019_Stats!$A:$A, 0), 12)</f>
        <v>#N/A</v>
      </c>
      <c r="Y33" s="2" t="e">
        <f>INDEX(WR_2020_Stats!$A$1:$M$151, MATCH($A33, WR_2019_Stats!$A:$A, 0), 13)</f>
        <v>#N/A</v>
      </c>
      <c r="Z33"/>
    </row>
    <row r="34" spans="1:26" x14ac:dyDescent="0.35">
      <c r="A34" t="s">
        <v>60</v>
      </c>
      <c r="B34" t="s">
        <v>13</v>
      </c>
      <c r="C34" t="s">
        <v>46</v>
      </c>
      <c r="D34">
        <v>5.3</v>
      </c>
      <c r="E34">
        <v>2.4</v>
      </c>
      <c r="F34">
        <v>15.3</v>
      </c>
      <c r="G34">
        <v>28.34</v>
      </c>
      <c r="H34">
        <v>67</v>
      </c>
      <c r="I34">
        <v>118</v>
      </c>
      <c r="J34">
        <v>56.78</v>
      </c>
      <c r="K34">
        <v>1157</v>
      </c>
      <c r="L34">
        <v>8</v>
      </c>
      <c r="M34">
        <v>4.3</v>
      </c>
      <c r="N34">
        <v>4</v>
      </c>
      <c r="O34">
        <v>0.3</v>
      </c>
      <c r="P34" s="2">
        <f>INDEX(WR_2019_Stats!$A$1:$M$151, MATCH($A34, WR_2019_Stats!$A:$A, 0), 4)</f>
        <v>13</v>
      </c>
      <c r="Q34" s="2">
        <f>INDEX(WR_2019_Stats!$A$1:$M$151, MATCH($A34, WR_2019_Stats!$A:$A, 0), 5)</f>
        <v>118</v>
      </c>
      <c r="R34" s="2">
        <f>INDEX(WR_2019_Stats!$A$1:$M$151, MATCH($A34, WR_2019_Stats!$A:$A, 0), 6)</f>
        <v>67</v>
      </c>
      <c r="S34" s="2">
        <f>INDEX(WR_2019_Stats!$A$1:$M$151, MATCH($A34, WR_2019_Stats!$A:$A, 0), 7)</f>
        <v>1157</v>
      </c>
      <c r="T34" s="2">
        <f>INDEX(WR_2019_Stats!$A$1:$M$151, MATCH($A34, WR_2019_Stats!$A:$A, 0), 8)</f>
        <v>8</v>
      </c>
      <c r="U34" s="2">
        <f>INDEX(WR_2019_Stats!$A$1:$M$151, MATCH($A34, WR_2019_Stats!$A:$A, 0), 9)</f>
        <v>0</v>
      </c>
      <c r="V34" s="2">
        <f>INDEX(WR_2019_Stats!$A$1:$M$151, MATCH($A34, WR_2019_Stats!$A:$A, 0), 10)</f>
        <v>0</v>
      </c>
      <c r="W34" s="2">
        <f>INDEX(WR_2019_Stats!$A$1:$M$151, MATCH($A34, WR_2019_Stats!$A:$A, 0), 11)</f>
        <v>0</v>
      </c>
      <c r="X34" s="2">
        <f>INDEX(WR_2019_Stats!$A$1:$M$151, MATCH($A34, WR_2019_Stats!$A:$A, 0), 12)</f>
        <v>163.69999999999999</v>
      </c>
      <c r="Y34" s="2">
        <f>INDEX(WR_2019_Stats!$A$1:$M$151, MATCH($A34, WR_2019_Stats!$A:$A, 0), 13)</f>
        <v>12.592307692307692</v>
      </c>
      <c r="Z34" s="2">
        <f>INDEX(WR_2020_Stats!$A$1:$M$151, MATCH(A34, WR_2020_Stats!$A:$A, 0), 13)</f>
        <v>11.162500000000001</v>
      </c>
    </row>
    <row r="35" spans="1:26" x14ac:dyDescent="0.35">
      <c r="A35" t="s">
        <v>58</v>
      </c>
      <c r="B35" t="s">
        <v>21</v>
      </c>
      <c r="C35" t="s">
        <v>46</v>
      </c>
      <c r="D35">
        <v>5</v>
      </c>
      <c r="E35">
        <v>2.7</v>
      </c>
      <c r="F35">
        <v>10.3</v>
      </c>
      <c r="G35">
        <v>34.369999999999997</v>
      </c>
      <c r="H35">
        <v>104</v>
      </c>
      <c r="I35">
        <v>150</v>
      </c>
      <c r="J35">
        <v>69.33</v>
      </c>
      <c r="K35">
        <v>1165</v>
      </c>
      <c r="L35">
        <v>7</v>
      </c>
      <c r="M35">
        <v>3.9</v>
      </c>
      <c r="N35">
        <v>4</v>
      </c>
      <c r="O35">
        <v>-0.1</v>
      </c>
      <c r="P35" s="2">
        <f>INDEX(WR_2019_Stats!$A$1:$M$151, MATCH($A35, WR_2019_Stats!$A:$A, 0), 4)</f>
        <v>15</v>
      </c>
      <c r="Q35" s="2">
        <f>INDEX(WR_2019_Stats!$A$1:$M$151, MATCH($A35, WR_2019_Stats!$A:$A, 0), 5)</f>
        <v>150</v>
      </c>
      <c r="R35" s="2">
        <f>INDEX(WR_2019_Stats!$A$1:$M$151, MATCH($A35, WR_2019_Stats!$A:$A, 0), 6)</f>
        <v>104</v>
      </c>
      <c r="S35" s="2">
        <f>INDEX(WR_2019_Stats!$A$1:$M$151, MATCH($A35, WR_2019_Stats!$A:$A, 0), 7)</f>
        <v>1165</v>
      </c>
      <c r="T35" s="2">
        <f>INDEX(WR_2019_Stats!$A$1:$M$151, MATCH($A35, WR_2019_Stats!$A:$A, 0), 8)</f>
        <v>7</v>
      </c>
      <c r="U35" s="2">
        <f>INDEX(WR_2019_Stats!$A$1:$M$151, MATCH($A35, WR_2019_Stats!$A:$A, 0), 9)</f>
        <v>2</v>
      </c>
      <c r="V35" s="2">
        <f>INDEX(WR_2019_Stats!$A$1:$M$151, MATCH($A35, WR_2019_Stats!$A:$A, 0), 10)</f>
        <v>18</v>
      </c>
      <c r="W35" s="2">
        <f>INDEX(WR_2019_Stats!$A$1:$M$151, MATCH($A35, WR_2019_Stats!$A:$A, 0), 11)</f>
        <v>0</v>
      </c>
      <c r="X35" s="2">
        <f>INDEX(WR_2019_Stats!$A$1:$M$151, MATCH($A35, WR_2019_Stats!$A:$A, 0), 12)</f>
        <v>160.30000000000001</v>
      </c>
      <c r="Y35" s="2">
        <f>INDEX(WR_2019_Stats!$A$1:$M$151, MATCH($A35, WR_2019_Stats!$A:$A, 0), 13)</f>
        <v>10.686666666666667</v>
      </c>
      <c r="Z35" s="2">
        <f>INDEX(WR_2020_Stats!$A$1:$M$151, MATCH(A35, WR_2020_Stats!$A:$A, 0), 13)</f>
        <v>11.05</v>
      </c>
    </row>
    <row r="36" spans="1:26" x14ac:dyDescent="0.35">
      <c r="A36" t="s">
        <v>49</v>
      </c>
      <c r="B36" t="s">
        <v>26</v>
      </c>
      <c r="C36" t="s">
        <v>46</v>
      </c>
      <c r="D36">
        <v>5.6</v>
      </c>
      <c r="E36">
        <v>2.2000000000000002</v>
      </c>
      <c r="F36">
        <v>12.3</v>
      </c>
      <c r="G36">
        <v>35.92</v>
      </c>
      <c r="H36">
        <v>99</v>
      </c>
      <c r="I36">
        <v>157</v>
      </c>
      <c r="J36">
        <v>63.06</v>
      </c>
      <c r="K36">
        <v>1394</v>
      </c>
      <c r="L36">
        <v>6</v>
      </c>
      <c r="M36">
        <v>3.7</v>
      </c>
      <c r="N36">
        <v>2.8</v>
      </c>
      <c r="O36">
        <v>0.8</v>
      </c>
      <c r="P36" s="2">
        <f>INDEX(WR_2019_Stats!$A$1:$M$151, MATCH($A36, WR_2019_Stats!$A:$A, 0), 4)</f>
        <v>15</v>
      </c>
      <c r="Q36" s="2">
        <f>INDEX(WR_2019_Stats!$A$1:$M$151, MATCH($A36, WR_2019_Stats!$A:$A, 0), 5)</f>
        <v>157</v>
      </c>
      <c r="R36" s="2">
        <f>INDEX(WR_2019_Stats!$A$1:$M$151, MATCH($A36, WR_2019_Stats!$A:$A, 0), 6)</f>
        <v>99</v>
      </c>
      <c r="S36" s="2">
        <f>INDEX(WR_2019_Stats!$A$1:$M$151, MATCH($A36, WR_2019_Stats!$A:$A, 0), 7)</f>
        <v>1394</v>
      </c>
      <c r="T36" s="2">
        <f>INDEX(WR_2019_Stats!$A$1:$M$151, MATCH($A36, WR_2019_Stats!$A:$A, 0), 8)</f>
        <v>6</v>
      </c>
      <c r="U36" s="2">
        <f>INDEX(WR_2019_Stats!$A$1:$M$151, MATCH($A36, WR_2019_Stats!$A:$A, 0), 9)</f>
        <v>2</v>
      </c>
      <c r="V36" s="2">
        <f>INDEX(WR_2019_Stats!$A$1:$M$151, MATCH($A36, WR_2019_Stats!$A:$A, 0), 10)</f>
        <v>-3</v>
      </c>
      <c r="W36" s="2">
        <f>INDEX(WR_2019_Stats!$A$1:$M$151, MATCH($A36, WR_2019_Stats!$A:$A, 0), 11)</f>
        <v>0</v>
      </c>
      <c r="X36" s="2">
        <f>INDEX(WR_2019_Stats!$A$1:$M$151, MATCH($A36, WR_2019_Stats!$A:$A, 0), 12)</f>
        <v>175.1</v>
      </c>
      <c r="Y36" s="2">
        <f>INDEX(WR_2019_Stats!$A$1:$M$151, MATCH($A36, WR_2019_Stats!$A:$A, 0), 13)</f>
        <v>11.673333333333334</v>
      </c>
      <c r="Z36" s="2">
        <f>INDEX(WR_2020_Stats!$A$1:$M$151, MATCH(A36, WR_2020_Stats!$A:$A, 0), 13)</f>
        <v>10.566666666666668</v>
      </c>
    </row>
    <row r="37" spans="1:26" x14ac:dyDescent="0.35">
      <c r="A37" t="s">
        <v>53</v>
      </c>
      <c r="B37" t="s">
        <v>33</v>
      </c>
      <c r="C37" t="s">
        <v>46</v>
      </c>
      <c r="D37">
        <v>5.4</v>
      </c>
      <c r="E37">
        <v>2.7</v>
      </c>
      <c r="F37">
        <v>10</v>
      </c>
      <c r="G37">
        <v>30.38</v>
      </c>
      <c r="H37">
        <v>104</v>
      </c>
      <c r="I37">
        <v>149</v>
      </c>
      <c r="J37">
        <v>69.8</v>
      </c>
      <c r="K37">
        <v>1199</v>
      </c>
      <c r="L37">
        <v>6</v>
      </c>
      <c r="M37">
        <v>3.7</v>
      </c>
      <c r="N37">
        <v>3.6</v>
      </c>
      <c r="O37">
        <v>0.1</v>
      </c>
      <c r="P37" s="2">
        <f>INDEX(WR_2019_Stats!$A$1:$M$151, MATCH($A37, WR_2019_Stats!$A:$A, 0), 4)</f>
        <v>16</v>
      </c>
      <c r="Q37" s="2">
        <f>INDEX(WR_2019_Stats!$A$1:$M$151, MATCH($A37, WR_2019_Stats!$A:$A, 0), 5)</f>
        <v>149</v>
      </c>
      <c r="R37" s="2">
        <f>INDEX(WR_2019_Stats!$A$1:$M$151, MATCH($A37, WR_2019_Stats!$A:$A, 0), 6)</f>
        <v>104</v>
      </c>
      <c r="S37" s="2">
        <f>INDEX(WR_2019_Stats!$A$1:$M$151, MATCH($A37, WR_2019_Stats!$A:$A, 0), 7)</f>
        <v>1199</v>
      </c>
      <c r="T37" s="2">
        <f>INDEX(WR_2019_Stats!$A$1:$M$151, MATCH($A37, WR_2019_Stats!$A:$A, 0), 8)</f>
        <v>6</v>
      </c>
      <c r="U37" s="2">
        <f>INDEX(WR_2019_Stats!$A$1:$M$151, MATCH($A37, WR_2019_Stats!$A:$A, 0), 9)</f>
        <v>3</v>
      </c>
      <c r="V37" s="2">
        <f>INDEX(WR_2019_Stats!$A$1:$M$151, MATCH($A37, WR_2019_Stats!$A:$A, 0), 10)</f>
        <v>16</v>
      </c>
      <c r="W37" s="2">
        <f>INDEX(WR_2019_Stats!$A$1:$M$151, MATCH($A37, WR_2019_Stats!$A:$A, 0), 11)</f>
        <v>0</v>
      </c>
      <c r="X37" s="2">
        <f>INDEX(WR_2019_Stats!$A$1:$M$151, MATCH($A37, WR_2019_Stats!$A:$A, 0), 12)</f>
        <v>157.5</v>
      </c>
      <c r="Y37" s="2">
        <f>INDEX(WR_2019_Stats!$A$1:$M$151, MATCH($A37, WR_2019_Stats!$A:$A, 0), 13)</f>
        <v>9.84375</v>
      </c>
      <c r="Z37" s="2">
        <f>INDEX(WR_2020_Stats!$A$1:$M$151, MATCH(A37, WR_2020_Stats!$A:$A, 0), 13)</f>
        <v>10.507142857142856</v>
      </c>
    </row>
    <row r="38" spans="1:26" x14ac:dyDescent="0.35">
      <c r="A38" t="s">
        <v>83</v>
      </c>
      <c r="B38" t="s">
        <v>17</v>
      </c>
      <c r="C38" t="s">
        <v>47</v>
      </c>
      <c r="D38">
        <v>6</v>
      </c>
      <c r="E38">
        <v>3</v>
      </c>
      <c r="F38">
        <v>10.8</v>
      </c>
      <c r="G38">
        <v>28.65</v>
      </c>
      <c r="H38">
        <v>63</v>
      </c>
      <c r="I38">
        <v>97</v>
      </c>
      <c r="J38">
        <v>64.95</v>
      </c>
      <c r="K38">
        <v>854</v>
      </c>
      <c r="L38">
        <v>10</v>
      </c>
      <c r="M38">
        <v>4.9000000000000004</v>
      </c>
      <c r="N38">
        <v>4.3</v>
      </c>
      <c r="O38">
        <v>0.6</v>
      </c>
      <c r="P38" s="2" t="e">
        <f>INDEX(WR_2020_Stats!$A$1:$M$151, MATCH($A38, WR_2019_Stats!$A:$A, 0), 4)</f>
        <v>#N/A</v>
      </c>
      <c r="Q38" s="2" t="e">
        <f>INDEX(WR_2020_Stats!$A$1:$M$151, MATCH($A38, WR_2019_Stats!$A:$A, 0), 5)</f>
        <v>#N/A</v>
      </c>
      <c r="R38" s="2" t="e">
        <f>INDEX(WR_2020_Stats!$A$1:$M$151, MATCH($A38, WR_2019_Stats!$A:$A, 0), 6)</f>
        <v>#N/A</v>
      </c>
      <c r="S38" s="2" t="e">
        <f>INDEX(WR_2020_Stats!$A$1:$M$151, MATCH($A38, WR_2019_Stats!$A:$A, 0), 7)</f>
        <v>#N/A</v>
      </c>
      <c r="T38" s="2" t="e">
        <f>INDEX(WR_2020_Stats!$A$1:$M$151, MATCH($A38, WR_2019_Stats!$A:$A, 0), 8)</f>
        <v>#N/A</v>
      </c>
      <c r="U38" s="2" t="e">
        <f>INDEX(WR_2020_Stats!$A$1:$M$151, MATCH($A38, WR_2019_Stats!$A:$A, 0), 9)</f>
        <v>#N/A</v>
      </c>
      <c r="V38" s="2" t="e">
        <f>INDEX(WR_2020_Stats!$A$1:$M$151, MATCH($A38, WR_2019_Stats!$A:$A, 0), 10)</f>
        <v>#N/A</v>
      </c>
      <c r="W38" s="2" t="e">
        <f>INDEX(WR_2020_Stats!$A$1:$M$151, MATCH($A38, WR_2019_Stats!$A:$A, 0), 11)</f>
        <v>#N/A</v>
      </c>
      <c r="X38" s="2" t="e">
        <f>INDEX(WR_2020_Stats!$A$1:$M$151, MATCH($A38, WR_2019_Stats!$A:$A, 0), 12)</f>
        <v>#N/A</v>
      </c>
      <c r="Y38" s="2" t="e">
        <f>INDEX(WR_2020_Stats!$A$1:$M$151, MATCH($A38, WR_2019_Stats!$A:$A, 0), 13)</f>
        <v>#N/A</v>
      </c>
      <c r="Z38"/>
    </row>
    <row r="39" spans="1:26" x14ac:dyDescent="0.35">
      <c r="A39" t="s">
        <v>50</v>
      </c>
      <c r="B39" t="s">
        <v>13</v>
      </c>
      <c r="C39" t="s">
        <v>46</v>
      </c>
      <c r="D39">
        <v>6.6</v>
      </c>
      <c r="E39">
        <v>2.8</v>
      </c>
      <c r="F39">
        <v>10.4</v>
      </c>
      <c r="G39">
        <v>19.690000000000001</v>
      </c>
      <c r="H39">
        <v>86</v>
      </c>
      <c r="I39">
        <v>121</v>
      </c>
      <c r="J39">
        <v>71.069999999999993</v>
      </c>
      <c r="K39">
        <v>1333</v>
      </c>
      <c r="L39">
        <v>9</v>
      </c>
      <c r="M39">
        <v>7.1</v>
      </c>
      <c r="N39">
        <v>4.5999999999999996</v>
      </c>
      <c r="O39">
        <v>2.4</v>
      </c>
      <c r="P39" s="2">
        <f>INDEX(WR_2019_Stats!$A$1:$M$151, MATCH($A39, WR_2019_Stats!$A:$A, 0), 4)</f>
        <v>14</v>
      </c>
      <c r="Q39" s="2">
        <f>INDEX(WR_2019_Stats!$A$1:$M$151, MATCH($A39, WR_2019_Stats!$A:$A, 0), 5)</f>
        <v>120</v>
      </c>
      <c r="R39" s="2">
        <f>INDEX(WR_2019_Stats!$A$1:$M$151, MATCH($A39, WR_2019_Stats!$A:$A, 0), 6)</f>
        <v>86</v>
      </c>
      <c r="S39" s="2">
        <f>INDEX(WR_2019_Stats!$A$1:$M$151, MATCH($A39, WR_2019_Stats!$A:$A, 0), 7)</f>
        <v>1333</v>
      </c>
      <c r="T39" s="2">
        <f>INDEX(WR_2019_Stats!$A$1:$M$151, MATCH($A39, WR_2019_Stats!$A:$A, 0), 8)</f>
        <v>9</v>
      </c>
      <c r="U39" s="2">
        <f>INDEX(WR_2019_Stats!$A$1:$M$151, MATCH($A39, WR_2019_Stats!$A:$A, 0), 9)</f>
        <v>1</v>
      </c>
      <c r="V39" s="2">
        <f>INDEX(WR_2019_Stats!$A$1:$M$151, MATCH($A39, WR_2019_Stats!$A:$A, 0), 10)</f>
        <v>8</v>
      </c>
      <c r="W39" s="2">
        <f>INDEX(WR_2019_Stats!$A$1:$M$151, MATCH($A39, WR_2019_Stats!$A:$A, 0), 11)</f>
        <v>0</v>
      </c>
      <c r="X39" s="2">
        <f>INDEX(WR_2019_Stats!$A$1:$M$151, MATCH($A39, WR_2019_Stats!$A:$A, 0), 12)</f>
        <v>188.10000000000002</v>
      </c>
      <c r="Y39" s="2">
        <f>INDEX(WR_2019_Stats!$A$1:$M$151, MATCH($A39, WR_2019_Stats!$A:$A, 0), 13)</f>
        <v>13.435714285714287</v>
      </c>
      <c r="Z39" s="2">
        <f>INDEX(WR_2020_Stats!$A$1:$M$151, MATCH(A39, WR_2020_Stats!$A:$A, 0), 13)</f>
        <v>10.5</v>
      </c>
    </row>
    <row r="40" spans="1:26" x14ac:dyDescent="0.35">
      <c r="A40" t="s">
        <v>69</v>
      </c>
      <c r="B40" t="s">
        <v>25</v>
      </c>
      <c r="C40" t="s">
        <v>46</v>
      </c>
      <c r="D40">
        <v>6.3</v>
      </c>
      <c r="E40">
        <v>3.2</v>
      </c>
      <c r="F40">
        <v>12.8</v>
      </c>
      <c r="G40">
        <v>30.09</v>
      </c>
      <c r="H40">
        <v>82</v>
      </c>
      <c r="I40">
        <v>110</v>
      </c>
      <c r="J40">
        <v>74.55</v>
      </c>
      <c r="K40">
        <v>1057</v>
      </c>
      <c r="L40">
        <v>8</v>
      </c>
      <c r="M40">
        <v>4</v>
      </c>
      <c r="N40">
        <v>4.7</v>
      </c>
      <c r="O40">
        <v>-0.7</v>
      </c>
      <c r="P40" s="2">
        <f>INDEX(WR_2019_Stats!$A$1:$M$151, MATCH($A40, WR_2019_Stats!$A:$A, 0), 4)</f>
        <v>16</v>
      </c>
      <c r="Q40" s="2">
        <f>INDEX(WR_2019_Stats!$A$1:$M$151, MATCH($A40, WR_2019_Stats!$A:$A, 0), 5)</f>
        <v>110</v>
      </c>
      <c r="R40" s="2">
        <f>INDEX(WR_2019_Stats!$A$1:$M$151, MATCH($A40, WR_2019_Stats!$A:$A, 0), 6)</f>
        <v>82</v>
      </c>
      <c r="S40" s="2">
        <f>INDEX(WR_2019_Stats!$A$1:$M$151, MATCH($A40, WR_2019_Stats!$A:$A, 0), 7)</f>
        <v>1057</v>
      </c>
      <c r="T40" s="2">
        <f>INDEX(WR_2019_Stats!$A$1:$M$151, MATCH($A40, WR_2019_Stats!$A:$A, 0), 8)</f>
        <v>8</v>
      </c>
      <c r="U40" s="2">
        <f>INDEX(WR_2019_Stats!$A$1:$M$151, MATCH($A40, WR_2019_Stats!$A:$A, 0), 9)</f>
        <v>4</v>
      </c>
      <c r="V40" s="2">
        <f>INDEX(WR_2019_Stats!$A$1:$M$151, MATCH($A40, WR_2019_Stats!$A:$A, 0), 10)</f>
        <v>-5</v>
      </c>
      <c r="W40" s="2">
        <f>INDEX(WR_2019_Stats!$A$1:$M$151, MATCH($A40, WR_2019_Stats!$A:$A, 0), 11)</f>
        <v>0</v>
      </c>
      <c r="X40" s="2">
        <f>INDEX(WR_2019_Stats!$A$1:$M$151, MATCH($A40, WR_2019_Stats!$A:$A, 0), 12)</f>
        <v>153.19999999999999</v>
      </c>
      <c r="Y40" s="2">
        <f>INDEX(WR_2019_Stats!$A$1:$M$151, MATCH($A40, WR_2019_Stats!$A:$A, 0), 13)</f>
        <v>9.5749999999999993</v>
      </c>
      <c r="Z40" s="2">
        <f>INDEX(WR_2020_Stats!$A$1:$M$151, MATCH(A40, WR_2020_Stats!$A:$A, 0), 13)</f>
        <v>10.3375</v>
      </c>
    </row>
    <row r="41" spans="1:26" x14ac:dyDescent="0.35">
      <c r="A41" t="s">
        <v>115</v>
      </c>
      <c r="B41" t="s">
        <v>29</v>
      </c>
      <c r="C41" t="s">
        <v>46</v>
      </c>
      <c r="D41">
        <v>6.2</v>
      </c>
      <c r="E41">
        <v>3.1</v>
      </c>
      <c r="F41">
        <v>13.8</v>
      </c>
      <c r="G41">
        <v>20.97</v>
      </c>
      <c r="H41">
        <v>42</v>
      </c>
      <c r="I41">
        <v>72</v>
      </c>
      <c r="J41">
        <v>58.33</v>
      </c>
      <c r="K41">
        <v>583</v>
      </c>
      <c r="L41">
        <v>2</v>
      </c>
      <c r="M41">
        <v>4.0999999999999996</v>
      </c>
      <c r="N41">
        <v>3.6</v>
      </c>
      <c r="O41">
        <v>0.4</v>
      </c>
      <c r="P41" s="2">
        <f>INDEX(WR_2019_Stats!$A$1:$M$151, MATCH($A41, WR_2019_Stats!$A:$A, 0), 4)</f>
        <v>14</v>
      </c>
      <c r="Q41" s="2">
        <f>INDEX(WR_2019_Stats!$A$1:$M$151, MATCH($A41, WR_2019_Stats!$A:$A, 0), 5)</f>
        <v>72</v>
      </c>
      <c r="R41" s="2">
        <f>INDEX(WR_2019_Stats!$A$1:$M$151, MATCH($A41, WR_2019_Stats!$A:$A, 0), 6)</f>
        <v>42</v>
      </c>
      <c r="S41" s="2">
        <f>INDEX(WR_2019_Stats!$A$1:$M$151, MATCH($A41, WR_2019_Stats!$A:$A, 0), 7)</f>
        <v>583</v>
      </c>
      <c r="T41" s="2">
        <f>INDEX(WR_2019_Stats!$A$1:$M$151, MATCH($A41, WR_2019_Stats!$A:$A, 0), 8)</f>
        <v>2</v>
      </c>
      <c r="U41" s="2">
        <f>INDEX(WR_2019_Stats!$A$1:$M$151, MATCH($A41, WR_2019_Stats!$A:$A, 0), 9)</f>
        <v>6</v>
      </c>
      <c r="V41" s="2">
        <f>INDEX(WR_2019_Stats!$A$1:$M$151, MATCH($A41, WR_2019_Stats!$A:$A, 0), 10)</f>
        <v>52</v>
      </c>
      <c r="W41" s="2">
        <f>INDEX(WR_2019_Stats!$A$1:$M$151, MATCH($A41, WR_2019_Stats!$A:$A, 0), 11)</f>
        <v>0</v>
      </c>
      <c r="X41" s="2">
        <f>INDEX(WR_2019_Stats!$A$1:$M$151, MATCH($A41, WR_2019_Stats!$A:$A, 0), 12)</f>
        <v>75.500000000000014</v>
      </c>
      <c r="Y41" s="2">
        <f>INDEX(WR_2019_Stats!$A$1:$M$151, MATCH($A41, WR_2019_Stats!$A:$A, 0), 13)</f>
        <v>5.3928571428571441</v>
      </c>
      <c r="Z41" s="2">
        <f>INDEX(WR_2020_Stats!$A$1:$M$151, MATCH(A41, WR_2020_Stats!$A:$A, 0), 13)</f>
        <v>10.066666666666666</v>
      </c>
    </row>
    <row r="42" spans="1:26" x14ac:dyDescent="0.35">
      <c r="A42" t="s">
        <v>61</v>
      </c>
      <c r="B42" t="s">
        <v>7</v>
      </c>
      <c r="C42" t="s">
        <v>46</v>
      </c>
      <c r="D42">
        <v>5.0999999999999996</v>
      </c>
      <c r="E42">
        <v>2.2000000000000002</v>
      </c>
      <c r="F42">
        <v>11.1</v>
      </c>
      <c r="G42">
        <v>39.200000000000003</v>
      </c>
      <c r="H42">
        <v>98</v>
      </c>
      <c r="I42">
        <v>154</v>
      </c>
      <c r="J42">
        <v>63.64</v>
      </c>
      <c r="K42">
        <v>1147</v>
      </c>
      <c r="L42">
        <v>7</v>
      </c>
      <c r="M42">
        <v>3.1</v>
      </c>
      <c r="N42">
        <v>3.3</v>
      </c>
      <c r="O42">
        <v>-0.2</v>
      </c>
      <c r="P42" s="2">
        <f>INDEX(WR_2019_Stats!$A$1:$M$151, MATCH($A42, WR_2019_Stats!$A:$A, 0), 4)</f>
        <v>16</v>
      </c>
      <c r="Q42" s="2">
        <f>INDEX(WR_2019_Stats!$A$1:$M$151, MATCH($A42, WR_2019_Stats!$A:$A, 0), 5)</f>
        <v>154</v>
      </c>
      <c r="R42" s="2">
        <f>INDEX(WR_2019_Stats!$A$1:$M$151, MATCH($A42, WR_2019_Stats!$A:$A, 0), 6)</f>
        <v>98</v>
      </c>
      <c r="S42" s="2">
        <f>INDEX(WR_2019_Stats!$A$1:$M$151, MATCH($A42, WR_2019_Stats!$A:$A, 0), 7)</f>
        <v>1147</v>
      </c>
      <c r="T42" s="2">
        <f>INDEX(WR_2019_Stats!$A$1:$M$151, MATCH($A42, WR_2019_Stats!$A:$A, 0), 8)</f>
        <v>7</v>
      </c>
      <c r="U42" s="2">
        <f>INDEX(WR_2019_Stats!$A$1:$M$151, MATCH($A42, WR_2019_Stats!$A:$A, 0), 9)</f>
        <v>1</v>
      </c>
      <c r="V42" s="2">
        <f>INDEX(WR_2019_Stats!$A$1:$M$151, MATCH($A42, WR_2019_Stats!$A:$A, 0), 10)</f>
        <v>2</v>
      </c>
      <c r="W42" s="2">
        <f>INDEX(WR_2019_Stats!$A$1:$M$151, MATCH($A42, WR_2019_Stats!$A:$A, 0), 11)</f>
        <v>0</v>
      </c>
      <c r="X42" s="2">
        <f>INDEX(WR_2019_Stats!$A$1:$M$151, MATCH($A42, WR_2019_Stats!$A:$A, 0), 12)</f>
        <v>156.89999999999998</v>
      </c>
      <c r="Y42" s="2">
        <f>INDEX(WR_2019_Stats!$A$1:$M$151, MATCH($A42, WR_2019_Stats!$A:$A, 0), 13)</f>
        <v>9.8062499999999986</v>
      </c>
      <c r="Z42" s="2">
        <f>INDEX(WR_2020_Stats!$A$1:$M$151, MATCH(A42, WR_2020_Stats!$A:$A, 0), 13)</f>
        <v>10.05625</v>
      </c>
    </row>
    <row r="43" spans="1:26" x14ac:dyDescent="0.35">
      <c r="A43" t="s">
        <v>88</v>
      </c>
      <c r="B43" t="s">
        <v>26</v>
      </c>
      <c r="C43" t="s">
        <v>47</v>
      </c>
      <c r="D43">
        <v>5.7</v>
      </c>
      <c r="E43">
        <v>3.5</v>
      </c>
      <c r="F43">
        <v>6.8</v>
      </c>
      <c r="G43">
        <v>12.31</v>
      </c>
      <c r="H43">
        <v>75</v>
      </c>
      <c r="I43">
        <v>97</v>
      </c>
      <c r="J43">
        <v>77.319999999999993</v>
      </c>
      <c r="K43">
        <v>787</v>
      </c>
      <c r="L43">
        <v>6</v>
      </c>
      <c r="M43">
        <v>4.5</v>
      </c>
      <c r="N43">
        <v>4.2</v>
      </c>
      <c r="O43">
        <v>0.4</v>
      </c>
      <c r="P43" s="2" t="e">
        <f>INDEX(WR_2020_Stats!$A$1:$M$151, MATCH($A43, WR_2019_Stats!$A:$A, 0), 4)</f>
        <v>#N/A</v>
      </c>
      <c r="Q43" s="2" t="e">
        <f>INDEX(WR_2020_Stats!$A$1:$M$151, MATCH($A43, WR_2019_Stats!$A:$A, 0), 5)</f>
        <v>#N/A</v>
      </c>
      <c r="R43" s="2" t="e">
        <f>INDEX(WR_2020_Stats!$A$1:$M$151, MATCH($A43, WR_2019_Stats!$A:$A, 0), 6)</f>
        <v>#N/A</v>
      </c>
      <c r="S43" s="2" t="e">
        <f>INDEX(WR_2020_Stats!$A$1:$M$151, MATCH($A43, WR_2019_Stats!$A:$A, 0), 7)</f>
        <v>#N/A</v>
      </c>
      <c r="T43" s="2" t="e">
        <f>INDEX(WR_2020_Stats!$A$1:$M$151, MATCH($A43, WR_2019_Stats!$A:$A, 0), 8)</f>
        <v>#N/A</v>
      </c>
      <c r="U43" s="2" t="e">
        <f>INDEX(WR_2020_Stats!$A$1:$M$151, MATCH($A43, WR_2019_Stats!$A:$A, 0), 9)</f>
        <v>#N/A</v>
      </c>
      <c r="V43" s="2" t="e">
        <f>INDEX(WR_2020_Stats!$A$1:$M$151, MATCH($A43, WR_2019_Stats!$A:$A, 0), 10)</f>
        <v>#N/A</v>
      </c>
      <c r="W43" s="2" t="e">
        <f>INDEX(WR_2020_Stats!$A$1:$M$151, MATCH($A43, WR_2019_Stats!$A:$A, 0), 11)</f>
        <v>#N/A</v>
      </c>
      <c r="X43" s="2" t="e">
        <f>INDEX(WR_2020_Stats!$A$1:$M$151, MATCH($A43, WR_2019_Stats!$A:$A, 0), 12)</f>
        <v>#N/A</v>
      </c>
      <c r="Y43" s="2" t="e">
        <f>INDEX(WR_2020_Stats!$A$1:$M$151, MATCH($A43, WR_2019_Stats!$A:$A, 0), 13)</f>
        <v>#N/A</v>
      </c>
      <c r="Z43"/>
    </row>
    <row r="44" spans="1:26" x14ac:dyDescent="0.35">
      <c r="A44" t="s">
        <v>63</v>
      </c>
      <c r="B44" t="s">
        <v>29</v>
      </c>
      <c r="C44" t="s">
        <v>46</v>
      </c>
      <c r="D44">
        <v>7.3</v>
      </c>
      <c r="E44">
        <v>3.4</v>
      </c>
      <c r="F44">
        <v>8.1</v>
      </c>
      <c r="G44">
        <v>23.69</v>
      </c>
      <c r="H44">
        <v>90</v>
      </c>
      <c r="I44">
        <v>139</v>
      </c>
      <c r="J44">
        <v>64.75</v>
      </c>
      <c r="K44">
        <v>1134</v>
      </c>
      <c r="L44">
        <v>2</v>
      </c>
      <c r="M44">
        <v>6.7</v>
      </c>
      <c r="N44">
        <v>5.6</v>
      </c>
      <c r="O44">
        <v>1.1000000000000001</v>
      </c>
      <c r="P44" s="2">
        <f>INDEX(WR_2019_Stats!$A$1:$M$151, MATCH($A44, WR_2019_Stats!$A:$A, 0), 4)</f>
        <v>15</v>
      </c>
      <c r="Q44" s="2">
        <f>INDEX(WR_2019_Stats!$A$1:$M$151, MATCH($A44, WR_2019_Stats!$A:$A, 0), 5)</f>
        <v>139</v>
      </c>
      <c r="R44" s="2">
        <f>INDEX(WR_2019_Stats!$A$1:$M$151, MATCH($A44, WR_2019_Stats!$A:$A, 0), 6)</f>
        <v>90</v>
      </c>
      <c r="S44" s="2">
        <f>INDEX(WR_2019_Stats!$A$1:$M$151, MATCH($A44, WR_2019_Stats!$A:$A, 0), 7)</f>
        <v>1134</v>
      </c>
      <c r="T44" s="2">
        <f>INDEX(WR_2019_Stats!$A$1:$M$151, MATCH($A44, WR_2019_Stats!$A:$A, 0), 8)</f>
        <v>2</v>
      </c>
      <c r="U44" s="2">
        <f>INDEX(WR_2019_Stats!$A$1:$M$151, MATCH($A44, WR_2019_Stats!$A:$A, 0), 9)</f>
        <v>17</v>
      </c>
      <c r="V44" s="2">
        <f>INDEX(WR_2019_Stats!$A$1:$M$151, MATCH($A44, WR_2019_Stats!$A:$A, 0), 10)</f>
        <v>115</v>
      </c>
      <c r="W44" s="2">
        <f>INDEX(WR_2019_Stats!$A$1:$M$151, MATCH($A44, WR_2019_Stats!$A:$A, 0), 11)</f>
        <v>1</v>
      </c>
      <c r="X44" s="2">
        <f>INDEX(WR_2019_Stats!$A$1:$M$151, MATCH($A44, WR_2019_Stats!$A:$A, 0), 12)</f>
        <v>142.9</v>
      </c>
      <c r="Y44" s="2">
        <f>INDEX(WR_2019_Stats!$A$1:$M$151, MATCH($A44, WR_2019_Stats!$A:$A, 0), 13)</f>
        <v>9.5266666666666673</v>
      </c>
      <c r="Z44" s="2">
        <f>INDEX(WR_2020_Stats!$A$1:$M$151, MATCH(A44, WR_2020_Stats!$A:$A, 0), 13)</f>
        <v>9.8187500000000014</v>
      </c>
    </row>
    <row r="45" spans="1:26" x14ac:dyDescent="0.35">
      <c r="A45" t="s">
        <v>56</v>
      </c>
      <c r="B45" t="s">
        <v>28</v>
      </c>
      <c r="C45" t="s">
        <v>46</v>
      </c>
      <c r="D45">
        <v>5.3</v>
      </c>
      <c r="E45">
        <v>2.6</v>
      </c>
      <c r="F45">
        <v>11.1</v>
      </c>
      <c r="G45">
        <v>30.19</v>
      </c>
      <c r="H45">
        <v>87</v>
      </c>
      <c r="I45">
        <v>135</v>
      </c>
      <c r="J45">
        <v>64.44</v>
      </c>
      <c r="K45">
        <v>1175</v>
      </c>
      <c r="L45">
        <v>4</v>
      </c>
      <c r="M45">
        <v>4.8</v>
      </c>
      <c r="N45">
        <v>4</v>
      </c>
      <c r="O45">
        <v>0.8</v>
      </c>
      <c r="P45" s="2">
        <f>INDEX(WR_2019_Stats!$A$1:$M$151, MATCH($A45, WR_2019_Stats!$A:$A, 0), 4)</f>
        <v>15</v>
      </c>
      <c r="Q45" s="2">
        <f>INDEX(WR_2019_Stats!$A$1:$M$151, MATCH($A45, WR_2019_Stats!$A:$A, 0), 5)</f>
        <v>135</v>
      </c>
      <c r="R45" s="2">
        <f>INDEX(WR_2019_Stats!$A$1:$M$151, MATCH($A45, WR_2019_Stats!$A:$A, 0), 6)</f>
        <v>87</v>
      </c>
      <c r="S45" s="2">
        <f>INDEX(WR_2019_Stats!$A$1:$M$151, MATCH($A45, WR_2019_Stats!$A:$A, 0), 7)</f>
        <v>1175</v>
      </c>
      <c r="T45" s="2">
        <f>INDEX(WR_2019_Stats!$A$1:$M$151, MATCH($A45, WR_2019_Stats!$A:$A, 0), 8)</f>
        <v>4</v>
      </c>
      <c r="U45" s="2">
        <f>INDEX(WR_2019_Stats!$A$1:$M$151, MATCH($A45, WR_2019_Stats!$A:$A, 0), 9)</f>
        <v>6</v>
      </c>
      <c r="V45" s="2">
        <f>INDEX(WR_2019_Stats!$A$1:$M$151, MATCH($A45, WR_2019_Stats!$A:$A, 0), 10)</f>
        <v>40</v>
      </c>
      <c r="W45" s="2">
        <f>INDEX(WR_2019_Stats!$A$1:$M$151, MATCH($A45, WR_2019_Stats!$A:$A, 0), 11)</f>
        <v>0</v>
      </c>
      <c r="X45" s="2">
        <f>INDEX(WR_2019_Stats!$A$1:$M$151, MATCH($A45, WR_2019_Stats!$A:$A, 0), 12)</f>
        <v>145.5</v>
      </c>
      <c r="Y45" s="2">
        <f>INDEX(WR_2019_Stats!$A$1:$M$151, MATCH($A45, WR_2019_Stats!$A:$A, 0), 13)</f>
        <v>9.6999999999999993</v>
      </c>
      <c r="Z45" s="2">
        <f>INDEX(WR_2020_Stats!$A$1:$M$151, MATCH(A45, WR_2020_Stats!$A:$A, 0), 13)</f>
        <v>9.6999999999999993</v>
      </c>
    </row>
    <row r="46" spans="1:26" x14ac:dyDescent="0.35">
      <c r="A46" t="s">
        <v>89</v>
      </c>
      <c r="B46" t="s">
        <v>30</v>
      </c>
      <c r="C46" t="s">
        <v>46</v>
      </c>
      <c r="D46">
        <v>6.5</v>
      </c>
      <c r="E46">
        <v>2.1</v>
      </c>
      <c r="F46">
        <v>13.2</v>
      </c>
      <c r="G46">
        <v>22.55</v>
      </c>
      <c r="H46">
        <v>62</v>
      </c>
      <c r="I46">
        <v>91</v>
      </c>
      <c r="J46">
        <v>68.13</v>
      </c>
      <c r="K46">
        <v>779</v>
      </c>
      <c r="L46">
        <v>9</v>
      </c>
      <c r="M46">
        <v>2.2000000000000002</v>
      </c>
      <c r="N46">
        <v>2.2999999999999998</v>
      </c>
      <c r="O46">
        <v>-0.1</v>
      </c>
      <c r="P46" s="2">
        <f>INDEX(WR_2019_Stats!$A$1:$M$151, MATCH($A46, WR_2019_Stats!$A:$A, 0), 4)</f>
        <v>13</v>
      </c>
      <c r="Q46" s="2">
        <f>INDEX(WR_2019_Stats!$A$1:$M$151, MATCH($A46, WR_2019_Stats!$A:$A, 0), 5)</f>
        <v>91</v>
      </c>
      <c r="R46" s="2">
        <f>INDEX(WR_2019_Stats!$A$1:$M$151, MATCH($A46, WR_2019_Stats!$A:$A, 0), 6)</f>
        <v>62</v>
      </c>
      <c r="S46" s="2">
        <f>INDEX(WR_2019_Stats!$A$1:$M$151, MATCH($A46, WR_2019_Stats!$A:$A, 0), 7)</f>
        <v>779</v>
      </c>
      <c r="T46" s="2">
        <f>INDEX(WR_2019_Stats!$A$1:$M$151, MATCH($A46, WR_2019_Stats!$A:$A, 0), 8)</f>
        <v>9</v>
      </c>
      <c r="U46" s="2">
        <f>INDEX(WR_2019_Stats!$A$1:$M$151, MATCH($A46, WR_2019_Stats!$A:$A, 0), 9)</f>
        <v>2</v>
      </c>
      <c r="V46" s="2">
        <f>INDEX(WR_2019_Stats!$A$1:$M$151, MATCH($A46, WR_2019_Stats!$A:$A, 0), 10)</f>
        <v>0</v>
      </c>
      <c r="W46" s="2">
        <f>INDEX(WR_2019_Stats!$A$1:$M$151, MATCH($A46, WR_2019_Stats!$A:$A, 0), 11)</f>
        <v>0</v>
      </c>
      <c r="X46" s="2">
        <f>INDEX(WR_2019_Stats!$A$1:$M$151, MATCH($A46, WR_2019_Stats!$A:$A, 0), 12)</f>
        <v>131.9</v>
      </c>
      <c r="Y46" s="2">
        <f>INDEX(WR_2019_Stats!$A$1:$M$151, MATCH($A46, WR_2019_Stats!$A:$A, 0), 13)</f>
        <v>10.146153846153847</v>
      </c>
      <c r="Z46" s="2">
        <f>INDEX(WR_2020_Stats!$A$1:$M$151, MATCH(A46, WR_2020_Stats!$A:$A, 0), 13)</f>
        <v>9.4875000000000007</v>
      </c>
    </row>
    <row r="47" spans="1:26" x14ac:dyDescent="0.35">
      <c r="A47" t="s">
        <v>77</v>
      </c>
      <c r="B47" t="s">
        <v>19</v>
      </c>
      <c r="C47" t="s">
        <v>46</v>
      </c>
      <c r="D47">
        <v>5.2</v>
      </c>
      <c r="E47">
        <v>2.1</v>
      </c>
      <c r="F47">
        <v>14.1</v>
      </c>
      <c r="G47">
        <v>37.090000000000003</v>
      </c>
      <c r="H47">
        <v>58</v>
      </c>
      <c r="I47">
        <v>93</v>
      </c>
      <c r="J47">
        <v>62.37</v>
      </c>
      <c r="K47">
        <v>919</v>
      </c>
      <c r="L47">
        <v>7</v>
      </c>
      <c r="M47">
        <v>3.9</v>
      </c>
      <c r="N47">
        <v>2.6</v>
      </c>
      <c r="O47">
        <v>1.3</v>
      </c>
      <c r="P47" s="2">
        <f>INDEX(WR_2019_Stats!$A$1:$M$151, MATCH($A47, WR_2019_Stats!$A:$A, 0), 4)</f>
        <v>14</v>
      </c>
      <c r="Q47" s="2">
        <f>INDEX(WR_2019_Stats!$A$1:$M$151, MATCH($A47, WR_2019_Stats!$A:$A, 0), 5)</f>
        <v>93</v>
      </c>
      <c r="R47" s="2">
        <f>INDEX(WR_2019_Stats!$A$1:$M$151, MATCH($A47, WR_2019_Stats!$A:$A, 0), 6)</f>
        <v>58</v>
      </c>
      <c r="S47" s="2">
        <f>INDEX(WR_2019_Stats!$A$1:$M$151, MATCH($A47, WR_2019_Stats!$A:$A, 0), 7)</f>
        <v>919</v>
      </c>
      <c r="T47" s="2">
        <f>INDEX(WR_2019_Stats!$A$1:$M$151, MATCH($A47, WR_2019_Stats!$A:$A, 0), 8)</f>
        <v>7</v>
      </c>
      <c r="U47" s="2">
        <f>INDEX(WR_2019_Stats!$A$1:$M$151, MATCH($A47, WR_2019_Stats!$A:$A, 0), 9)</f>
        <v>0</v>
      </c>
      <c r="V47" s="2">
        <f>INDEX(WR_2019_Stats!$A$1:$M$151, MATCH($A47, WR_2019_Stats!$A:$A, 0), 10)</f>
        <v>0</v>
      </c>
      <c r="W47" s="2">
        <f>INDEX(WR_2019_Stats!$A$1:$M$151, MATCH($A47, WR_2019_Stats!$A:$A, 0), 11)</f>
        <v>0</v>
      </c>
      <c r="X47" s="2">
        <f>INDEX(WR_2019_Stats!$A$1:$M$151, MATCH($A47, WR_2019_Stats!$A:$A, 0), 12)</f>
        <v>133.9</v>
      </c>
      <c r="Y47" s="2">
        <f>INDEX(WR_2019_Stats!$A$1:$M$151, MATCH($A47, WR_2019_Stats!$A:$A, 0), 13)</f>
        <v>9.5642857142857149</v>
      </c>
      <c r="Z47" s="2">
        <f>INDEX(WR_2020_Stats!$A$1:$M$151, MATCH(A47, WR_2020_Stats!$A:$A, 0), 13)</f>
        <v>9.2533333333333339</v>
      </c>
    </row>
    <row r="48" spans="1:26" x14ac:dyDescent="0.35">
      <c r="A48" t="s">
        <v>112</v>
      </c>
      <c r="B48" t="s">
        <v>3</v>
      </c>
      <c r="C48" t="s">
        <v>46</v>
      </c>
      <c r="D48">
        <v>7.2</v>
      </c>
      <c r="E48">
        <v>2.7</v>
      </c>
      <c r="F48">
        <v>12.3</v>
      </c>
      <c r="G48">
        <v>22.32</v>
      </c>
      <c r="H48">
        <v>43</v>
      </c>
      <c r="I48">
        <v>69</v>
      </c>
      <c r="J48">
        <v>62.32</v>
      </c>
      <c r="K48">
        <v>601</v>
      </c>
      <c r="L48">
        <v>2</v>
      </c>
      <c r="M48">
        <v>4.9000000000000004</v>
      </c>
      <c r="N48">
        <v>3.3</v>
      </c>
      <c r="O48">
        <v>1.6</v>
      </c>
      <c r="P48" s="2">
        <f>INDEX(WR_2019_Stats!$A$1:$M$151, MATCH($A48, WR_2019_Stats!$A:$A, 0), 4)</f>
        <v>15</v>
      </c>
      <c r="Q48" s="2">
        <f>INDEX(WR_2019_Stats!$A$1:$M$151, MATCH($A48, WR_2019_Stats!$A:$A, 0), 5)</f>
        <v>69</v>
      </c>
      <c r="R48" s="2">
        <f>INDEX(WR_2019_Stats!$A$1:$M$151, MATCH($A48, WR_2019_Stats!$A:$A, 0), 6)</f>
        <v>43</v>
      </c>
      <c r="S48" s="2">
        <f>INDEX(WR_2019_Stats!$A$1:$M$151, MATCH($A48, WR_2019_Stats!$A:$A, 0), 7)</f>
        <v>601</v>
      </c>
      <c r="T48" s="2">
        <f>INDEX(WR_2019_Stats!$A$1:$M$151, MATCH($A48, WR_2019_Stats!$A:$A, 0), 8)</f>
        <v>2</v>
      </c>
      <c r="U48" s="2">
        <f>INDEX(WR_2019_Stats!$A$1:$M$151, MATCH($A48, WR_2019_Stats!$A:$A, 0), 9)</f>
        <v>0</v>
      </c>
      <c r="V48" s="2">
        <f>INDEX(WR_2019_Stats!$A$1:$M$151, MATCH($A48, WR_2019_Stats!$A:$A, 0), 10)</f>
        <v>0</v>
      </c>
      <c r="W48" s="2">
        <f>INDEX(WR_2019_Stats!$A$1:$M$151, MATCH($A48, WR_2019_Stats!$A:$A, 0), 11)</f>
        <v>0</v>
      </c>
      <c r="X48" s="2">
        <f>INDEX(WR_2019_Stats!$A$1:$M$151, MATCH($A48, WR_2019_Stats!$A:$A, 0), 12)</f>
        <v>72.099999999999994</v>
      </c>
      <c r="Y48" s="2">
        <f>INDEX(WR_2019_Stats!$A$1:$M$151, MATCH($A48, WR_2019_Stats!$A:$A, 0), 13)</f>
        <v>4.8066666666666666</v>
      </c>
      <c r="Z48" s="2">
        <f>INDEX(WR_2020_Stats!$A$1:$M$151, MATCH(A48, WR_2020_Stats!$A:$A, 0), 13)</f>
        <v>9.1714285714285726</v>
      </c>
    </row>
    <row r="49" spans="1:26" x14ac:dyDescent="0.35">
      <c r="A49" t="s">
        <v>54</v>
      </c>
      <c r="B49" t="s">
        <v>30</v>
      </c>
      <c r="C49" t="s">
        <v>46</v>
      </c>
      <c r="D49">
        <v>5.3</v>
      </c>
      <c r="E49">
        <v>1.9</v>
      </c>
      <c r="F49">
        <v>15.4</v>
      </c>
      <c r="G49">
        <v>33.67</v>
      </c>
      <c r="H49">
        <v>65</v>
      </c>
      <c r="I49">
        <v>116</v>
      </c>
      <c r="J49">
        <v>56.03</v>
      </c>
      <c r="K49">
        <v>1190</v>
      </c>
      <c r="L49">
        <v>11</v>
      </c>
      <c r="M49">
        <v>4.9000000000000004</v>
      </c>
      <c r="N49">
        <v>4.2</v>
      </c>
      <c r="O49">
        <v>0.7</v>
      </c>
      <c r="P49" s="2">
        <f>INDEX(WR_2019_Stats!$A$1:$M$151, MATCH($A49, WR_2019_Stats!$A:$A, 0), 4)</f>
        <v>16</v>
      </c>
      <c r="Q49" s="2">
        <f>INDEX(WR_2019_Stats!$A$1:$M$151, MATCH($A49, WR_2019_Stats!$A:$A, 0), 5)</f>
        <v>116</v>
      </c>
      <c r="R49" s="2">
        <f>INDEX(WR_2019_Stats!$A$1:$M$151, MATCH($A49, WR_2019_Stats!$A:$A, 0), 6)</f>
        <v>65</v>
      </c>
      <c r="S49" s="2">
        <f>INDEX(WR_2019_Stats!$A$1:$M$151, MATCH($A49, WR_2019_Stats!$A:$A, 0), 7)</f>
        <v>1190</v>
      </c>
      <c r="T49" s="2">
        <f>INDEX(WR_2019_Stats!$A$1:$M$151, MATCH($A49, WR_2019_Stats!$A:$A, 0), 8)</f>
        <v>11</v>
      </c>
      <c r="U49" s="2">
        <f>INDEX(WR_2019_Stats!$A$1:$M$151, MATCH($A49, WR_2019_Stats!$A:$A, 0), 9)</f>
        <v>0</v>
      </c>
      <c r="V49" s="2">
        <f>INDEX(WR_2019_Stats!$A$1:$M$151, MATCH($A49, WR_2019_Stats!$A:$A, 0), 10)</f>
        <v>0</v>
      </c>
      <c r="W49" s="2">
        <f>INDEX(WR_2019_Stats!$A$1:$M$151, MATCH($A49, WR_2019_Stats!$A:$A, 0), 11)</f>
        <v>0</v>
      </c>
      <c r="X49" s="2">
        <f>INDEX(WR_2019_Stats!$A$1:$M$151, MATCH($A49, WR_2019_Stats!$A:$A, 0), 12)</f>
        <v>185</v>
      </c>
      <c r="Y49" s="2">
        <f>INDEX(WR_2019_Stats!$A$1:$M$151, MATCH($A49, WR_2019_Stats!$A:$A, 0), 13)</f>
        <v>11.5625</v>
      </c>
      <c r="Z49" s="2">
        <f>INDEX(WR_2020_Stats!$A$1:$M$151, MATCH(A49, WR_2020_Stats!$A:$A, 0), 13)</f>
        <v>9.16</v>
      </c>
    </row>
    <row r="50" spans="1:26" x14ac:dyDescent="0.35">
      <c r="A50" t="s">
        <v>95</v>
      </c>
      <c r="B50" t="s">
        <v>29</v>
      </c>
      <c r="C50" t="s">
        <v>47</v>
      </c>
      <c r="D50">
        <v>6</v>
      </c>
      <c r="E50">
        <v>3.7</v>
      </c>
      <c r="F50">
        <v>6.5</v>
      </c>
      <c r="G50">
        <v>12.12</v>
      </c>
      <c r="H50">
        <v>69</v>
      </c>
      <c r="I50">
        <v>89</v>
      </c>
      <c r="J50">
        <v>77.53</v>
      </c>
      <c r="K50">
        <v>734</v>
      </c>
      <c r="L50">
        <v>3</v>
      </c>
      <c r="M50">
        <v>6.1</v>
      </c>
      <c r="N50">
        <v>5.8</v>
      </c>
      <c r="O50">
        <v>0.3</v>
      </c>
      <c r="P50" s="2" t="e">
        <f>INDEX(WR_2020_Stats!$A$1:$M$151, MATCH($A50, WR_2019_Stats!$A:$A, 0), 4)</f>
        <v>#N/A</v>
      </c>
      <c r="Q50" s="2" t="e">
        <f>INDEX(WR_2020_Stats!$A$1:$M$151, MATCH($A50, WR_2019_Stats!$A:$A, 0), 5)</f>
        <v>#N/A</v>
      </c>
      <c r="R50" s="2" t="e">
        <f>INDEX(WR_2020_Stats!$A$1:$M$151, MATCH($A50, WR_2019_Stats!$A:$A, 0), 6)</f>
        <v>#N/A</v>
      </c>
      <c r="S50" s="2" t="e">
        <f>INDEX(WR_2020_Stats!$A$1:$M$151, MATCH($A50, WR_2019_Stats!$A:$A, 0), 7)</f>
        <v>#N/A</v>
      </c>
      <c r="T50" s="2" t="e">
        <f>INDEX(WR_2020_Stats!$A$1:$M$151, MATCH($A50, WR_2019_Stats!$A:$A, 0), 8)</f>
        <v>#N/A</v>
      </c>
      <c r="U50" s="2" t="e">
        <f>INDEX(WR_2020_Stats!$A$1:$M$151, MATCH($A50, WR_2019_Stats!$A:$A, 0), 9)</f>
        <v>#N/A</v>
      </c>
      <c r="V50" s="2" t="e">
        <f>INDEX(WR_2020_Stats!$A$1:$M$151, MATCH($A50, WR_2019_Stats!$A:$A, 0), 10)</f>
        <v>#N/A</v>
      </c>
      <c r="W50" s="2" t="e">
        <f>INDEX(WR_2020_Stats!$A$1:$M$151, MATCH($A50, WR_2019_Stats!$A:$A, 0), 11)</f>
        <v>#N/A</v>
      </c>
      <c r="X50" s="2" t="e">
        <f>INDEX(WR_2020_Stats!$A$1:$M$151, MATCH($A50, WR_2019_Stats!$A:$A, 0), 12)</f>
        <v>#N/A</v>
      </c>
      <c r="Y50" s="2" t="e">
        <f>INDEX(WR_2020_Stats!$A$1:$M$151, MATCH($A50, WR_2019_Stats!$A:$A, 0), 13)</f>
        <v>#N/A</v>
      </c>
      <c r="Z50"/>
    </row>
    <row r="51" spans="1:26" x14ac:dyDescent="0.35">
      <c r="A51" t="s">
        <v>98</v>
      </c>
      <c r="B51" t="s">
        <v>20</v>
      </c>
      <c r="C51" t="s">
        <v>46</v>
      </c>
      <c r="D51">
        <v>6.1</v>
      </c>
      <c r="E51">
        <v>3.6</v>
      </c>
      <c r="F51">
        <v>9</v>
      </c>
      <c r="G51">
        <v>21.87</v>
      </c>
      <c r="H51">
        <v>59</v>
      </c>
      <c r="I51">
        <v>92</v>
      </c>
      <c r="J51">
        <v>64.13</v>
      </c>
      <c r="K51">
        <v>680</v>
      </c>
      <c r="L51">
        <v>5</v>
      </c>
      <c r="M51">
        <v>5.0999999999999996</v>
      </c>
      <c r="N51">
        <v>4.5999999999999996</v>
      </c>
      <c r="O51">
        <v>0.4</v>
      </c>
      <c r="P51" s="2">
        <f>INDEX(WR_2019_Stats!$A$1:$M$151, MATCH($A51, WR_2019_Stats!$A:$A, 0), 4)</f>
        <v>16</v>
      </c>
      <c r="Q51" s="2">
        <f>INDEX(WR_2019_Stats!$A$1:$M$151, MATCH($A51, WR_2019_Stats!$A:$A, 0), 5)</f>
        <v>92</v>
      </c>
      <c r="R51" s="2">
        <f>INDEX(WR_2019_Stats!$A$1:$M$151, MATCH($A51, WR_2019_Stats!$A:$A, 0), 6)</f>
        <v>59</v>
      </c>
      <c r="S51" s="2">
        <f>INDEX(WR_2019_Stats!$A$1:$M$151, MATCH($A51, WR_2019_Stats!$A:$A, 0), 7)</f>
        <v>680</v>
      </c>
      <c r="T51" s="2">
        <f>INDEX(WR_2019_Stats!$A$1:$M$151, MATCH($A51, WR_2019_Stats!$A:$A, 0), 8)</f>
        <v>5</v>
      </c>
      <c r="U51" s="2">
        <f>INDEX(WR_2019_Stats!$A$1:$M$151, MATCH($A51, WR_2019_Stats!$A:$A, 0), 9)</f>
        <v>4</v>
      </c>
      <c r="V51" s="2">
        <f>INDEX(WR_2019_Stats!$A$1:$M$151, MATCH($A51, WR_2019_Stats!$A:$A, 0), 10)</f>
        <v>41</v>
      </c>
      <c r="W51" s="2">
        <f>INDEX(WR_2019_Stats!$A$1:$M$151, MATCH($A51, WR_2019_Stats!$A:$A, 0), 11)</f>
        <v>0</v>
      </c>
      <c r="X51" s="2">
        <f>INDEX(WR_2019_Stats!$A$1:$M$151, MATCH($A51, WR_2019_Stats!$A:$A, 0), 12)</f>
        <v>102.1</v>
      </c>
      <c r="Y51" s="2">
        <f>INDEX(WR_2019_Stats!$A$1:$M$151, MATCH($A51, WR_2019_Stats!$A:$A, 0), 13)</f>
        <v>6.3812499999999996</v>
      </c>
      <c r="Z51" s="2">
        <f>INDEX(WR_2020_Stats!$A$1:$M$151, MATCH(A51, WR_2020_Stats!$A:$A, 0), 13)</f>
        <v>9.06</v>
      </c>
    </row>
    <row r="52" spans="1:26" x14ac:dyDescent="0.35">
      <c r="A52" t="s">
        <v>97</v>
      </c>
      <c r="B52" t="s">
        <v>15</v>
      </c>
      <c r="C52" t="s">
        <v>47</v>
      </c>
      <c r="D52">
        <v>4.9000000000000004</v>
      </c>
      <c r="E52">
        <v>2.2999999999999998</v>
      </c>
      <c r="F52">
        <v>10.9</v>
      </c>
      <c r="G52">
        <v>19.39</v>
      </c>
      <c r="H52">
        <v>43</v>
      </c>
      <c r="I52">
        <v>65</v>
      </c>
      <c r="J52">
        <v>66.150000000000006</v>
      </c>
      <c r="K52">
        <v>705</v>
      </c>
      <c r="L52">
        <v>9</v>
      </c>
      <c r="M52">
        <v>6.1</v>
      </c>
      <c r="N52">
        <v>4.0999999999999996</v>
      </c>
      <c r="O52">
        <v>2</v>
      </c>
      <c r="P52" s="2" t="e">
        <f>INDEX(WR_2020_Stats!$A$1:$M$151, MATCH($A52, WR_2019_Stats!$A:$A, 0), 4)</f>
        <v>#N/A</v>
      </c>
      <c r="Q52" s="2" t="e">
        <f>INDEX(WR_2020_Stats!$A$1:$M$151, MATCH($A52, WR_2019_Stats!$A:$A, 0), 5)</f>
        <v>#N/A</v>
      </c>
      <c r="R52" s="2" t="e">
        <f>INDEX(WR_2020_Stats!$A$1:$M$151, MATCH($A52, WR_2019_Stats!$A:$A, 0), 6)</f>
        <v>#N/A</v>
      </c>
      <c r="S52" s="2" t="e">
        <f>INDEX(WR_2020_Stats!$A$1:$M$151, MATCH($A52, WR_2019_Stats!$A:$A, 0), 7)</f>
        <v>#N/A</v>
      </c>
      <c r="T52" s="2" t="e">
        <f>INDEX(WR_2020_Stats!$A$1:$M$151, MATCH($A52, WR_2019_Stats!$A:$A, 0), 8)</f>
        <v>#N/A</v>
      </c>
      <c r="U52" s="2" t="e">
        <f>INDEX(WR_2020_Stats!$A$1:$M$151, MATCH($A52, WR_2019_Stats!$A:$A, 0), 9)</f>
        <v>#N/A</v>
      </c>
      <c r="V52" s="2" t="e">
        <f>INDEX(WR_2020_Stats!$A$1:$M$151, MATCH($A52, WR_2019_Stats!$A:$A, 0), 10)</f>
        <v>#N/A</v>
      </c>
      <c r="W52" s="2" t="e">
        <f>INDEX(WR_2020_Stats!$A$1:$M$151, MATCH($A52, WR_2019_Stats!$A:$A, 0), 11)</f>
        <v>#N/A</v>
      </c>
      <c r="X52" s="2" t="e">
        <f>INDEX(WR_2020_Stats!$A$1:$M$151, MATCH($A52, WR_2019_Stats!$A:$A, 0), 12)</f>
        <v>#N/A</v>
      </c>
      <c r="Y52" s="2" t="e">
        <f>INDEX(WR_2020_Stats!$A$1:$M$151, MATCH($A52, WR_2019_Stats!$A:$A, 0), 13)</f>
        <v>#N/A</v>
      </c>
      <c r="Z52"/>
    </row>
    <row r="53" spans="1:26" x14ac:dyDescent="0.35">
      <c r="A53" t="s">
        <v>108</v>
      </c>
      <c r="B53" t="s">
        <v>28</v>
      </c>
      <c r="C53" t="s">
        <v>46</v>
      </c>
      <c r="D53">
        <v>5.8</v>
      </c>
      <c r="E53">
        <v>2.6</v>
      </c>
      <c r="F53">
        <v>14.5</v>
      </c>
      <c r="G53">
        <v>30.58</v>
      </c>
      <c r="H53">
        <v>54</v>
      </c>
      <c r="I53">
        <v>105</v>
      </c>
      <c r="J53">
        <v>51.43</v>
      </c>
      <c r="K53">
        <v>627</v>
      </c>
      <c r="L53">
        <v>6</v>
      </c>
      <c r="M53">
        <v>2.9</v>
      </c>
      <c r="N53">
        <v>3</v>
      </c>
      <c r="O53">
        <v>0</v>
      </c>
      <c r="P53" s="2">
        <f>INDEX(WR_2019_Stats!$A$1:$M$151, MATCH($A53, WR_2019_Stats!$A:$A, 0), 4)</f>
        <v>16</v>
      </c>
      <c r="Q53" s="2">
        <f>INDEX(WR_2019_Stats!$A$1:$M$151, MATCH($A53, WR_2019_Stats!$A:$A, 0), 5)</f>
        <v>105</v>
      </c>
      <c r="R53" s="2">
        <f>INDEX(WR_2019_Stats!$A$1:$M$151, MATCH($A53, WR_2019_Stats!$A:$A, 0), 6)</f>
        <v>54</v>
      </c>
      <c r="S53" s="2">
        <f>INDEX(WR_2019_Stats!$A$1:$M$151, MATCH($A53, WR_2019_Stats!$A:$A, 0), 7)</f>
        <v>627</v>
      </c>
      <c r="T53" s="2">
        <f>INDEX(WR_2019_Stats!$A$1:$M$151, MATCH($A53, WR_2019_Stats!$A:$A, 0), 8)</f>
        <v>6</v>
      </c>
      <c r="U53" s="2">
        <f>INDEX(WR_2019_Stats!$A$1:$M$151, MATCH($A53, WR_2019_Stats!$A:$A, 0), 9)</f>
        <v>19</v>
      </c>
      <c r="V53" s="2">
        <f>INDEX(WR_2019_Stats!$A$1:$M$151, MATCH($A53, WR_2019_Stats!$A:$A, 0), 10)</f>
        <v>130</v>
      </c>
      <c r="W53" s="2">
        <f>INDEX(WR_2019_Stats!$A$1:$M$151, MATCH($A53, WR_2019_Stats!$A:$A, 0), 11)</f>
        <v>1</v>
      </c>
      <c r="X53" s="2">
        <f>INDEX(WR_2019_Stats!$A$1:$M$151, MATCH($A53, WR_2019_Stats!$A:$A, 0), 12)</f>
        <v>117.7</v>
      </c>
      <c r="Y53" s="2">
        <f>INDEX(WR_2019_Stats!$A$1:$M$151, MATCH($A53, WR_2019_Stats!$A:$A, 0), 13)</f>
        <v>7.3562500000000002</v>
      </c>
      <c r="Z53" s="2">
        <f>INDEX(WR_2020_Stats!$A$1:$M$151, MATCH(A53, WR_2020_Stats!$A:$A, 0), 13)</f>
        <v>9.0066666666666677</v>
      </c>
    </row>
    <row r="54" spans="1:26" x14ac:dyDescent="0.35">
      <c r="A54" t="s">
        <v>84</v>
      </c>
      <c r="B54" t="s">
        <v>27</v>
      </c>
      <c r="C54" t="s">
        <v>46</v>
      </c>
      <c r="D54">
        <v>6</v>
      </c>
      <c r="E54">
        <v>3</v>
      </c>
      <c r="F54">
        <v>7.9</v>
      </c>
      <c r="G54">
        <v>24.13</v>
      </c>
      <c r="H54">
        <v>78</v>
      </c>
      <c r="I54">
        <v>122</v>
      </c>
      <c r="J54">
        <v>63.93</v>
      </c>
      <c r="K54">
        <v>833</v>
      </c>
      <c r="L54">
        <v>6</v>
      </c>
      <c r="M54">
        <v>4.7</v>
      </c>
      <c r="N54">
        <v>3.9</v>
      </c>
      <c r="O54">
        <v>0.8</v>
      </c>
      <c r="P54" s="2">
        <f>INDEX(WR_2019_Stats!$A$1:$M$151, MATCH($A54, WR_2019_Stats!$A:$A, 0), 4)</f>
        <v>16</v>
      </c>
      <c r="Q54" s="2">
        <f>INDEX(WR_2019_Stats!$A$1:$M$151, MATCH($A54, WR_2019_Stats!$A:$A, 0), 5)</f>
        <v>122</v>
      </c>
      <c r="R54" s="2">
        <f>INDEX(WR_2019_Stats!$A$1:$M$151, MATCH($A54, WR_2019_Stats!$A:$A, 0), 6)</f>
        <v>78</v>
      </c>
      <c r="S54" s="2">
        <f>INDEX(WR_2019_Stats!$A$1:$M$151, MATCH($A54, WR_2019_Stats!$A:$A, 0), 7)</f>
        <v>833</v>
      </c>
      <c r="T54" s="2">
        <f>INDEX(WR_2019_Stats!$A$1:$M$151, MATCH($A54, WR_2019_Stats!$A:$A, 0), 8)</f>
        <v>6</v>
      </c>
      <c r="U54" s="2">
        <f>INDEX(WR_2019_Stats!$A$1:$M$151, MATCH($A54, WR_2019_Stats!$A:$A, 0), 9)</f>
        <v>1</v>
      </c>
      <c r="V54" s="2">
        <f>INDEX(WR_2019_Stats!$A$1:$M$151, MATCH($A54, WR_2019_Stats!$A:$A, 0), 10)</f>
        <v>4</v>
      </c>
      <c r="W54" s="2">
        <f>INDEX(WR_2019_Stats!$A$1:$M$151, MATCH($A54, WR_2019_Stats!$A:$A, 0), 11)</f>
        <v>0</v>
      </c>
      <c r="X54" s="2">
        <f>INDEX(WR_2019_Stats!$A$1:$M$151, MATCH($A54, WR_2019_Stats!$A:$A, 0), 12)</f>
        <v>119.70000000000002</v>
      </c>
      <c r="Y54" s="2">
        <f>INDEX(WR_2019_Stats!$A$1:$M$151, MATCH($A54, WR_2019_Stats!$A:$A, 0), 13)</f>
        <v>7.4812500000000011</v>
      </c>
      <c r="Z54" s="2">
        <f>INDEX(WR_2020_Stats!$A$1:$M$151, MATCH(A54, WR_2020_Stats!$A:$A, 0), 13)</f>
        <v>8.9416666666666682</v>
      </c>
    </row>
    <row r="55" spans="1:26" x14ac:dyDescent="0.35">
      <c r="A55" t="s">
        <v>55</v>
      </c>
      <c r="B55" t="s">
        <v>12</v>
      </c>
      <c r="C55" t="s">
        <v>46</v>
      </c>
      <c r="D55">
        <v>5.4</v>
      </c>
      <c r="E55">
        <v>2.6</v>
      </c>
      <c r="F55">
        <v>12.8</v>
      </c>
      <c r="G55">
        <v>28.66</v>
      </c>
      <c r="H55">
        <v>79</v>
      </c>
      <c r="I55">
        <v>119</v>
      </c>
      <c r="J55">
        <v>66.39</v>
      </c>
      <c r="K55">
        <v>1189</v>
      </c>
      <c r="L55">
        <v>8</v>
      </c>
      <c r="M55">
        <v>3.3</v>
      </c>
      <c r="N55">
        <v>3.6</v>
      </c>
      <c r="O55">
        <v>-0.4</v>
      </c>
      <c r="P55" s="2">
        <f>INDEX(WR_2019_Stats!$A$1:$M$151, MATCH($A55, WR_2019_Stats!$A:$A, 0), 4)</f>
        <v>16</v>
      </c>
      <c r="Q55" s="2">
        <f>INDEX(WR_2019_Stats!$A$1:$M$151, MATCH($A55, WR_2019_Stats!$A:$A, 0), 5)</f>
        <v>119</v>
      </c>
      <c r="R55" s="2">
        <f>INDEX(WR_2019_Stats!$A$1:$M$151, MATCH($A55, WR_2019_Stats!$A:$A, 0), 6)</f>
        <v>79</v>
      </c>
      <c r="S55" s="2">
        <f>INDEX(WR_2019_Stats!$A$1:$M$151, MATCH($A55, WR_2019_Stats!$A:$A, 0), 7)</f>
        <v>1189</v>
      </c>
      <c r="T55" s="2">
        <f>INDEX(WR_2019_Stats!$A$1:$M$151, MATCH($A55, WR_2019_Stats!$A:$A, 0), 8)</f>
        <v>8</v>
      </c>
      <c r="U55" s="2">
        <f>INDEX(WR_2019_Stats!$A$1:$M$151, MATCH($A55, WR_2019_Stats!$A:$A, 0), 9)</f>
        <v>1</v>
      </c>
      <c r="V55" s="2">
        <f>INDEX(WR_2019_Stats!$A$1:$M$151, MATCH($A55, WR_2019_Stats!$A:$A, 0), 10)</f>
        <v>6</v>
      </c>
      <c r="W55" s="2">
        <f>INDEX(WR_2019_Stats!$A$1:$M$151, MATCH($A55, WR_2019_Stats!$A:$A, 0), 11)</f>
        <v>0</v>
      </c>
      <c r="X55" s="2">
        <f>INDEX(WR_2019_Stats!$A$1:$M$151, MATCH($A55, WR_2019_Stats!$A:$A, 0), 12)</f>
        <v>167.5</v>
      </c>
      <c r="Y55" s="2">
        <f>INDEX(WR_2019_Stats!$A$1:$M$151, MATCH($A55, WR_2019_Stats!$A:$A, 0), 13)</f>
        <v>10.46875</v>
      </c>
      <c r="Z55" s="2">
        <f>INDEX(WR_2020_Stats!$A$1:$M$151, MATCH(A55, WR_2020_Stats!$A:$A, 0), 13)</f>
        <v>8.9250000000000007</v>
      </c>
    </row>
    <row r="56" spans="1:26" x14ac:dyDescent="0.35">
      <c r="A56" t="s">
        <v>153</v>
      </c>
      <c r="B56" t="s">
        <v>16</v>
      </c>
      <c r="C56" t="s">
        <v>46</v>
      </c>
      <c r="D56">
        <v>5.9</v>
      </c>
      <c r="E56">
        <v>3.4</v>
      </c>
      <c r="F56">
        <v>10.8</v>
      </c>
      <c r="G56">
        <v>15.63</v>
      </c>
      <c r="H56">
        <v>39</v>
      </c>
      <c r="I56">
        <v>69</v>
      </c>
      <c r="J56">
        <v>56.52</v>
      </c>
      <c r="K56">
        <v>363</v>
      </c>
      <c r="L56">
        <v>3</v>
      </c>
      <c r="M56">
        <v>3.9</v>
      </c>
      <c r="N56">
        <v>3.7</v>
      </c>
      <c r="O56">
        <v>0.2</v>
      </c>
      <c r="P56" s="2">
        <f>INDEX(WR_2019_Stats!$A$1:$M$151, MATCH($A56, WR_2019_Stats!$A:$A, 0), 4)</f>
        <v>11</v>
      </c>
      <c r="Q56" s="2">
        <f>INDEX(WR_2019_Stats!$A$1:$M$151, MATCH($A56, WR_2019_Stats!$A:$A, 0), 5)</f>
        <v>69</v>
      </c>
      <c r="R56" s="2">
        <f>INDEX(WR_2019_Stats!$A$1:$M$151, MATCH($A56, WR_2019_Stats!$A:$A, 0), 6)</f>
        <v>39</v>
      </c>
      <c r="S56" s="2">
        <f>INDEX(WR_2019_Stats!$A$1:$M$151, MATCH($A56, WR_2019_Stats!$A:$A, 0), 7)</f>
        <v>363</v>
      </c>
      <c r="T56" s="2">
        <f>INDEX(WR_2019_Stats!$A$1:$M$151, MATCH($A56, WR_2019_Stats!$A:$A, 0), 8)</f>
        <v>3</v>
      </c>
      <c r="U56" s="2">
        <f>INDEX(WR_2019_Stats!$A$1:$M$151, MATCH($A56, WR_2019_Stats!$A:$A, 0), 9)</f>
        <v>2</v>
      </c>
      <c r="V56" s="2">
        <f>INDEX(WR_2019_Stats!$A$1:$M$151, MATCH($A56, WR_2019_Stats!$A:$A, 0), 10)</f>
        <v>7</v>
      </c>
      <c r="W56" s="2">
        <f>INDEX(WR_2019_Stats!$A$1:$M$151, MATCH($A56, WR_2019_Stats!$A:$A, 0), 11)</f>
        <v>0</v>
      </c>
      <c r="X56" s="2">
        <f>INDEX(WR_2019_Stats!$A$1:$M$151, MATCH($A56, WR_2019_Stats!$A:$A, 0), 12)</f>
        <v>55.000000000000007</v>
      </c>
      <c r="Y56" s="2">
        <f>INDEX(WR_2019_Stats!$A$1:$M$151, MATCH($A56, WR_2019_Stats!$A:$A, 0), 13)</f>
        <v>5.0000000000000009</v>
      </c>
      <c r="Z56" s="2">
        <f>INDEX(WR_2020_Stats!$A$1:$M$151, MATCH(A56, WR_2020_Stats!$A:$A, 0), 13)</f>
        <v>8.6000000000000014</v>
      </c>
    </row>
    <row r="57" spans="1:26" x14ac:dyDescent="0.35">
      <c r="A57" t="s">
        <v>121</v>
      </c>
      <c r="B57" t="s">
        <v>20</v>
      </c>
      <c r="C57" t="s">
        <v>46</v>
      </c>
      <c r="D57">
        <v>4.9000000000000004</v>
      </c>
      <c r="E57">
        <v>2.4</v>
      </c>
      <c r="F57">
        <v>9.6</v>
      </c>
      <c r="G57">
        <v>17.739999999999998</v>
      </c>
      <c r="H57">
        <v>42</v>
      </c>
      <c r="I57">
        <v>70</v>
      </c>
      <c r="J57">
        <v>60</v>
      </c>
      <c r="K57">
        <v>552</v>
      </c>
      <c r="L57">
        <v>3</v>
      </c>
      <c r="M57">
        <v>6</v>
      </c>
      <c r="N57">
        <v>4.3</v>
      </c>
      <c r="O57">
        <v>1.7</v>
      </c>
      <c r="P57" s="2">
        <f>INDEX(WR_2019_Stats!$A$1:$M$151, MATCH($A57, WR_2019_Stats!$A:$A, 0), 4)</f>
        <v>12</v>
      </c>
      <c r="Q57" s="2">
        <f>INDEX(WR_2019_Stats!$A$1:$M$151, MATCH($A57, WR_2019_Stats!$A:$A, 0), 5)</f>
        <v>70</v>
      </c>
      <c r="R57" s="2">
        <f>INDEX(WR_2019_Stats!$A$1:$M$151, MATCH($A57, WR_2019_Stats!$A:$A, 0), 6)</f>
        <v>42</v>
      </c>
      <c r="S57" s="2">
        <f>INDEX(WR_2019_Stats!$A$1:$M$151, MATCH($A57, WR_2019_Stats!$A:$A, 0), 7)</f>
        <v>552</v>
      </c>
      <c r="T57" s="2">
        <f>INDEX(WR_2019_Stats!$A$1:$M$151, MATCH($A57, WR_2019_Stats!$A:$A, 0), 8)</f>
        <v>3</v>
      </c>
      <c r="U57" s="2">
        <f>INDEX(WR_2019_Stats!$A$1:$M$151, MATCH($A57, WR_2019_Stats!$A:$A, 0), 9)</f>
        <v>0</v>
      </c>
      <c r="V57" s="2">
        <f>INDEX(WR_2019_Stats!$A$1:$M$151, MATCH($A57, WR_2019_Stats!$A:$A, 0), 10)</f>
        <v>0</v>
      </c>
      <c r="W57" s="2">
        <f>INDEX(WR_2019_Stats!$A$1:$M$151, MATCH($A57, WR_2019_Stats!$A:$A, 0), 11)</f>
        <v>0</v>
      </c>
      <c r="X57" s="2">
        <f>INDEX(WR_2019_Stats!$A$1:$M$151, MATCH($A57, WR_2019_Stats!$A:$A, 0), 12)</f>
        <v>73.2</v>
      </c>
      <c r="Y57" s="2">
        <f>INDEX(WR_2019_Stats!$A$1:$M$151, MATCH($A57, WR_2019_Stats!$A:$A, 0), 13)</f>
        <v>6.1000000000000005</v>
      </c>
      <c r="Z57" s="2">
        <f>INDEX(WR_2020_Stats!$A$1:$M$151, MATCH(A57, WR_2020_Stats!$A:$A, 0), 13)</f>
        <v>8.5687500000000014</v>
      </c>
    </row>
    <row r="58" spans="1:26" x14ac:dyDescent="0.35">
      <c r="A58" t="s">
        <v>90</v>
      </c>
      <c r="B58" t="s">
        <v>27</v>
      </c>
      <c r="C58" t="s">
        <v>46</v>
      </c>
      <c r="D58">
        <v>4.3</v>
      </c>
      <c r="E58">
        <v>2.2000000000000002</v>
      </c>
      <c r="F58">
        <v>15.3</v>
      </c>
      <c r="G58">
        <v>36.729999999999997</v>
      </c>
      <c r="H58">
        <v>52</v>
      </c>
      <c r="I58">
        <v>96</v>
      </c>
      <c r="J58">
        <v>54.17</v>
      </c>
      <c r="K58">
        <v>779</v>
      </c>
      <c r="L58">
        <v>5</v>
      </c>
      <c r="M58">
        <v>3.8</v>
      </c>
      <c r="N58">
        <v>3.5</v>
      </c>
      <c r="O58">
        <v>0.3</v>
      </c>
      <c r="P58" s="2">
        <f>INDEX(WR_2019_Stats!$A$1:$M$151, MATCH($A58, WR_2019_Stats!$A:$A, 0), 4)</f>
        <v>16</v>
      </c>
      <c r="Q58" s="2">
        <f>INDEX(WR_2019_Stats!$A$1:$M$151, MATCH($A58, WR_2019_Stats!$A:$A, 0), 5)</f>
        <v>96</v>
      </c>
      <c r="R58" s="2">
        <f>INDEX(WR_2019_Stats!$A$1:$M$151, MATCH($A58, WR_2019_Stats!$A:$A, 0), 6)</f>
        <v>52</v>
      </c>
      <c r="S58" s="2">
        <f>INDEX(WR_2019_Stats!$A$1:$M$151, MATCH($A58, WR_2019_Stats!$A:$A, 0), 7)</f>
        <v>779</v>
      </c>
      <c r="T58" s="2">
        <f>INDEX(WR_2019_Stats!$A$1:$M$151, MATCH($A58, WR_2019_Stats!$A:$A, 0), 8)</f>
        <v>5</v>
      </c>
      <c r="U58" s="2">
        <f>INDEX(WR_2019_Stats!$A$1:$M$151, MATCH($A58, WR_2019_Stats!$A:$A, 0), 9)</f>
        <v>1</v>
      </c>
      <c r="V58" s="2">
        <f>INDEX(WR_2019_Stats!$A$1:$M$151, MATCH($A58, WR_2019_Stats!$A:$A, 0), 10)</f>
        <v>4</v>
      </c>
      <c r="W58" s="2">
        <f>INDEX(WR_2019_Stats!$A$1:$M$151, MATCH($A58, WR_2019_Stats!$A:$A, 0), 11)</f>
        <v>0</v>
      </c>
      <c r="X58" s="2">
        <f>INDEX(WR_2019_Stats!$A$1:$M$151, MATCH($A58, WR_2019_Stats!$A:$A, 0), 12)</f>
        <v>108.30000000000001</v>
      </c>
      <c r="Y58" s="2">
        <f>INDEX(WR_2019_Stats!$A$1:$M$151, MATCH($A58, WR_2019_Stats!$A:$A, 0), 13)</f>
        <v>6.7687500000000007</v>
      </c>
      <c r="Z58" s="2">
        <f>INDEX(WR_2020_Stats!$A$1:$M$151, MATCH(A58, WR_2020_Stats!$A:$A, 0), 13)</f>
        <v>8.0749999999999993</v>
      </c>
    </row>
    <row r="59" spans="1:26" x14ac:dyDescent="0.35">
      <c r="A59" t="s">
        <v>91</v>
      </c>
      <c r="B59" t="s">
        <v>23</v>
      </c>
      <c r="C59" t="s">
        <v>46</v>
      </c>
      <c r="D59">
        <v>6.1</v>
      </c>
      <c r="E59">
        <v>3.2</v>
      </c>
      <c r="F59">
        <v>7.6</v>
      </c>
      <c r="G59">
        <v>17.920000000000002</v>
      </c>
      <c r="H59">
        <v>67</v>
      </c>
      <c r="I59">
        <v>106</v>
      </c>
      <c r="J59">
        <v>63.21</v>
      </c>
      <c r="K59">
        <v>778</v>
      </c>
      <c r="L59">
        <v>6</v>
      </c>
      <c r="M59">
        <v>5.3</v>
      </c>
      <c r="N59">
        <v>4.8</v>
      </c>
      <c r="O59">
        <v>0.5</v>
      </c>
      <c r="P59" s="2">
        <f>INDEX(WR_2019_Stats!$A$1:$M$151, MATCH($A59, WR_2019_Stats!$A:$A, 0), 4)</f>
        <v>15</v>
      </c>
      <c r="Q59" s="2">
        <f>INDEX(WR_2019_Stats!$A$1:$M$151, MATCH($A59, WR_2019_Stats!$A:$A, 0), 5)</f>
        <v>106</v>
      </c>
      <c r="R59" s="2">
        <f>INDEX(WR_2019_Stats!$A$1:$M$151, MATCH($A59, WR_2019_Stats!$A:$A, 0), 6)</f>
        <v>67</v>
      </c>
      <c r="S59" s="2">
        <f>INDEX(WR_2019_Stats!$A$1:$M$151, MATCH($A59, WR_2019_Stats!$A:$A, 0), 7)</f>
        <v>778</v>
      </c>
      <c r="T59" s="2">
        <f>INDEX(WR_2019_Stats!$A$1:$M$151, MATCH($A59, WR_2019_Stats!$A:$A, 0), 8)</f>
        <v>6</v>
      </c>
      <c r="U59" s="2">
        <f>INDEX(WR_2019_Stats!$A$1:$M$151, MATCH($A59, WR_2019_Stats!$A:$A, 0), 9)</f>
        <v>0</v>
      </c>
      <c r="V59" s="2">
        <f>INDEX(WR_2019_Stats!$A$1:$M$151, MATCH($A59, WR_2019_Stats!$A:$A, 0), 10)</f>
        <v>0</v>
      </c>
      <c r="W59" s="2">
        <f>INDEX(WR_2019_Stats!$A$1:$M$151, MATCH($A59, WR_2019_Stats!$A:$A, 0), 11)</f>
        <v>0</v>
      </c>
      <c r="X59" s="2">
        <f>INDEX(WR_2019_Stats!$A$1:$M$151, MATCH($A59, WR_2019_Stats!$A:$A, 0), 12)</f>
        <v>113.80000000000001</v>
      </c>
      <c r="Y59" s="2">
        <f>INDEX(WR_2019_Stats!$A$1:$M$151, MATCH($A59, WR_2019_Stats!$A:$A, 0), 13)</f>
        <v>7.5866666666666678</v>
      </c>
      <c r="Z59" s="2">
        <f>INDEX(WR_2020_Stats!$A$1:$M$151, MATCH(A59, WR_2020_Stats!$A:$A, 0), 13)</f>
        <v>8.0466666666666669</v>
      </c>
    </row>
    <row r="60" spans="1:26" x14ac:dyDescent="0.35">
      <c r="A60" t="s">
        <v>105</v>
      </c>
      <c r="B60" t="s">
        <v>33</v>
      </c>
      <c r="C60" t="s">
        <v>47</v>
      </c>
      <c r="D60">
        <v>5.5</v>
      </c>
      <c r="E60">
        <v>2.6</v>
      </c>
      <c r="F60">
        <v>10.199999999999999</v>
      </c>
      <c r="G60">
        <v>15.78</v>
      </c>
      <c r="H60">
        <v>55</v>
      </c>
      <c r="I60">
        <v>76</v>
      </c>
      <c r="J60">
        <v>72.37</v>
      </c>
      <c r="K60">
        <v>652</v>
      </c>
      <c r="L60">
        <v>5</v>
      </c>
      <c r="M60">
        <v>3.3</v>
      </c>
      <c r="N60">
        <v>3.4</v>
      </c>
      <c r="O60">
        <v>-0.1</v>
      </c>
      <c r="P60" s="2" t="e">
        <f>INDEX(WR_2020_Stats!$A$1:$M$151, MATCH($A60, WR_2019_Stats!$A:$A, 0), 4)</f>
        <v>#N/A</v>
      </c>
      <c r="Q60" s="2" t="e">
        <f>INDEX(WR_2020_Stats!$A$1:$M$151, MATCH($A60, WR_2019_Stats!$A:$A, 0), 5)</f>
        <v>#N/A</v>
      </c>
      <c r="R60" s="2" t="e">
        <f>INDEX(WR_2020_Stats!$A$1:$M$151, MATCH($A60, WR_2019_Stats!$A:$A, 0), 6)</f>
        <v>#N/A</v>
      </c>
      <c r="S60" s="2" t="e">
        <f>INDEX(WR_2020_Stats!$A$1:$M$151, MATCH($A60, WR_2019_Stats!$A:$A, 0), 7)</f>
        <v>#N/A</v>
      </c>
      <c r="T60" s="2" t="e">
        <f>INDEX(WR_2020_Stats!$A$1:$M$151, MATCH($A60, WR_2019_Stats!$A:$A, 0), 8)</f>
        <v>#N/A</v>
      </c>
      <c r="U60" s="2" t="e">
        <f>INDEX(WR_2020_Stats!$A$1:$M$151, MATCH($A60, WR_2019_Stats!$A:$A, 0), 9)</f>
        <v>#N/A</v>
      </c>
      <c r="V60" s="2" t="e">
        <f>INDEX(WR_2020_Stats!$A$1:$M$151, MATCH($A60, WR_2019_Stats!$A:$A, 0), 10)</f>
        <v>#N/A</v>
      </c>
      <c r="W60" s="2" t="e">
        <f>INDEX(WR_2020_Stats!$A$1:$M$151, MATCH($A60, WR_2019_Stats!$A:$A, 0), 11)</f>
        <v>#N/A</v>
      </c>
      <c r="X60" s="2" t="e">
        <f>INDEX(WR_2020_Stats!$A$1:$M$151, MATCH($A60, WR_2019_Stats!$A:$A, 0), 12)</f>
        <v>#N/A</v>
      </c>
      <c r="Y60" s="2" t="e">
        <f>INDEX(WR_2020_Stats!$A$1:$M$151, MATCH($A60, WR_2019_Stats!$A:$A, 0), 13)</f>
        <v>#N/A</v>
      </c>
      <c r="Z60"/>
    </row>
    <row r="61" spans="1:26" x14ac:dyDescent="0.35">
      <c r="A61" t="s">
        <v>59</v>
      </c>
      <c r="B61" t="s">
        <v>29</v>
      </c>
      <c r="C61" t="s">
        <v>46</v>
      </c>
      <c r="D61">
        <v>6.3</v>
      </c>
      <c r="E61">
        <v>3.4</v>
      </c>
      <c r="F61">
        <v>7.2</v>
      </c>
      <c r="G61">
        <v>20.37</v>
      </c>
      <c r="H61">
        <v>94</v>
      </c>
      <c r="I61">
        <v>134</v>
      </c>
      <c r="J61">
        <v>70.150000000000006</v>
      </c>
      <c r="K61">
        <v>1161</v>
      </c>
      <c r="L61">
        <v>10</v>
      </c>
      <c r="M61">
        <v>6</v>
      </c>
      <c r="N61">
        <v>4.7</v>
      </c>
      <c r="O61">
        <v>1.2</v>
      </c>
      <c r="P61" s="2">
        <f>INDEX(WR_2019_Stats!$A$1:$M$151, MATCH($A61, WR_2019_Stats!$A:$A, 0), 4)</f>
        <v>16</v>
      </c>
      <c r="Q61" s="2">
        <f>INDEX(WR_2019_Stats!$A$1:$M$151, MATCH($A61, WR_2019_Stats!$A:$A, 0), 5)</f>
        <v>134</v>
      </c>
      <c r="R61" s="2">
        <f>INDEX(WR_2019_Stats!$A$1:$M$151, MATCH($A61, WR_2019_Stats!$A:$A, 0), 6)</f>
        <v>94</v>
      </c>
      <c r="S61" s="2">
        <f>INDEX(WR_2019_Stats!$A$1:$M$151, MATCH($A61, WR_2019_Stats!$A:$A, 0), 7)</f>
        <v>1161</v>
      </c>
      <c r="T61" s="2">
        <f>INDEX(WR_2019_Stats!$A$1:$M$151, MATCH($A61, WR_2019_Stats!$A:$A, 0), 8)</f>
        <v>10</v>
      </c>
      <c r="U61" s="2">
        <f>INDEX(WR_2019_Stats!$A$1:$M$151, MATCH($A61, WR_2019_Stats!$A:$A, 0), 9)</f>
        <v>2</v>
      </c>
      <c r="V61" s="2">
        <f>INDEX(WR_2019_Stats!$A$1:$M$151, MATCH($A61, WR_2019_Stats!$A:$A, 0), 10)</f>
        <v>4</v>
      </c>
      <c r="W61" s="2">
        <f>INDEX(WR_2019_Stats!$A$1:$M$151, MATCH($A61, WR_2019_Stats!$A:$A, 0), 11)</f>
        <v>0</v>
      </c>
      <c r="X61" s="2">
        <f>INDEX(WR_2019_Stats!$A$1:$M$151, MATCH($A61, WR_2019_Stats!$A:$A, 0), 12)</f>
        <v>176.50000000000003</v>
      </c>
      <c r="Y61" s="2">
        <f>INDEX(WR_2019_Stats!$A$1:$M$151, MATCH($A61, WR_2019_Stats!$A:$A, 0), 13)</f>
        <v>11.031250000000002</v>
      </c>
      <c r="Z61" s="2">
        <f>INDEX(WR_2020_Stats!$A$1:$M$151, MATCH(A61, WR_2020_Stats!$A:$A, 0), 13)</f>
        <v>7.9133333333333331</v>
      </c>
    </row>
    <row r="62" spans="1:26" x14ac:dyDescent="0.35">
      <c r="A62" t="s">
        <v>116</v>
      </c>
      <c r="B62" t="s">
        <v>24</v>
      </c>
      <c r="C62" t="s">
        <v>46</v>
      </c>
      <c r="D62">
        <v>5.7</v>
      </c>
      <c r="E62">
        <v>3.1</v>
      </c>
      <c r="F62">
        <v>9.9</v>
      </c>
      <c r="G62">
        <v>17.27</v>
      </c>
      <c r="H62">
        <v>57</v>
      </c>
      <c r="I62">
        <v>83</v>
      </c>
      <c r="J62">
        <v>68.67</v>
      </c>
      <c r="K62">
        <v>576</v>
      </c>
      <c r="L62">
        <v>3</v>
      </c>
      <c r="M62">
        <v>3.3</v>
      </c>
      <c r="N62">
        <v>3.2</v>
      </c>
      <c r="O62">
        <v>0.1</v>
      </c>
      <c r="P62" s="2">
        <f>INDEX(WR_2019_Stats!$A$1:$M$151, MATCH($A62, WR_2019_Stats!$A:$A, 0), 4)</f>
        <v>10</v>
      </c>
      <c r="Q62" s="2">
        <f>INDEX(WR_2019_Stats!$A$1:$M$151, MATCH($A62, WR_2019_Stats!$A:$A, 0), 5)</f>
        <v>83</v>
      </c>
      <c r="R62" s="2">
        <f>INDEX(WR_2019_Stats!$A$1:$M$151, MATCH($A62, WR_2019_Stats!$A:$A, 0), 6)</f>
        <v>57</v>
      </c>
      <c r="S62" s="2">
        <f>INDEX(WR_2019_Stats!$A$1:$M$151, MATCH($A62, WR_2019_Stats!$A:$A, 0), 7)</f>
        <v>576</v>
      </c>
      <c r="T62" s="2">
        <f>INDEX(WR_2019_Stats!$A$1:$M$151, MATCH($A62, WR_2019_Stats!$A:$A, 0), 8)</f>
        <v>3</v>
      </c>
      <c r="U62" s="2">
        <f>INDEX(WR_2019_Stats!$A$1:$M$151, MATCH($A62, WR_2019_Stats!$A:$A, 0), 9)</f>
        <v>6</v>
      </c>
      <c r="V62" s="2">
        <f>INDEX(WR_2019_Stats!$A$1:$M$151, MATCH($A62, WR_2019_Stats!$A:$A, 0), 10)</f>
        <v>72</v>
      </c>
      <c r="W62" s="2">
        <f>INDEX(WR_2019_Stats!$A$1:$M$151, MATCH($A62, WR_2019_Stats!$A:$A, 0), 11)</f>
        <v>0</v>
      </c>
      <c r="X62" s="2">
        <f>INDEX(WR_2019_Stats!$A$1:$M$151, MATCH($A62, WR_2019_Stats!$A:$A, 0), 12)</f>
        <v>82.8</v>
      </c>
      <c r="Y62" s="2">
        <f>INDEX(WR_2019_Stats!$A$1:$M$151, MATCH($A62, WR_2019_Stats!$A:$A, 0), 13)</f>
        <v>8.2799999999999994</v>
      </c>
      <c r="Z62" s="2">
        <f>INDEX(WR_2020_Stats!$A$1:$M$151, MATCH(A62, WR_2020_Stats!$A:$A, 0), 13)</f>
        <v>7.8750000000000009</v>
      </c>
    </row>
    <row r="63" spans="1:26" x14ac:dyDescent="0.35">
      <c r="A63" t="s">
        <v>114</v>
      </c>
      <c r="B63" t="s">
        <v>17</v>
      </c>
      <c r="C63" t="s">
        <v>46</v>
      </c>
      <c r="D63">
        <v>6.4</v>
      </c>
      <c r="E63">
        <v>3</v>
      </c>
      <c r="F63">
        <v>10.9</v>
      </c>
      <c r="G63">
        <v>21.04</v>
      </c>
      <c r="H63">
        <v>46</v>
      </c>
      <c r="I63">
        <v>71</v>
      </c>
      <c r="J63">
        <v>64.790000000000006</v>
      </c>
      <c r="K63">
        <v>584</v>
      </c>
      <c r="L63">
        <v>7</v>
      </c>
      <c r="M63">
        <v>5.4</v>
      </c>
      <c r="N63">
        <v>4.8</v>
      </c>
      <c r="O63">
        <v>0.6</v>
      </c>
      <c r="P63" s="2">
        <f>INDEX(WR_2019_Stats!$A$1:$M$151, MATCH($A63, WR_2019_Stats!$A:$A, 0), 4)</f>
        <v>14</v>
      </c>
      <c r="Q63" s="2">
        <f>INDEX(WR_2019_Stats!$A$1:$M$151, MATCH($A63, WR_2019_Stats!$A:$A, 0), 5)</f>
        <v>71</v>
      </c>
      <c r="R63" s="2">
        <f>INDEX(WR_2019_Stats!$A$1:$M$151, MATCH($A63, WR_2019_Stats!$A:$A, 0), 6)</f>
        <v>46</v>
      </c>
      <c r="S63" s="2">
        <f>INDEX(WR_2019_Stats!$A$1:$M$151, MATCH($A63, WR_2019_Stats!$A:$A, 0), 7)</f>
        <v>584</v>
      </c>
      <c r="T63" s="2">
        <f>INDEX(WR_2019_Stats!$A$1:$M$151, MATCH($A63, WR_2019_Stats!$A:$A, 0), 8)</f>
        <v>7</v>
      </c>
      <c r="U63" s="2">
        <f>INDEX(WR_2019_Stats!$A$1:$M$151, MATCH($A63, WR_2019_Stats!$A:$A, 0), 9)</f>
        <v>0</v>
      </c>
      <c r="V63" s="2">
        <f>INDEX(WR_2019_Stats!$A$1:$M$151, MATCH($A63, WR_2019_Stats!$A:$A, 0), 10)</f>
        <v>0</v>
      </c>
      <c r="W63" s="2">
        <f>INDEX(WR_2019_Stats!$A$1:$M$151, MATCH($A63, WR_2019_Stats!$A:$A, 0), 11)</f>
        <v>0</v>
      </c>
      <c r="X63" s="2">
        <f>INDEX(WR_2019_Stats!$A$1:$M$151, MATCH($A63, WR_2019_Stats!$A:$A, 0), 12)</f>
        <v>100.4</v>
      </c>
      <c r="Y63" s="2">
        <f>INDEX(WR_2019_Stats!$A$1:$M$151, MATCH($A63, WR_2019_Stats!$A:$A, 0), 13)</f>
        <v>7.1714285714285717</v>
      </c>
      <c r="Z63" s="2">
        <f>INDEX(WR_2020_Stats!$A$1:$M$151, MATCH(A63, WR_2020_Stats!$A:$A, 0), 13)</f>
        <v>7.8125</v>
      </c>
    </row>
    <row r="64" spans="1:26" x14ac:dyDescent="0.35">
      <c r="A64" t="s">
        <v>74</v>
      </c>
      <c r="B64" t="s">
        <v>8</v>
      </c>
      <c r="C64" t="s">
        <v>46</v>
      </c>
      <c r="D64">
        <v>6.5</v>
      </c>
      <c r="E64">
        <v>2.8</v>
      </c>
      <c r="F64">
        <v>11.9</v>
      </c>
      <c r="G64">
        <v>33.1</v>
      </c>
      <c r="H64">
        <v>73</v>
      </c>
      <c r="I64">
        <v>118</v>
      </c>
      <c r="J64">
        <v>61.86</v>
      </c>
      <c r="K64">
        <v>1008</v>
      </c>
      <c r="L64">
        <v>8</v>
      </c>
      <c r="M64">
        <v>4.4000000000000004</v>
      </c>
      <c r="N64">
        <v>3.8</v>
      </c>
      <c r="O64">
        <v>0.6</v>
      </c>
      <c r="P64" s="2">
        <f>INDEX(WR_2019_Stats!$A$1:$M$151, MATCH($A64, WR_2019_Stats!$A:$A, 0), 4)</f>
        <v>15</v>
      </c>
      <c r="Q64" s="2">
        <f>INDEX(WR_2019_Stats!$A$1:$M$151, MATCH($A64, WR_2019_Stats!$A:$A, 0), 5)</f>
        <v>118</v>
      </c>
      <c r="R64" s="2">
        <f>INDEX(WR_2019_Stats!$A$1:$M$151, MATCH($A64, WR_2019_Stats!$A:$A, 0), 6)</f>
        <v>73</v>
      </c>
      <c r="S64" s="2">
        <f>INDEX(WR_2019_Stats!$A$1:$M$151, MATCH($A64, WR_2019_Stats!$A:$A, 0), 7)</f>
        <v>1008</v>
      </c>
      <c r="T64" s="2">
        <f>INDEX(WR_2019_Stats!$A$1:$M$151, MATCH($A64, WR_2019_Stats!$A:$A, 0), 8)</f>
        <v>8</v>
      </c>
      <c r="U64" s="2">
        <f>INDEX(WR_2019_Stats!$A$1:$M$151, MATCH($A64, WR_2019_Stats!$A:$A, 0), 9)</f>
        <v>2</v>
      </c>
      <c r="V64" s="2">
        <f>INDEX(WR_2019_Stats!$A$1:$M$151, MATCH($A64, WR_2019_Stats!$A:$A, 0), 10)</f>
        <v>20</v>
      </c>
      <c r="W64" s="2">
        <f>INDEX(WR_2019_Stats!$A$1:$M$151, MATCH($A64, WR_2019_Stats!$A:$A, 0), 11)</f>
        <v>0</v>
      </c>
      <c r="X64" s="2">
        <f>INDEX(WR_2019_Stats!$A$1:$M$151, MATCH($A64, WR_2019_Stats!$A:$A, 0), 12)</f>
        <v>150.80000000000001</v>
      </c>
      <c r="Y64" s="2">
        <f>INDEX(WR_2019_Stats!$A$1:$M$151, MATCH($A64, WR_2019_Stats!$A:$A, 0), 13)</f>
        <v>10.053333333333335</v>
      </c>
      <c r="Z64" s="2">
        <f>INDEX(WR_2020_Stats!$A$1:$M$151, MATCH(A64, WR_2020_Stats!$A:$A, 0), 13)</f>
        <v>7.7384615384615394</v>
      </c>
    </row>
    <row r="65" spans="1:26" x14ac:dyDescent="0.35">
      <c r="A65" t="s">
        <v>110</v>
      </c>
      <c r="B65" t="s">
        <v>16</v>
      </c>
      <c r="C65" t="s">
        <v>47</v>
      </c>
      <c r="D65">
        <v>5.6</v>
      </c>
      <c r="E65">
        <v>3</v>
      </c>
      <c r="F65">
        <v>5.8</v>
      </c>
      <c r="G65">
        <v>10.47</v>
      </c>
      <c r="H65">
        <v>58</v>
      </c>
      <c r="I65">
        <v>86</v>
      </c>
      <c r="J65">
        <v>67.44</v>
      </c>
      <c r="K65">
        <v>607</v>
      </c>
      <c r="L65">
        <v>5</v>
      </c>
      <c r="M65">
        <v>6.2</v>
      </c>
      <c r="N65">
        <v>5.2</v>
      </c>
      <c r="O65">
        <v>1</v>
      </c>
      <c r="P65" s="2" t="e">
        <f>INDEX(WR_2020_Stats!$A$1:$M$151, MATCH($A65, WR_2019_Stats!$A:$A, 0), 4)</f>
        <v>#N/A</v>
      </c>
      <c r="Q65" s="2" t="e">
        <f>INDEX(WR_2020_Stats!$A$1:$M$151, MATCH($A65, WR_2019_Stats!$A:$A, 0), 5)</f>
        <v>#N/A</v>
      </c>
      <c r="R65" s="2" t="e">
        <f>INDEX(WR_2020_Stats!$A$1:$M$151, MATCH($A65, WR_2019_Stats!$A:$A, 0), 6)</f>
        <v>#N/A</v>
      </c>
      <c r="S65" s="2" t="e">
        <f>INDEX(WR_2020_Stats!$A$1:$M$151, MATCH($A65, WR_2019_Stats!$A:$A, 0), 7)</f>
        <v>#N/A</v>
      </c>
      <c r="T65" s="2" t="e">
        <f>INDEX(WR_2020_Stats!$A$1:$M$151, MATCH($A65, WR_2019_Stats!$A:$A, 0), 8)</f>
        <v>#N/A</v>
      </c>
      <c r="U65" s="2" t="e">
        <f>INDEX(WR_2020_Stats!$A$1:$M$151, MATCH($A65, WR_2019_Stats!$A:$A, 0), 9)</f>
        <v>#N/A</v>
      </c>
      <c r="V65" s="2" t="e">
        <f>INDEX(WR_2020_Stats!$A$1:$M$151, MATCH($A65, WR_2019_Stats!$A:$A, 0), 10)</f>
        <v>#N/A</v>
      </c>
      <c r="W65" s="2" t="e">
        <f>INDEX(WR_2020_Stats!$A$1:$M$151, MATCH($A65, WR_2019_Stats!$A:$A, 0), 11)</f>
        <v>#N/A</v>
      </c>
      <c r="X65" s="2" t="e">
        <f>INDEX(WR_2020_Stats!$A$1:$M$151, MATCH($A65, WR_2019_Stats!$A:$A, 0), 12)</f>
        <v>#N/A</v>
      </c>
      <c r="Y65" s="2" t="e">
        <f>INDEX(WR_2020_Stats!$A$1:$M$151, MATCH($A65, WR_2019_Stats!$A:$A, 0), 13)</f>
        <v>#N/A</v>
      </c>
      <c r="Z65"/>
    </row>
    <row r="66" spans="1:26" x14ac:dyDescent="0.35">
      <c r="A66" t="s">
        <v>131</v>
      </c>
      <c r="B66" t="s">
        <v>6</v>
      </c>
      <c r="C66" t="s">
        <v>46</v>
      </c>
      <c r="D66">
        <v>5.7</v>
      </c>
      <c r="E66">
        <v>2.6</v>
      </c>
      <c r="F66">
        <v>16.600000000000001</v>
      </c>
      <c r="G66">
        <v>19.46</v>
      </c>
      <c r="H66">
        <v>26</v>
      </c>
      <c r="I66">
        <v>56</v>
      </c>
      <c r="J66">
        <v>46.43</v>
      </c>
      <c r="K66">
        <v>452</v>
      </c>
      <c r="L66">
        <v>2</v>
      </c>
      <c r="M66">
        <v>5.9</v>
      </c>
      <c r="N66">
        <v>3.9</v>
      </c>
      <c r="O66">
        <v>2</v>
      </c>
      <c r="P66" s="2">
        <f>INDEX(WR_2019_Stats!$A$1:$M$151, MATCH($A66, WR_2019_Stats!$A:$A, 0), 4)</f>
        <v>15</v>
      </c>
      <c r="Q66" s="2">
        <f>INDEX(WR_2019_Stats!$A$1:$M$151, MATCH($A66, WR_2019_Stats!$A:$A, 0), 5)</f>
        <v>56</v>
      </c>
      <c r="R66" s="2">
        <f>INDEX(WR_2019_Stats!$A$1:$M$151, MATCH($A66, WR_2019_Stats!$A:$A, 0), 6)</f>
        <v>26</v>
      </c>
      <c r="S66" s="2">
        <f>INDEX(WR_2019_Stats!$A$1:$M$151, MATCH($A66, WR_2019_Stats!$A:$A, 0), 7)</f>
        <v>452</v>
      </c>
      <c r="T66" s="2">
        <f>INDEX(WR_2019_Stats!$A$1:$M$151, MATCH($A66, WR_2019_Stats!$A:$A, 0), 8)</f>
        <v>2</v>
      </c>
      <c r="U66" s="2">
        <f>INDEX(WR_2019_Stats!$A$1:$M$151, MATCH($A66, WR_2019_Stats!$A:$A, 0), 9)</f>
        <v>2</v>
      </c>
      <c r="V66" s="2">
        <f>INDEX(WR_2019_Stats!$A$1:$M$151, MATCH($A66, WR_2019_Stats!$A:$A, 0), 10)</f>
        <v>9</v>
      </c>
      <c r="W66" s="2">
        <f>INDEX(WR_2019_Stats!$A$1:$M$151, MATCH($A66, WR_2019_Stats!$A:$A, 0), 11)</f>
        <v>0</v>
      </c>
      <c r="X66" s="2">
        <f>INDEX(WR_2019_Stats!$A$1:$M$151, MATCH($A66, WR_2019_Stats!$A:$A, 0), 12)</f>
        <v>58.1</v>
      </c>
      <c r="Y66" s="2">
        <f>INDEX(WR_2019_Stats!$A$1:$M$151, MATCH($A66, WR_2019_Stats!$A:$A, 0), 13)</f>
        <v>3.8733333333333335</v>
      </c>
      <c r="Z66" s="2">
        <f>INDEX(WR_2020_Stats!$A$1:$M$151, MATCH(A66, WR_2020_Stats!$A:$A, 0), 13)</f>
        <v>7.5928571428571425</v>
      </c>
    </row>
    <row r="67" spans="1:26" x14ac:dyDescent="0.35">
      <c r="A67" t="s">
        <v>75</v>
      </c>
      <c r="B67" t="s">
        <v>33</v>
      </c>
      <c r="C67" t="s">
        <v>46</v>
      </c>
      <c r="D67">
        <v>5.2</v>
      </c>
      <c r="E67">
        <v>2</v>
      </c>
      <c r="F67">
        <v>17.399999999999999</v>
      </c>
      <c r="G67">
        <v>31.76</v>
      </c>
      <c r="H67">
        <v>49</v>
      </c>
      <c r="I67">
        <v>90</v>
      </c>
      <c r="J67">
        <v>54.44</v>
      </c>
      <c r="K67">
        <v>1001</v>
      </c>
      <c r="L67">
        <v>2</v>
      </c>
      <c r="M67">
        <v>4.8</v>
      </c>
      <c r="N67">
        <v>3.4</v>
      </c>
      <c r="O67">
        <v>1.4</v>
      </c>
      <c r="P67" s="2">
        <f>INDEX(WR_2019_Stats!$A$1:$M$151, MATCH($A67, WR_2019_Stats!$A:$A, 0), 4)</f>
        <v>15</v>
      </c>
      <c r="Q67" s="2">
        <f>INDEX(WR_2019_Stats!$A$1:$M$151, MATCH($A67, WR_2019_Stats!$A:$A, 0), 5)</f>
        <v>90</v>
      </c>
      <c r="R67" s="2">
        <f>INDEX(WR_2019_Stats!$A$1:$M$151, MATCH($A67, WR_2019_Stats!$A:$A, 0), 6)</f>
        <v>49</v>
      </c>
      <c r="S67" s="2">
        <f>INDEX(WR_2019_Stats!$A$1:$M$151, MATCH($A67, WR_2019_Stats!$A:$A, 0), 7)</f>
        <v>1001</v>
      </c>
      <c r="T67" s="2">
        <f>INDEX(WR_2019_Stats!$A$1:$M$151, MATCH($A67, WR_2019_Stats!$A:$A, 0), 8)</f>
        <v>2</v>
      </c>
      <c r="U67" s="2">
        <f>INDEX(WR_2019_Stats!$A$1:$M$151, MATCH($A67, WR_2019_Stats!$A:$A, 0), 9)</f>
        <v>1</v>
      </c>
      <c r="V67" s="2">
        <f>INDEX(WR_2019_Stats!$A$1:$M$151, MATCH($A67, WR_2019_Stats!$A:$A, 0), 10)</f>
        <v>2</v>
      </c>
      <c r="W67" s="2">
        <f>INDEX(WR_2019_Stats!$A$1:$M$151, MATCH($A67, WR_2019_Stats!$A:$A, 0), 11)</f>
        <v>0</v>
      </c>
      <c r="X67" s="2">
        <f>INDEX(WR_2019_Stats!$A$1:$M$151, MATCH($A67, WR_2019_Stats!$A:$A, 0), 12)</f>
        <v>112.30000000000001</v>
      </c>
      <c r="Y67" s="2">
        <f>INDEX(WR_2019_Stats!$A$1:$M$151, MATCH($A67, WR_2019_Stats!$A:$A, 0), 13)</f>
        <v>7.4866666666666672</v>
      </c>
      <c r="Z67" s="2">
        <f>INDEX(WR_2020_Stats!$A$1:$M$151, MATCH(A67, WR_2020_Stats!$A:$A, 0), 13)</f>
        <v>7.55</v>
      </c>
    </row>
    <row r="68" spans="1:26" x14ac:dyDescent="0.35">
      <c r="A68" t="s">
        <v>113</v>
      </c>
      <c r="B68" t="s">
        <v>28</v>
      </c>
      <c r="C68" t="s">
        <v>47</v>
      </c>
      <c r="D68">
        <v>5.2</v>
      </c>
      <c r="E68">
        <v>2.8</v>
      </c>
      <c r="F68">
        <v>8.8000000000000007</v>
      </c>
      <c r="G68">
        <v>14.42</v>
      </c>
      <c r="H68">
        <v>52</v>
      </c>
      <c r="I68">
        <v>82</v>
      </c>
      <c r="J68">
        <v>63.41</v>
      </c>
      <c r="K68">
        <v>597</v>
      </c>
      <c r="L68">
        <v>2</v>
      </c>
      <c r="M68">
        <v>4.4000000000000004</v>
      </c>
      <c r="N68">
        <v>4.7</v>
      </c>
      <c r="O68">
        <v>-0.2</v>
      </c>
      <c r="P68" s="2" t="e">
        <f>INDEX(WR_2020_Stats!$A$1:$M$151, MATCH($A68, WR_2019_Stats!$A:$A, 0), 4)</f>
        <v>#N/A</v>
      </c>
      <c r="Q68" s="2" t="e">
        <f>INDEX(WR_2020_Stats!$A$1:$M$151, MATCH($A68, WR_2019_Stats!$A:$A, 0), 5)</f>
        <v>#N/A</v>
      </c>
      <c r="R68" s="2" t="e">
        <f>INDEX(WR_2020_Stats!$A$1:$M$151, MATCH($A68, WR_2019_Stats!$A:$A, 0), 6)</f>
        <v>#N/A</v>
      </c>
      <c r="S68" s="2" t="e">
        <f>INDEX(WR_2020_Stats!$A$1:$M$151, MATCH($A68, WR_2019_Stats!$A:$A, 0), 7)</f>
        <v>#N/A</v>
      </c>
      <c r="T68" s="2" t="e">
        <f>INDEX(WR_2020_Stats!$A$1:$M$151, MATCH($A68, WR_2019_Stats!$A:$A, 0), 8)</f>
        <v>#N/A</v>
      </c>
      <c r="U68" s="2" t="e">
        <f>INDEX(WR_2020_Stats!$A$1:$M$151, MATCH($A68, WR_2019_Stats!$A:$A, 0), 9)</f>
        <v>#N/A</v>
      </c>
      <c r="V68" s="2" t="e">
        <f>INDEX(WR_2020_Stats!$A$1:$M$151, MATCH($A68, WR_2019_Stats!$A:$A, 0), 10)</f>
        <v>#N/A</v>
      </c>
      <c r="W68" s="2" t="e">
        <f>INDEX(WR_2020_Stats!$A$1:$M$151, MATCH($A68, WR_2019_Stats!$A:$A, 0), 11)</f>
        <v>#N/A</v>
      </c>
      <c r="X68" s="2" t="e">
        <f>INDEX(WR_2020_Stats!$A$1:$M$151, MATCH($A68, WR_2019_Stats!$A:$A, 0), 12)</f>
        <v>#N/A</v>
      </c>
      <c r="Y68" s="2" t="e">
        <f>INDEX(WR_2020_Stats!$A$1:$M$151, MATCH($A68, WR_2019_Stats!$A:$A, 0), 13)</f>
        <v>#N/A</v>
      </c>
      <c r="Z68"/>
    </row>
    <row r="69" spans="1:26" x14ac:dyDescent="0.35">
      <c r="A69" t="s">
        <v>72</v>
      </c>
      <c r="B69" t="s">
        <v>34</v>
      </c>
      <c r="C69" t="s">
        <v>46</v>
      </c>
      <c r="D69">
        <v>5.5</v>
      </c>
      <c r="E69">
        <v>2.6</v>
      </c>
      <c r="F69">
        <v>9.1999999999999993</v>
      </c>
      <c r="G69">
        <v>28.46</v>
      </c>
      <c r="H69">
        <v>90</v>
      </c>
      <c r="I69">
        <v>148</v>
      </c>
      <c r="J69">
        <v>60.81</v>
      </c>
      <c r="K69">
        <v>1046</v>
      </c>
      <c r="L69">
        <v>5</v>
      </c>
      <c r="M69">
        <v>4.2</v>
      </c>
      <c r="N69">
        <v>3.8</v>
      </c>
      <c r="O69">
        <v>0.4</v>
      </c>
      <c r="P69" s="2">
        <f>INDEX(WR_2019_Stats!$A$1:$M$151, MATCH($A69, WR_2019_Stats!$A:$A, 0), 4)</f>
        <v>16</v>
      </c>
      <c r="Q69" s="2">
        <f>INDEX(WR_2019_Stats!$A$1:$M$151, MATCH($A69, WR_2019_Stats!$A:$A, 0), 5)</f>
        <v>148</v>
      </c>
      <c r="R69" s="2">
        <f>INDEX(WR_2019_Stats!$A$1:$M$151, MATCH($A69, WR_2019_Stats!$A:$A, 0), 6)</f>
        <v>90</v>
      </c>
      <c r="S69" s="2">
        <f>INDEX(WR_2019_Stats!$A$1:$M$151, MATCH($A69, WR_2019_Stats!$A:$A, 0), 7)</f>
        <v>1046</v>
      </c>
      <c r="T69" s="2">
        <f>INDEX(WR_2019_Stats!$A$1:$M$151, MATCH($A69, WR_2019_Stats!$A:$A, 0), 8)</f>
        <v>5</v>
      </c>
      <c r="U69" s="2">
        <f>INDEX(WR_2019_Stats!$A$1:$M$151, MATCH($A69, WR_2019_Stats!$A:$A, 0), 9)</f>
        <v>4</v>
      </c>
      <c r="V69" s="2">
        <f>INDEX(WR_2019_Stats!$A$1:$M$151, MATCH($A69, WR_2019_Stats!$A:$A, 0), 10)</f>
        <v>23</v>
      </c>
      <c r="W69" s="2">
        <f>INDEX(WR_2019_Stats!$A$1:$M$151, MATCH($A69, WR_2019_Stats!$A:$A, 0), 11)</f>
        <v>0</v>
      </c>
      <c r="X69" s="2">
        <f>INDEX(WR_2019_Stats!$A$1:$M$151, MATCH($A69, WR_2019_Stats!$A:$A, 0), 12)</f>
        <v>136.90000000000003</v>
      </c>
      <c r="Y69" s="2">
        <f>INDEX(WR_2019_Stats!$A$1:$M$151, MATCH($A69, WR_2019_Stats!$A:$A, 0), 13)</f>
        <v>8.5562500000000021</v>
      </c>
      <c r="Z69" s="2">
        <f>INDEX(WR_2020_Stats!$A$1:$M$151, MATCH(A69, WR_2020_Stats!$A:$A, 0), 13)</f>
        <v>7.5333333333333341</v>
      </c>
    </row>
    <row r="70" spans="1:26" x14ac:dyDescent="0.35">
      <c r="A70" t="s">
        <v>80</v>
      </c>
      <c r="B70" t="s">
        <v>31</v>
      </c>
      <c r="C70" t="s">
        <v>46</v>
      </c>
      <c r="D70">
        <v>5.0999999999999996</v>
      </c>
      <c r="E70">
        <v>2.5</v>
      </c>
      <c r="F70">
        <v>10.9</v>
      </c>
      <c r="G70">
        <v>30.87</v>
      </c>
      <c r="H70">
        <v>66</v>
      </c>
      <c r="I70">
        <v>97</v>
      </c>
      <c r="J70">
        <v>68.040000000000006</v>
      </c>
      <c r="K70">
        <v>869</v>
      </c>
      <c r="L70">
        <v>5</v>
      </c>
      <c r="M70">
        <v>3.8</v>
      </c>
      <c r="N70">
        <v>3.9</v>
      </c>
      <c r="O70">
        <v>-0.1</v>
      </c>
      <c r="P70" s="2">
        <f>INDEX(WR_2019_Stats!$A$1:$M$151, MATCH($A70, WR_2019_Stats!$A:$A, 0), 4)</f>
        <v>17</v>
      </c>
      <c r="Q70" s="2">
        <f>INDEX(WR_2019_Stats!$A$1:$M$151, MATCH($A70, WR_2019_Stats!$A:$A, 0), 5)</f>
        <v>97</v>
      </c>
      <c r="R70" s="2">
        <f>INDEX(WR_2019_Stats!$A$1:$M$151, MATCH($A70, WR_2019_Stats!$A:$A, 0), 6)</f>
        <v>66</v>
      </c>
      <c r="S70" s="2">
        <f>INDEX(WR_2019_Stats!$A$1:$M$151, MATCH($A70, WR_2019_Stats!$A:$A, 0), 7)</f>
        <v>869</v>
      </c>
      <c r="T70" s="2">
        <f>INDEX(WR_2019_Stats!$A$1:$M$151, MATCH($A70, WR_2019_Stats!$A:$A, 0), 8)</f>
        <v>5</v>
      </c>
      <c r="U70" s="2">
        <f>INDEX(WR_2019_Stats!$A$1:$M$151, MATCH($A70, WR_2019_Stats!$A:$A, 0), 9)</f>
        <v>0</v>
      </c>
      <c r="V70" s="2">
        <f>INDEX(WR_2019_Stats!$A$1:$M$151, MATCH($A70, WR_2019_Stats!$A:$A, 0), 10)</f>
        <v>0</v>
      </c>
      <c r="W70" s="2">
        <f>INDEX(WR_2019_Stats!$A$1:$M$151, MATCH($A70, WR_2019_Stats!$A:$A, 0), 11)</f>
        <v>0</v>
      </c>
      <c r="X70" s="2">
        <f>INDEX(WR_2019_Stats!$A$1:$M$151, MATCH($A70, WR_2019_Stats!$A:$A, 0), 12)</f>
        <v>116.9</v>
      </c>
      <c r="Y70" s="2">
        <f>INDEX(WR_2019_Stats!$A$1:$M$151, MATCH($A70, WR_2019_Stats!$A:$A, 0), 13)</f>
        <v>6.8764705882352946</v>
      </c>
      <c r="Z70" s="2">
        <f>INDEX(WR_2020_Stats!$A$1:$M$151, MATCH(A70, WR_2020_Stats!$A:$A, 0), 13)</f>
        <v>7.4142857142857155</v>
      </c>
    </row>
    <row r="71" spans="1:26" x14ac:dyDescent="0.35">
      <c r="A71" t="s">
        <v>52</v>
      </c>
      <c r="B71" t="s">
        <v>32</v>
      </c>
      <c r="C71" t="s">
        <v>46</v>
      </c>
      <c r="D71">
        <v>5</v>
      </c>
      <c r="E71">
        <v>2.1</v>
      </c>
      <c r="F71">
        <v>13.8</v>
      </c>
      <c r="G71">
        <v>33.11</v>
      </c>
      <c r="H71">
        <v>72</v>
      </c>
      <c r="I71">
        <v>128</v>
      </c>
      <c r="J71">
        <v>56.25</v>
      </c>
      <c r="K71">
        <v>1202</v>
      </c>
      <c r="L71">
        <v>9</v>
      </c>
      <c r="M71">
        <v>4.2</v>
      </c>
      <c r="N71">
        <v>3.5</v>
      </c>
      <c r="O71">
        <v>0.7</v>
      </c>
      <c r="P71" s="2">
        <f>INDEX(WR_2019_Stats!$A$1:$M$151, MATCH($A71, WR_2019_Stats!$A:$A, 0), 4)</f>
        <v>16</v>
      </c>
      <c r="Q71" s="2">
        <f>INDEX(WR_2019_Stats!$A$1:$M$151, MATCH($A71, WR_2019_Stats!$A:$A, 0), 5)</f>
        <v>128</v>
      </c>
      <c r="R71" s="2">
        <f>INDEX(WR_2019_Stats!$A$1:$M$151, MATCH($A71, WR_2019_Stats!$A:$A, 0), 6)</f>
        <v>72</v>
      </c>
      <c r="S71" s="2">
        <f>INDEX(WR_2019_Stats!$A$1:$M$151, MATCH($A71, WR_2019_Stats!$A:$A, 0), 7)</f>
        <v>1202</v>
      </c>
      <c r="T71" s="2">
        <f>INDEX(WR_2019_Stats!$A$1:$M$151, MATCH($A71, WR_2019_Stats!$A:$A, 0), 8)</f>
        <v>9</v>
      </c>
      <c r="U71" s="2">
        <f>INDEX(WR_2019_Stats!$A$1:$M$151, MATCH($A71, WR_2019_Stats!$A:$A, 0), 9)</f>
        <v>0</v>
      </c>
      <c r="V71" s="2">
        <f>INDEX(WR_2019_Stats!$A$1:$M$151, MATCH($A71, WR_2019_Stats!$A:$A, 0), 10)</f>
        <v>0</v>
      </c>
      <c r="W71" s="2">
        <f>INDEX(WR_2019_Stats!$A$1:$M$151, MATCH($A71, WR_2019_Stats!$A:$A, 0), 11)</f>
        <v>0</v>
      </c>
      <c r="X71" s="2">
        <f>INDEX(WR_2019_Stats!$A$1:$M$151, MATCH($A71, WR_2019_Stats!$A:$A, 0), 12)</f>
        <v>174.2</v>
      </c>
      <c r="Y71" s="2">
        <f>INDEX(WR_2019_Stats!$A$1:$M$151, MATCH($A71, WR_2019_Stats!$A:$A, 0), 13)</f>
        <v>10.887499999999999</v>
      </c>
      <c r="Z71" s="2">
        <f>INDEX(WR_2020_Stats!$A$1:$M$151, MATCH(A71, WR_2020_Stats!$A:$A, 0), 13)</f>
        <v>7.378571428571429</v>
      </c>
    </row>
    <row r="72" spans="1:26" x14ac:dyDescent="0.35">
      <c r="A72" t="s">
        <v>57</v>
      </c>
      <c r="B72" t="s">
        <v>9</v>
      </c>
      <c r="C72" t="s">
        <v>46</v>
      </c>
      <c r="D72">
        <v>5.7</v>
      </c>
      <c r="E72">
        <v>2.6</v>
      </c>
      <c r="F72">
        <v>9.8000000000000007</v>
      </c>
      <c r="G72">
        <v>29.93</v>
      </c>
      <c r="H72">
        <v>83</v>
      </c>
      <c r="I72">
        <v>138</v>
      </c>
      <c r="J72">
        <v>60.14</v>
      </c>
      <c r="K72">
        <v>1174</v>
      </c>
      <c r="L72">
        <v>6</v>
      </c>
      <c r="M72">
        <v>5.5</v>
      </c>
      <c r="N72">
        <v>3.9</v>
      </c>
      <c r="O72">
        <v>1.6</v>
      </c>
      <c r="P72" s="2">
        <f>INDEX(WR_2019_Stats!$A$1:$M$151, MATCH($A72, WR_2019_Stats!$A:$A, 0), 4)</f>
        <v>16</v>
      </c>
      <c r="Q72" s="2">
        <f>INDEX(WR_2019_Stats!$A$1:$M$151, MATCH($A72, WR_2019_Stats!$A:$A, 0), 5)</f>
        <v>138</v>
      </c>
      <c r="R72" s="2">
        <f>INDEX(WR_2019_Stats!$A$1:$M$151, MATCH($A72, WR_2019_Stats!$A:$A, 0), 6)</f>
        <v>83</v>
      </c>
      <c r="S72" s="2">
        <f>INDEX(WR_2019_Stats!$A$1:$M$151, MATCH($A72, WR_2019_Stats!$A:$A, 0), 7)</f>
        <v>1174</v>
      </c>
      <c r="T72" s="2">
        <f>INDEX(WR_2019_Stats!$A$1:$M$151, MATCH($A72, WR_2019_Stats!$A:$A, 0), 8)</f>
        <v>6</v>
      </c>
      <c r="U72" s="2">
        <f>INDEX(WR_2019_Stats!$A$1:$M$151, MATCH($A72, WR_2019_Stats!$A:$A, 0), 9)</f>
        <v>1</v>
      </c>
      <c r="V72" s="2">
        <f>INDEX(WR_2019_Stats!$A$1:$M$151, MATCH($A72, WR_2019_Stats!$A:$A, 0), 10)</f>
        <v>10</v>
      </c>
      <c r="W72" s="2">
        <f>INDEX(WR_2019_Stats!$A$1:$M$151, MATCH($A72, WR_2019_Stats!$A:$A, 0), 11)</f>
        <v>0</v>
      </c>
      <c r="X72" s="2">
        <f>INDEX(WR_2019_Stats!$A$1:$M$151, MATCH($A72, WR_2019_Stats!$A:$A, 0), 12)</f>
        <v>154.4</v>
      </c>
      <c r="Y72" s="2">
        <f>INDEX(WR_2019_Stats!$A$1:$M$151, MATCH($A72, WR_2019_Stats!$A:$A, 0), 13)</f>
        <v>9.65</v>
      </c>
      <c r="Z72" s="2">
        <f>INDEX(WR_2020_Stats!$A$1:$M$151, MATCH(A72, WR_2020_Stats!$A:$A, 0), 13)</f>
        <v>7.2666666666666666</v>
      </c>
    </row>
    <row r="73" spans="1:26" x14ac:dyDescent="0.35">
      <c r="A73" t="s">
        <v>118</v>
      </c>
      <c r="B73" t="s">
        <v>32</v>
      </c>
      <c r="C73" t="s">
        <v>47</v>
      </c>
      <c r="D73">
        <v>5.8</v>
      </c>
      <c r="E73">
        <v>2.6</v>
      </c>
      <c r="F73">
        <v>10.4</v>
      </c>
      <c r="G73">
        <v>17.34</v>
      </c>
      <c r="H73">
        <v>51</v>
      </c>
      <c r="I73">
        <v>89</v>
      </c>
      <c r="J73">
        <v>57.3</v>
      </c>
      <c r="K73">
        <v>570</v>
      </c>
      <c r="L73">
        <v>5</v>
      </c>
      <c r="M73">
        <v>3.9</v>
      </c>
      <c r="N73">
        <v>4</v>
      </c>
      <c r="O73">
        <v>0</v>
      </c>
      <c r="P73" s="2" t="e">
        <f>INDEX(WR_2020_Stats!$A$1:$M$151, MATCH($A73, WR_2019_Stats!$A:$A, 0), 4)</f>
        <v>#N/A</v>
      </c>
      <c r="Q73" s="2" t="e">
        <f>INDEX(WR_2020_Stats!$A$1:$M$151, MATCH($A73, WR_2019_Stats!$A:$A, 0), 5)</f>
        <v>#N/A</v>
      </c>
      <c r="R73" s="2" t="e">
        <f>INDEX(WR_2020_Stats!$A$1:$M$151, MATCH($A73, WR_2019_Stats!$A:$A, 0), 6)</f>
        <v>#N/A</v>
      </c>
      <c r="S73" s="2" t="e">
        <f>INDEX(WR_2020_Stats!$A$1:$M$151, MATCH($A73, WR_2019_Stats!$A:$A, 0), 7)</f>
        <v>#N/A</v>
      </c>
      <c r="T73" s="2" t="e">
        <f>INDEX(WR_2020_Stats!$A$1:$M$151, MATCH($A73, WR_2019_Stats!$A:$A, 0), 8)</f>
        <v>#N/A</v>
      </c>
      <c r="U73" s="2" t="e">
        <f>INDEX(WR_2020_Stats!$A$1:$M$151, MATCH($A73, WR_2019_Stats!$A:$A, 0), 9)</f>
        <v>#N/A</v>
      </c>
      <c r="V73" s="2" t="e">
        <f>INDEX(WR_2020_Stats!$A$1:$M$151, MATCH($A73, WR_2019_Stats!$A:$A, 0), 10)</f>
        <v>#N/A</v>
      </c>
      <c r="W73" s="2" t="e">
        <f>INDEX(WR_2020_Stats!$A$1:$M$151, MATCH($A73, WR_2019_Stats!$A:$A, 0), 11)</f>
        <v>#N/A</v>
      </c>
      <c r="X73" s="2" t="e">
        <f>INDEX(WR_2020_Stats!$A$1:$M$151, MATCH($A73, WR_2019_Stats!$A:$A, 0), 12)</f>
        <v>#N/A</v>
      </c>
      <c r="Y73" s="2" t="e">
        <f>INDEX(WR_2020_Stats!$A$1:$M$151, MATCH($A73, WR_2019_Stats!$A:$A, 0), 13)</f>
        <v>#N/A</v>
      </c>
      <c r="Z73"/>
    </row>
    <row r="74" spans="1:26" x14ac:dyDescent="0.35">
      <c r="A74" t="s">
        <v>119</v>
      </c>
      <c r="B74" t="s">
        <v>11</v>
      </c>
      <c r="C74" t="s">
        <v>47</v>
      </c>
      <c r="D74">
        <v>5.5</v>
      </c>
      <c r="E74">
        <v>2.7</v>
      </c>
      <c r="F74">
        <v>7.8</v>
      </c>
      <c r="G74">
        <v>15.18</v>
      </c>
      <c r="H74">
        <v>40</v>
      </c>
      <c r="I74">
        <v>66</v>
      </c>
      <c r="J74">
        <v>60.61</v>
      </c>
      <c r="K74">
        <v>562</v>
      </c>
      <c r="L74">
        <v>3</v>
      </c>
      <c r="M74">
        <v>8.5</v>
      </c>
      <c r="N74">
        <v>6.2</v>
      </c>
      <c r="O74">
        <v>2.2999999999999998</v>
      </c>
      <c r="P74" s="2" t="e">
        <f>INDEX(WR_2020_Stats!$A$1:$M$151, MATCH($A74, WR_2019_Stats!$A:$A, 0), 4)</f>
        <v>#N/A</v>
      </c>
      <c r="Q74" s="2" t="e">
        <f>INDEX(WR_2020_Stats!$A$1:$M$151, MATCH($A74, WR_2019_Stats!$A:$A, 0), 5)</f>
        <v>#N/A</v>
      </c>
      <c r="R74" s="2" t="e">
        <f>INDEX(WR_2020_Stats!$A$1:$M$151, MATCH($A74, WR_2019_Stats!$A:$A, 0), 6)</f>
        <v>#N/A</v>
      </c>
      <c r="S74" s="2" t="e">
        <f>INDEX(WR_2020_Stats!$A$1:$M$151, MATCH($A74, WR_2019_Stats!$A:$A, 0), 7)</f>
        <v>#N/A</v>
      </c>
      <c r="T74" s="2" t="e">
        <f>INDEX(WR_2020_Stats!$A$1:$M$151, MATCH($A74, WR_2019_Stats!$A:$A, 0), 8)</f>
        <v>#N/A</v>
      </c>
      <c r="U74" s="2" t="e">
        <f>INDEX(WR_2020_Stats!$A$1:$M$151, MATCH($A74, WR_2019_Stats!$A:$A, 0), 9)</f>
        <v>#N/A</v>
      </c>
      <c r="V74" s="2" t="e">
        <f>INDEX(WR_2020_Stats!$A$1:$M$151, MATCH($A74, WR_2019_Stats!$A:$A, 0), 10)</f>
        <v>#N/A</v>
      </c>
      <c r="W74" s="2" t="e">
        <f>INDEX(WR_2020_Stats!$A$1:$M$151, MATCH($A74, WR_2019_Stats!$A:$A, 0), 11)</f>
        <v>#N/A</v>
      </c>
      <c r="X74" s="2" t="e">
        <f>INDEX(WR_2020_Stats!$A$1:$M$151, MATCH($A74, WR_2019_Stats!$A:$A, 0), 12)</f>
        <v>#N/A</v>
      </c>
      <c r="Y74" s="2" t="e">
        <f>INDEX(WR_2020_Stats!$A$1:$M$151, MATCH($A74, WR_2019_Stats!$A:$A, 0), 13)</f>
        <v>#N/A</v>
      </c>
      <c r="Z74"/>
    </row>
    <row r="75" spans="1:26" x14ac:dyDescent="0.35">
      <c r="A75" t="s">
        <v>67</v>
      </c>
      <c r="B75" t="s">
        <v>12</v>
      </c>
      <c r="C75" t="s">
        <v>46</v>
      </c>
      <c r="D75">
        <v>5.6</v>
      </c>
      <c r="E75">
        <v>2.2000000000000002</v>
      </c>
      <c r="F75">
        <v>12.6</v>
      </c>
      <c r="G75">
        <v>26.7</v>
      </c>
      <c r="H75">
        <v>66</v>
      </c>
      <c r="I75">
        <v>113</v>
      </c>
      <c r="J75">
        <v>58.41</v>
      </c>
      <c r="K75">
        <v>1107</v>
      </c>
      <c r="L75">
        <v>6</v>
      </c>
      <c r="M75">
        <v>5.4</v>
      </c>
      <c r="N75">
        <v>3.8</v>
      </c>
      <c r="O75">
        <v>1.5</v>
      </c>
      <c r="P75" s="2">
        <f>INDEX(WR_2019_Stats!$A$1:$M$151, MATCH($A75, WR_2019_Stats!$A:$A, 0), 4)</f>
        <v>14</v>
      </c>
      <c r="Q75" s="2">
        <f>INDEX(WR_2019_Stats!$A$1:$M$151, MATCH($A75, WR_2019_Stats!$A:$A, 0), 5)</f>
        <v>113</v>
      </c>
      <c r="R75" s="2">
        <f>INDEX(WR_2019_Stats!$A$1:$M$151, MATCH($A75, WR_2019_Stats!$A:$A, 0), 6)</f>
        <v>66</v>
      </c>
      <c r="S75" s="2">
        <f>INDEX(WR_2019_Stats!$A$1:$M$151, MATCH($A75, WR_2019_Stats!$A:$A, 0), 7)</f>
        <v>1107</v>
      </c>
      <c r="T75" s="2">
        <f>INDEX(WR_2019_Stats!$A$1:$M$151, MATCH($A75, WR_2019_Stats!$A:$A, 0), 8)</f>
        <v>6</v>
      </c>
      <c r="U75" s="2">
        <f>INDEX(WR_2019_Stats!$A$1:$M$151, MATCH($A75, WR_2019_Stats!$A:$A, 0), 9)</f>
        <v>0</v>
      </c>
      <c r="V75" s="2">
        <f>INDEX(WR_2019_Stats!$A$1:$M$151, MATCH($A75, WR_2019_Stats!$A:$A, 0), 10)</f>
        <v>0</v>
      </c>
      <c r="W75" s="2">
        <f>INDEX(WR_2019_Stats!$A$1:$M$151, MATCH($A75, WR_2019_Stats!$A:$A, 0), 11)</f>
        <v>0</v>
      </c>
      <c r="X75" s="2">
        <f>INDEX(WR_2019_Stats!$A$1:$M$151, MATCH($A75, WR_2019_Stats!$A:$A, 0), 12)</f>
        <v>146.69999999999999</v>
      </c>
      <c r="Y75" s="2">
        <f>INDEX(WR_2019_Stats!$A$1:$M$151, MATCH($A75, WR_2019_Stats!$A:$A, 0), 13)</f>
        <v>10.478571428571428</v>
      </c>
      <c r="Z75" s="2">
        <f>INDEX(WR_2020_Stats!$A$1:$M$151, MATCH(A75, WR_2020_Stats!$A:$A, 0), 13)</f>
        <v>7.1437500000000007</v>
      </c>
    </row>
    <row r="76" spans="1:26" x14ac:dyDescent="0.35">
      <c r="A76" t="s">
        <v>68</v>
      </c>
      <c r="B76" t="s">
        <v>23</v>
      </c>
      <c r="C76" t="s">
        <v>46</v>
      </c>
      <c r="D76">
        <v>4.5999999999999996</v>
      </c>
      <c r="E76">
        <v>2.4</v>
      </c>
      <c r="F76">
        <v>14.2</v>
      </c>
      <c r="G76">
        <v>36.14</v>
      </c>
      <c r="H76">
        <v>72</v>
      </c>
      <c r="I76">
        <v>115</v>
      </c>
      <c r="J76">
        <v>62.61</v>
      </c>
      <c r="K76">
        <v>1060</v>
      </c>
      <c r="L76">
        <v>6</v>
      </c>
      <c r="M76">
        <v>3.1</v>
      </c>
      <c r="N76">
        <v>3</v>
      </c>
      <c r="O76">
        <v>0.1</v>
      </c>
      <c r="P76" s="2">
        <f>INDEX(WR_2019_Stats!$A$1:$M$151, MATCH($A76, WR_2019_Stats!$A:$A, 0), 4)</f>
        <v>15</v>
      </c>
      <c r="Q76" s="2">
        <f>INDEX(WR_2019_Stats!$A$1:$M$151, MATCH($A76, WR_2019_Stats!$A:$A, 0), 5)</f>
        <v>115</v>
      </c>
      <c r="R76" s="2">
        <f>INDEX(WR_2019_Stats!$A$1:$M$151, MATCH($A76, WR_2019_Stats!$A:$A, 0), 6)</f>
        <v>72</v>
      </c>
      <c r="S76" s="2">
        <f>INDEX(WR_2019_Stats!$A$1:$M$151, MATCH($A76, WR_2019_Stats!$A:$A, 0), 7)</f>
        <v>1060</v>
      </c>
      <c r="T76" s="2">
        <f>INDEX(WR_2019_Stats!$A$1:$M$151, MATCH($A76, WR_2019_Stats!$A:$A, 0), 8)</f>
        <v>6</v>
      </c>
      <c r="U76" s="2">
        <f>INDEX(WR_2019_Stats!$A$1:$M$151, MATCH($A76, WR_2019_Stats!$A:$A, 0), 9)</f>
        <v>2</v>
      </c>
      <c r="V76" s="2">
        <f>INDEX(WR_2019_Stats!$A$1:$M$151, MATCH($A76, WR_2019_Stats!$A:$A, 0), 10)</f>
        <v>7</v>
      </c>
      <c r="W76" s="2">
        <f>INDEX(WR_2019_Stats!$A$1:$M$151, MATCH($A76, WR_2019_Stats!$A:$A, 0), 11)</f>
        <v>0</v>
      </c>
      <c r="X76" s="2">
        <f>INDEX(WR_2019_Stats!$A$1:$M$151, MATCH($A76, WR_2019_Stats!$A:$A, 0), 12)</f>
        <v>142.69999999999999</v>
      </c>
      <c r="Y76" s="2">
        <f>INDEX(WR_2019_Stats!$A$1:$M$151, MATCH($A76, WR_2019_Stats!$A:$A, 0), 13)</f>
        <v>9.5133333333333319</v>
      </c>
      <c r="Z76" s="2">
        <f>INDEX(WR_2020_Stats!$A$1:$M$151, MATCH(A76, WR_2020_Stats!$A:$A, 0), 13)</f>
        <v>7.0888888888888895</v>
      </c>
    </row>
    <row r="77" spans="1:26" x14ac:dyDescent="0.35">
      <c r="A77" t="s">
        <v>126</v>
      </c>
      <c r="B77" t="s">
        <v>5</v>
      </c>
      <c r="C77" t="s">
        <v>46</v>
      </c>
      <c r="D77">
        <v>6.1</v>
      </c>
      <c r="E77">
        <v>3</v>
      </c>
      <c r="F77">
        <v>10.199999999999999</v>
      </c>
      <c r="G77">
        <v>17.61</v>
      </c>
      <c r="H77">
        <v>45</v>
      </c>
      <c r="I77">
        <v>68</v>
      </c>
      <c r="J77">
        <v>66.180000000000007</v>
      </c>
      <c r="K77">
        <v>501</v>
      </c>
      <c r="L77">
        <v>5</v>
      </c>
      <c r="M77">
        <v>4.8</v>
      </c>
      <c r="N77">
        <v>3.9</v>
      </c>
      <c r="O77">
        <v>0.9</v>
      </c>
      <c r="P77" s="2">
        <f>INDEX(WR_2019_Stats!$A$1:$M$151, MATCH($A77, WR_2019_Stats!$A:$A, 0), 4)</f>
        <v>10</v>
      </c>
      <c r="Q77" s="2">
        <f>INDEX(WR_2019_Stats!$A$1:$M$151, MATCH($A77, WR_2019_Stats!$A:$A, 0), 5)</f>
        <v>68</v>
      </c>
      <c r="R77" s="2">
        <f>INDEX(WR_2019_Stats!$A$1:$M$151, MATCH($A77, WR_2019_Stats!$A:$A, 0), 6)</f>
        <v>45</v>
      </c>
      <c r="S77" s="2">
        <f>INDEX(WR_2019_Stats!$A$1:$M$151, MATCH($A77, WR_2019_Stats!$A:$A, 0), 7)</f>
        <v>501</v>
      </c>
      <c r="T77" s="2">
        <f>INDEX(WR_2019_Stats!$A$1:$M$151, MATCH($A77, WR_2019_Stats!$A:$A, 0), 8)</f>
        <v>5</v>
      </c>
      <c r="U77" s="2">
        <f>INDEX(WR_2019_Stats!$A$1:$M$151, MATCH($A77, WR_2019_Stats!$A:$A, 0), 9)</f>
        <v>0</v>
      </c>
      <c r="V77" s="2">
        <f>INDEX(WR_2019_Stats!$A$1:$M$151, MATCH($A77, WR_2019_Stats!$A:$A, 0), 10)</f>
        <v>0</v>
      </c>
      <c r="W77" s="2">
        <f>INDEX(WR_2019_Stats!$A$1:$M$151, MATCH($A77, WR_2019_Stats!$A:$A, 0), 11)</f>
        <v>0</v>
      </c>
      <c r="X77" s="2">
        <f>INDEX(WR_2019_Stats!$A$1:$M$151, MATCH($A77, WR_2019_Stats!$A:$A, 0), 12)</f>
        <v>80.099999999999994</v>
      </c>
      <c r="Y77" s="2">
        <f>INDEX(WR_2019_Stats!$A$1:$M$151, MATCH($A77, WR_2019_Stats!$A:$A, 0), 13)</f>
        <v>8.01</v>
      </c>
      <c r="Z77" s="2">
        <f>INDEX(WR_2020_Stats!$A$1:$M$151, MATCH(A77, WR_2020_Stats!$A:$A, 0), 13)</f>
        <v>7.08</v>
      </c>
    </row>
    <row r="78" spans="1:26" x14ac:dyDescent="0.35">
      <c r="A78" t="s">
        <v>123</v>
      </c>
      <c r="B78" t="s">
        <v>12</v>
      </c>
      <c r="C78" t="s">
        <v>47</v>
      </c>
      <c r="D78">
        <v>5.7</v>
      </c>
      <c r="E78">
        <v>3.3</v>
      </c>
      <c r="F78">
        <v>6.5</v>
      </c>
      <c r="G78">
        <v>10.050000000000001</v>
      </c>
      <c r="H78">
        <v>63</v>
      </c>
      <c r="I78">
        <v>83</v>
      </c>
      <c r="J78">
        <v>75.900000000000006</v>
      </c>
      <c r="K78">
        <v>529</v>
      </c>
      <c r="L78">
        <v>4</v>
      </c>
      <c r="M78">
        <v>2.8</v>
      </c>
      <c r="N78">
        <v>2.8</v>
      </c>
      <c r="O78">
        <v>0</v>
      </c>
      <c r="P78" s="2" t="e">
        <f>INDEX(WR_2020_Stats!$A$1:$M$151, MATCH($A78, WR_2019_Stats!$A:$A, 0), 4)</f>
        <v>#N/A</v>
      </c>
      <c r="Q78" s="2" t="e">
        <f>INDEX(WR_2020_Stats!$A$1:$M$151, MATCH($A78, WR_2019_Stats!$A:$A, 0), 5)</f>
        <v>#N/A</v>
      </c>
      <c r="R78" s="2" t="e">
        <f>INDEX(WR_2020_Stats!$A$1:$M$151, MATCH($A78, WR_2019_Stats!$A:$A, 0), 6)</f>
        <v>#N/A</v>
      </c>
      <c r="S78" s="2" t="e">
        <f>INDEX(WR_2020_Stats!$A$1:$M$151, MATCH($A78, WR_2019_Stats!$A:$A, 0), 7)</f>
        <v>#N/A</v>
      </c>
      <c r="T78" s="2" t="e">
        <f>INDEX(WR_2020_Stats!$A$1:$M$151, MATCH($A78, WR_2019_Stats!$A:$A, 0), 8)</f>
        <v>#N/A</v>
      </c>
      <c r="U78" s="2" t="e">
        <f>INDEX(WR_2020_Stats!$A$1:$M$151, MATCH($A78, WR_2019_Stats!$A:$A, 0), 9)</f>
        <v>#N/A</v>
      </c>
      <c r="V78" s="2" t="e">
        <f>INDEX(WR_2020_Stats!$A$1:$M$151, MATCH($A78, WR_2019_Stats!$A:$A, 0), 10)</f>
        <v>#N/A</v>
      </c>
      <c r="W78" s="2" t="e">
        <f>INDEX(WR_2020_Stats!$A$1:$M$151, MATCH($A78, WR_2019_Stats!$A:$A, 0), 11)</f>
        <v>#N/A</v>
      </c>
      <c r="X78" s="2" t="e">
        <f>INDEX(WR_2020_Stats!$A$1:$M$151, MATCH($A78, WR_2019_Stats!$A:$A, 0), 12)</f>
        <v>#N/A</v>
      </c>
      <c r="Y78" s="2" t="e">
        <f>INDEX(WR_2020_Stats!$A$1:$M$151, MATCH($A78, WR_2019_Stats!$A:$A, 0), 13)</f>
        <v>#N/A</v>
      </c>
      <c r="Z78"/>
    </row>
    <row r="79" spans="1:26" x14ac:dyDescent="0.35">
      <c r="A79" t="s">
        <v>96</v>
      </c>
      <c r="B79" t="s">
        <v>14</v>
      </c>
      <c r="C79" t="s">
        <v>46</v>
      </c>
      <c r="D79">
        <v>6</v>
      </c>
      <c r="E79">
        <v>3.5</v>
      </c>
      <c r="F79">
        <v>9.5</v>
      </c>
      <c r="G79">
        <v>27.13</v>
      </c>
      <c r="H79">
        <v>68</v>
      </c>
      <c r="I79">
        <v>108</v>
      </c>
      <c r="J79">
        <v>62.96</v>
      </c>
      <c r="K79">
        <v>709</v>
      </c>
      <c r="L79">
        <v>3</v>
      </c>
      <c r="M79">
        <v>4.4000000000000004</v>
      </c>
      <c r="N79">
        <v>4.5</v>
      </c>
      <c r="O79">
        <v>-0.1</v>
      </c>
      <c r="P79" s="2">
        <f>INDEX(WR_2019_Stats!$A$1:$M$151, MATCH($A79, WR_2019_Stats!$A:$A, 0), 4)</f>
        <v>13</v>
      </c>
      <c r="Q79" s="2">
        <f>INDEX(WR_2019_Stats!$A$1:$M$151, MATCH($A79, WR_2019_Stats!$A:$A, 0), 5)</f>
        <v>108</v>
      </c>
      <c r="R79" s="2">
        <f>INDEX(WR_2019_Stats!$A$1:$M$151, MATCH($A79, WR_2019_Stats!$A:$A, 0), 6)</f>
        <v>68</v>
      </c>
      <c r="S79" s="2">
        <f>INDEX(WR_2019_Stats!$A$1:$M$151, MATCH($A79, WR_2019_Stats!$A:$A, 0), 7)</f>
        <v>709</v>
      </c>
      <c r="T79" s="2">
        <f>INDEX(WR_2019_Stats!$A$1:$M$151, MATCH($A79, WR_2019_Stats!$A:$A, 0), 8)</f>
        <v>3</v>
      </c>
      <c r="U79" s="2">
        <f>INDEX(WR_2019_Stats!$A$1:$M$151, MATCH($A79, WR_2019_Stats!$A:$A, 0), 9)</f>
        <v>10</v>
      </c>
      <c r="V79" s="2">
        <f>INDEX(WR_2019_Stats!$A$1:$M$151, MATCH($A79, WR_2019_Stats!$A:$A, 0), 10)</f>
        <v>93</v>
      </c>
      <c r="W79" s="2">
        <f>INDEX(WR_2019_Stats!$A$1:$M$151, MATCH($A79, WR_2019_Stats!$A:$A, 0), 11)</f>
        <v>0</v>
      </c>
      <c r="X79" s="2">
        <f>INDEX(WR_2019_Stats!$A$1:$M$151, MATCH($A79, WR_2019_Stats!$A:$A, 0), 12)</f>
        <v>98.2</v>
      </c>
      <c r="Y79" s="2">
        <f>INDEX(WR_2019_Stats!$A$1:$M$151, MATCH($A79, WR_2019_Stats!$A:$A, 0), 13)</f>
        <v>7.5538461538461537</v>
      </c>
      <c r="Z79" s="2">
        <f>INDEX(WR_2020_Stats!$A$1:$M$151, MATCH(A79, WR_2020_Stats!$A:$A, 0), 13)</f>
        <v>7.0285714285714276</v>
      </c>
    </row>
    <row r="80" spans="1:26" x14ac:dyDescent="0.35">
      <c r="A80" t="s">
        <v>87</v>
      </c>
      <c r="B80" t="s">
        <v>31</v>
      </c>
      <c r="C80" t="s">
        <v>46</v>
      </c>
      <c r="D80">
        <v>5.8</v>
      </c>
      <c r="E80">
        <v>3.2</v>
      </c>
      <c r="F80">
        <v>7.8</v>
      </c>
      <c r="G80">
        <v>20.83</v>
      </c>
      <c r="H80">
        <v>57</v>
      </c>
      <c r="I80">
        <v>81</v>
      </c>
      <c r="J80">
        <v>70.37</v>
      </c>
      <c r="K80">
        <v>802</v>
      </c>
      <c r="L80">
        <v>3</v>
      </c>
      <c r="M80">
        <v>8.5</v>
      </c>
      <c r="N80">
        <v>7.1</v>
      </c>
      <c r="O80">
        <v>1.4</v>
      </c>
      <c r="P80" s="2">
        <f>INDEX(WR_2019_Stats!$A$1:$M$151, MATCH($A80, WR_2019_Stats!$A:$A, 0), 4)</f>
        <v>15</v>
      </c>
      <c r="Q80" s="2">
        <f>INDEX(WR_2019_Stats!$A$1:$M$151, MATCH($A80, WR_2019_Stats!$A:$A, 0), 5)</f>
        <v>81</v>
      </c>
      <c r="R80" s="2">
        <f>INDEX(WR_2019_Stats!$A$1:$M$151, MATCH($A80, WR_2019_Stats!$A:$A, 0), 6)</f>
        <v>57</v>
      </c>
      <c r="S80" s="2">
        <f>INDEX(WR_2019_Stats!$A$1:$M$151, MATCH($A80, WR_2019_Stats!$A:$A, 0), 7)</f>
        <v>802</v>
      </c>
      <c r="T80" s="2">
        <f>INDEX(WR_2019_Stats!$A$1:$M$151, MATCH($A80, WR_2019_Stats!$A:$A, 0), 8)</f>
        <v>3</v>
      </c>
      <c r="U80" s="2">
        <f>INDEX(WR_2019_Stats!$A$1:$M$151, MATCH($A80, WR_2019_Stats!$A:$A, 0), 9)</f>
        <v>14</v>
      </c>
      <c r="V80" s="2">
        <f>INDEX(WR_2019_Stats!$A$1:$M$151, MATCH($A80, WR_2019_Stats!$A:$A, 0), 10)</f>
        <v>159</v>
      </c>
      <c r="W80" s="2">
        <f>INDEX(WR_2019_Stats!$A$1:$M$151, MATCH($A80, WR_2019_Stats!$A:$A, 0), 11)</f>
        <v>3</v>
      </c>
      <c r="X80" s="2">
        <f>INDEX(WR_2019_Stats!$A$1:$M$151, MATCH($A80, WR_2019_Stats!$A:$A, 0), 12)</f>
        <v>132.10000000000002</v>
      </c>
      <c r="Y80" s="2">
        <f>INDEX(WR_2019_Stats!$A$1:$M$151, MATCH($A80, WR_2019_Stats!$A:$A, 0), 13)</f>
        <v>8.8066666666666684</v>
      </c>
      <c r="Z80" s="2">
        <f>INDEX(WR_2020_Stats!$A$1:$M$151, MATCH(A80, WR_2020_Stats!$A:$A, 0), 13)</f>
        <v>6.8142857142857149</v>
      </c>
    </row>
    <row r="81" spans="1:26" x14ac:dyDescent="0.35">
      <c r="A81" t="s">
        <v>139</v>
      </c>
      <c r="B81" t="s">
        <v>32</v>
      </c>
      <c r="C81" t="s">
        <v>46</v>
      </c>
      <c r="D81">
        <v>4.5</v>
      </c>
      <c r="E81">
        <v>2.1</v>
      </c>
      <c r="F81">
        <v>14.3</v>
      </c>
      <c r="G81">
        <v>16.170000000000002</v>
      </c>
      <c r="H81">
        <v>32</v>
      </c>
      <c r="I81">
        <v>60</v>
      </c>
      <c r="J81">
        <v>53.33</v>
      </c>
      <c r="K81">
        <v>428</v>
      </c>
      <c r="L81">
        <v>3</v>
      </c>
      <c r="M81">
        <v>2.4</v>
      </c>
      <c r="N81">
        <v>2.5</v>
      </c>
      <c r="O81">
        <v>-0.1</v>
      </c>
      <c r="P81" s="2">
        <f>INDEX(WR_2019_Stats!$A$1:$M$151, MATCH($A81, WR_2019_Stats!$A:$A, 0), 4)</f>
        <v>8</v>
      </c>
      <c r="Q81" s="2">
        <f>INDEX(WR_2019_Stats!$A$1:$M$151, MATCH($A81, WR_2019_Stats!$A:$A, 0), 5)</f>
        <v>60</v>
      </c>
      <c r="R81" s="2">
        <f>INDEX(WR_2019_Stats!$A$1:$M$151, MATCH($A81, WR_2019_Stats!$A:$A, 0), 6)</f>
        <v>32</v>
      </c>
      <c r="S81" s="2">
        <f>INDEX(WR_2019_Stats!$A$1:$M$151, MATCH($A81, WR_2019_Stats!$A:$A, 0), 7)</f>
        <v>428</v>
      </c>
      <c r="T81" s="2">
        <f>INDEX(WR_2019_Stats!$A$1:$M$151, MATCH($A81, WR_2019_Stats!$A:$A, 0), 8)</f>
        <v>3</v>
      </c>
      <c r="U81" s="2">
        <f>INDEX(WR_2019_Stats!$A$1:$M$151, MATCH($A81, WR_2019_Stats!$A:$A, 0), 9)</f>
        <v>0</v>
      </c>
      <c r="V81" s="2">
        <f>INDEX(WR_2019_Stats!$A$1:$M$151, MATCH($A81, WR_2019_Stats!$A:$A, 0), 10)</f>
        <v>0</v>
      </c>
      <c r="W81" s="2">
        <f>INDEX(WR_2019_Stats!$A$1:$M$151, MATCH($A81, WR_2019_Stats!$A:$A, 0), 11)</f>
        <v>0</v>
      </c>
      <c r="X81" s="2">
        <f>INDEX(WR_2019_Stats!$A$1:$M$151, MATCH($A81, WR_2019_Stats!$A:$A, 0), 12)</f>
        <v>60.800000000000004</v>
      </c>
      <c r="Y81" s="2">
        <f>INDEX(WR_2019_Stats!$A$1:$M$151, MATCH($A81, WR_2019_Stats!$A:$A, 0), 13)</f>
        <v>7.6000000000000005</v>
      </c>
      <c r="Z81" s="2">
        <f>INDEX(WR_2020_Stats!$A$1:$M$151, MATCH(A81, WR_2020_Stats!$A:$A, 0), 13)</f>
        <v>6.6</v>
      </c>
    </row>
    <row r="82" spans="1:26" x14ac:dyDescent="0.35">
      <c r="A82" t="s">
        <v>128</v>
      </c>
      <c r="B82" t="s">
        <v>6</v>
      </c>
      <c r="C82" t="s">
        <v>46</v>
      </c>
      <c r="D82">
        <v>6.4</v>
      </c>
      <c r="E82">
        <v>2.9</v>
      </c>
      <c r="F82">
        <v>13.8</v>
      </c>
      <c r="G82">
        <v>14.97</v>
      </c>
      <c r="H82">
        <v>35</v>
      </c>
      <c r="I82">
        <v>52</v>
      </c>
      <c r="J82">
        <v>67.31</v>
      </c>
      <c r="K82">
        <v>477</v>
      </c>
      <c r="L82">
        <v>3</v>
      </c>
      <c r="M82">
        <v>4.0999999999999996</v>
      </c>
      <c r="N82">
        <v>4.3</v>
      </c>
      <c r="O82">
        <v>-0.2</v>
      </c>
      <c r="P82" s="2">
        <f>INDEX(WR_2019_Stats!$A$1:$M$151, MATCH($A82, WR_2019_Stats!$A:$A, 0), 4)</f>
        <v>11</v>
      </c>
      <c r="Q82" s="2">
        <f>INDEX(WR_2019_Stats!$A$1:$M$151, MATCH($A82, WR_2019_Stats!$A:$A, 0), 5)</f>
        <v>52</v>
      </c>
      <c r="R82" s="2">
        <f>INDEX(WR_2019_Stats!$A$1:$M$151, MATCH($A82, WR_2019_Stats!$A:$A, 0), 6)</f>
        <v>35</v>
      </c>
      <c r="S82" s="2">
        <f>INDEX(WR_2019_Stats!$A$1:$M$151, MATCH($A82, WR_2019_Stats!$A:$A, 0), 7)</f>
        <v>477</v>
      </c>
      <c r="T82" s="2">
        <f>INDEX(WR_2019_Stats!$A$1:$M$151, MATCH($A82, WR_2019_Stats!$A:$A, 0), 8)</f>
        <v>3</v>
      </c>
      <c r="U82" s="2">
        <f>INDEX(WR_2019_Stats!$A$1:$M$151, MATCH($A82, WR_2019_Stats!$A:$A, 0), 9)</f>
        <v>1</v>
      </c>
      <c r="V82" s="2">
        <f>INDEX(WR_2019_Stats!$A$1:$M$151, MATCH($A82, WR_2019_Stats!$A:$A, 0), 10)</f>
        <v>21</v>
      </c>
      <c r="W82" s="2">
        <f>INDEX(WR_2019_Stats!$A$1:$M$151, MATCH($A82, WR_2019_Stats!$A:$A, 0), 11)</f>
        <v>0</v>
      </c>
      <c r="X82" s="2">
        <f>INDEX(WR_2019_Stats!$A$1:$M$151, MATCH($A82, WR_2019_Stats!$A:$A, 0), 12)</f>
        <v>67.8</v>
      </c>
      <c r="Y82" s="2">
        <f>INDEX(WR_2019_Stats!$A$1:$M$151, MATCH($A82, WR_2019_Stats!$A:$A, 0), 13)</f>
        <v>6.1636363636363631</v>
      </c>
      <c r="Z82" s="2">
        <f>INDEX(WR_2020_Stats!$A$1:$M$151, MATCH(A82, WR_2020_Stats!$A:$A, 0), 13)</f>
        <v>6.4799999999999995</v>
      </c>
    </row>
    <row r="83" spans="1:26" x14ac:dyDescent="0.35">
      <c r="A83" t="s">
        <v>135</v>
      </c>
      <c r="B83" t="s">
        <v>26</v>
      </c>
      <c r="C83" t="s">
        <v>46</v>
      </c>
      <c r="D83">
        <v>5.8</v>
      </c>
      <c r="E83">
        <v>3.2</v>
      </c>
      <c r="F83">
        <v>7.1</v>
      </c>
      <c r="G83">
        <v>9.73</v>
      </c>
      <c r="H83">
        <v>49</v>
      </c>
      <c r="I83">
        <v>74</v>
      </c>
      <c r="J83">
        <v>66.22</v>
      </c>
      <c r="K83">
        <v>446</v>
      </c>
      <c r="L83">
        <v>1</v>
      </c>
      <c r="M83">
        <v>3.5</v>
      </c>
      <c r="N83">
        <v>3.4</v>
      </c>
      <c r="O83">
        <v>0.1</v>
      </c>
      <c r="P83" s="2">
        <f>INDEX(WR_2019_Stats!$A$1:$M$151, MATCH($A83, WR_2019_Stats!$A:$A, 0), 4)</f>
        <v>14</v>
      </c>
      <c r="Q83" s="2">
        <f>INDEX(WR_2019_Stats!$A$1:$M$151, MATCH($A83, WR_2019_Stats!$A:$A, 0), 5)</f>
        <v>74</v>
      </c>
      <c r="R83" s="2">
        <f>INDEX(WR_2019_Stats!$A$1:$M$151, MATCH($A83, WR_2019_Stats!$A:$A, 0), 6)</f>
        <v>49</v>
      </c>
      <c r="S83" s="2">
        <f>INDEX(WR_2019_Stats!$A$1:$M$151, MATCH($A83, WR_2019_Stats!$A:$A, 0), 7)</f>
        <v>446</v>
      </c>
      <c r="T83" s="2">
        <f>INDEX(WR_2019_Stats!$A$1:$M$151, MATCH($A83, WR_2019_Stats!$A:$A, 0), 8)</f>
        <v>1</v>
      </c>
      <c r="U83" s="2">
        <f>INDEX(WR_2019_Stats!$A$1:$M$151, MATCH($A83, WR_2019_Stats!$A:$A, 0), 9)</f>
        <v>4</v>
      </c>
      <c r="V83" s="2">
        <f>INDEX(WR_2019_Stats!$A$1:$M$151, MATCH($A83, WR_2019_Stats!$A:$A, 0), 10)</f>
        <v>12</v>
      </c>
      <c r="W83" s="2">
        <f>INDEX(WR_2019_Stats!$A$1:$M$151, MATCH($A83, WR_2019_Stats!$A:$A, 0), 11)</f>
        <v>0</v>
      </c>
      <c r="X83" s="2">
        <f>INDEX(WR_2019_Stats!$A$1:$M$151, MATCH($A83, WR_2019_Stats!$A:$A, 0), 12)</f>
        <v>51.800000000000004</v>
      </c>
      <c r="Y83" s="2">
        <f>INDEX(WR_2019_Stats!$A$1:$M$151, MATCH($A83, WR_2019_Stats!$A:$A, 0), 13)</f>
        <v>3.7</v>
      </c>
      <c r="Z83" s="2">
        <f>INDEX(WR_2020_Stats!$A$1:$M$151, MATCH(A83, WR_2020_Stats!$A:$A, 0), 13)</f>
        <v>6.4687500000000009</v>
      </c>
    </row>
    <row r="84" spans="1:26" x14ac:dyDescent="0.35">
      <c r="A84" t="s">
        <v>129</v>
      </c>
      <c r="B84" t="s">
        <v>24</v>
      </c>
      <c r="C84" t="s">
        <v>47</v>
      </c>
      <c r="D84">
        <v>5.9</v>
      </c>
      <c r="E84">
        <v>3.1</v>
      </c>
      <c r="F84">
        <v>6</v>
      </c>
      <c r="G84">
        <v>8.5399999999999991</v>
      </c>
      <c r="H84">
        <v>44</v>
      </c>
      <c r="I84">
        <v>68</v>
      </c>
      <c r="J84">
        <v>64.709999999999994</v>
      </c>
      <c r="K84">
        <v>467</v>
      </c>
      <c r="L84">
        <v>3</v>
      </c>
      <c r="M84">
        <v>6</v>
      </c>
      <c r="N84">
        <v>4.5</v>
      </c>
      <c r="O84">
        <v>1.4</v>
      </c>
      <c r="P84" s="2" t="e">
        <f>INDEX(WR_2020_Stats!$A$1:$M$151, MATCH($A84, WR_2019_Stats!$A:$A, 0), 4)</f>
        <v>#N/A</v>
      </c>
      <c r="Q84" s="2" t="e">
        <f>INDEX(WR_2020_Stats!$A$1:$M$151, MATCH($A84, WR_2019_Stats!$A:$A, 0), 5)</f>
        <v>#N/A</v>
      </c>
      <c r="R84" s="2" t="e">
        <f>INDEX(WR_2020_Stats!$A$1:$M$151, MATCH($A84, WR_2019_Stats!$A:$A, 0), 6)</f>
        <v>#N/A</v>
      </c>
      <c r="S84" s="2" t="e">
        <f>INDEX(WR_2020_Stats!$A$1:$M$151, MATCH($A84, WR_2019_Stats!$A:$A, 0), 7)</f>
        <v>#N/A</v>
      </c>
      <c r="T84" s="2" t="e">
        <f>INDEX(WR_2020_Stats!$A$1:$M$151, MATCH($A84, WR_2019_Stats!$A:$A, 0), 8)</f>
        <v>#N/A</v>
      </c>
      <c r="U84" s="2" t="e">
        <f>INDEX(WR_2020_Stats!$A$1:$M$151, MATCH($A84, WR_2019_Stats!$A:$A, 0), 9)</f>
        <v>#N/A</v>
      </c>
      <c r="V84" s="2" t="e">
        <f>INDEX(WR_2020_Stats!$A$1:$M$151, MATCH($A84, WR_2019_Stats!$A:$A, 0), 10)</f>
        <v>#N/A</v>
      </c>
      <c r="W84" s="2" t="e">
        <f>INDEX(WR_2020_Stats!$A$1:$M$151, MATCH($A84, WR_2019_Stats!$A:$A, 0), 11)</f>
        <v>#N/A</v>
      </c>
      <c r="X84" s="2" t="e">
        <f>INDEX(WR_2020_Stats!$A$1:$M$151, MATCH($A84, WR_2019_Stats!$A:$A, 0), 12)</f>
        <v>#N/A</v>
      </c>
      <c r="Y84" s="2" t="e">
        <f>INDEX(WR_2020_Stats!$A$1:$M$151, MATCH($A84, WR_2019_Stats!$A:$A, 0), 13)</f>
        <v>#N/A</v>
      </c>
      <c r="Z84"/>
    </row>
    <row r="85" spans="1:26" x14ac:dyDescent="0.35">
      <c r="A85" t="s">
        <v>130</v>
      </c>
      <c r="B85" t="s">
        <v>13</v>
      </c>
      <c r="C85" t="s">
        <v>47</v>
      </c>
      <c r="D85">
        <v>5</v>
      </c>
      <c r="E85">
        <v>2.5</v>
      </c>
      <c r="F85">
        <v>9.4</v>
      </c>
      <c r="G85">
        <v>7.84</v>
      </c>
      <c r="H85">
        <v>34</v>
      </c>
      <c r="I85">
        <v>53</v>
      </c>
      <c r="J85">
        <v>64.150000000000006</v>
      </c>
      <c r="K85">
        <v>459</v>
      </c>
      <c r="L85">
        <v>1</v>
      </c>
      <c r="M85">
        <v>5</v>
      </c>
      <c r="N85">
        <v>4.2</v>
      </c>
      <c r="O85">
        <v>0.8</v>
      </c>
      <c r="P85" s="2" t="e">
        <f>INDEX(WR_2020_Stats!$A$1:$M$151, MATCH($A85, WR_2019_Stats!$A:$A, 0), 4)</f>
        <v>#N/A</v>
      </c>
      <c r="Q85" s="2" t="e">
        <f>INDEX(WR_2020_Stats!$A$1:$M$151, MATCH($A85, WR_2019_Stats!$A:$A, 0), 5)</f>
        <v>#N/A</v>
      </c>
      <c r="R85" s="2" t="e">
        <f>INDEX(WR_2020_Stats!$A$1:$M$151, MATCH($A85, WR_2019_Stats!$A:$A, 0), 6)</f>
        <v>#N/A</v>
      </c>
      <c r="S85" s="2" t="e">
        <f>INDEX(WR_2020_Stats!$A$1:$M$151, MATCH($A85, WR_2019_Stats!$A:$A, 0), 7)</f>
        <v>#N/A</v>
      </c>
      <c r="T85" s="2" t="e">
        <f>INDEX(WR_2020_Stats!$A$1:$M$151, MATCH($A85, WR_2019_Stats!$A:$A, 0), 8)</f>
        <v>#N/A</v>
      </c>
      <c r="U85" s="2" t="e">
        <f>INDEX(WR_2020_Stats!$A$1:$M$151, MATCH($A85, WR_2019_Stats!$A:$A, 0), 9)</f>
        <v>#N/A</v>
      </c>
      <c r="V85" s="2" t="e">
        <f>INDEX(WR_2020_Stats!$A$1:$M$151, MATCH($A85, WR_2019_Stats!$A:$A, 0), 10)</f>
        <v>#N/A</v>
      </c>
      <c r="W85" s="2" t="e">
        <f>INDEX(WR_2020_Stats!$A$1:$M$151, MATCH($A85, WR_2019_Stats!$A:$A, 0), 11)</f>
        <v>#N/A</v>
      </c>
      <c r="X85" s="2" t="e">
        <f>INDEX(WR_2020_Stats!$A$1:$M$151, MATCH($A85, WR_2019_Stats!$A:$A, 0), 12)</f>
        <v>#N/A</v>
      </c>
      <c r="Y85" s="2" t="e">
        <f>INDEX(WR_2020_Stats!$A$1:$M$151, MATCH($A85, WR_2019_Stats!$A:$A, 0), 13)</f>
        <v>#N/A</v>
      </c>
      <c r="Z85"/>
    </row>
    <row r="86" spans="1:26" x14ac:dyDescent="0.35">
      <c r="A86" t="s">
        <v>48</v>
      </c>
      <c r="B86" t="s">
        <v>15</v>
      </c>
      <c r="C86" t="s">
        <v>46</v>
      </c>
      <c r="D86">
        <v>5.2</v>
      </c>
      <c r="E86">
        <v>2.6</v>
      </c>
      <c r="F86">
        <v>8.1</v>
      </c>
      <c r="G86">
        <v>41.34</v>
      </c>
      <c r="H86">
        <v>149</v>
      </c>
      <c r="I86">
        <v>185</v>
      </c>
      <c r="J86">
        <v>80.540000000000006</v>
      </c>
      <c r="K86">
        <v>1725</v>
      </c>
      <c r="L86">
        <v>9</v>
      </c>
      <c r="M86">
        <v>4.0999999999999996</v>
      </c>
      <c r="N86">
        <v>3.4</v>
      </c>
      <c r="O86">
        <v>0.7</v>
      </c>
      <c r="P86" s="2">
        <f>INDEX(WR_2019_Stats!$A$1:$M$151, MATCH($A86, WR_2019_Stats!$A:$A, 0), 4)</f>
        <v>16</v>
      </c>
      <c r="Q86" s="2">
        <f>INDEX(WR_2019_Stats!$A$1:$M$151, MATCH($A86, WR_2019_Stats!$A:$A, 0), 5)</f>
        <v>185</v>
      </c>
      <c r="R86" s="2">
        <f>INDEX(WR_2019_Stats!$A$1:$M$151, MATCH($A86, WR_2019_Stats!$A:$A, 0), 6)</f>
        <v>149</v>
      </c>
      <c r="S86" s="2">
        <f>INDEX(WR_2019_Stats!$A$1:$M$151, MATCH($A86, WR_2019_Stats!$A:$A, 0), 7)</f>
        <v>1725</v>
      </c>
      <c r="T86" s="2">
        <f>INDEX(WR_2019_Stats!$A$1:$M$151, MATCH($A86, WR_2019_Stats!$A:$A, 0), 8)</f>
        <v>9</v>
      </c>
      <c r="U86" s="2">
        <f>INDEX(WR_2019_Stats!$A$1:$M$151, MATCH($A86, WR_2019_Stats!$A:$A, 0), 9)</f>
        <v>1</v>
      </c>
      <c r="V86" s="2">
        <f>INDEX(WR_2019_Stats!$A$1:$M$151, MATCH($A86, WR_2019_Stats!$A:$A, 0), 10)</f>
        <v>-9</v>
      </c>
      <c r="W86" s="2">
        <f>INDEX(WR_2019_Stats!$A$1:$M$151, MATCH($A86, WR_2019_Stats!$A:$A, 0), 11)</f>
        <v>0</v>
      </c>
      <c r="X86" s="2">
        <f>INDEX(WR_2019_Stats!$A$1:$M$151, MATCH($A86, WR_2019_Stats!$A:$A, 0), 12)</f>
        <v>225.6</v>
      </c>
      <c r="Y86" s="2">
        <f>INDEX(WR_2019_Stats!$A$1:$M$151, MATCH($A86, WR_2019_Stats!$A:$A, 0), 13)</f>
        <v>14.1</v>
      </c>
      <c r="Z86" s="2">
        <f>INDEX(WR_2020_Stats!$A$1:$M$151, MATCH(A86, WR_2020_Stats!$A:$A, 0), 13)</f>
        <v>6.2714285714285722</v>
      </c>
    </row>
    <row r="87" spans="1:26" x14ac:dyDescent="0.35">
      <c r="A87" t="s">
        <v>85</v>
      </c>
      <c r="B87" t="s">
        <v>12</v>
      </c>
      <c r="C87" t="s">
        <v>46</v>
      </c>
      <c r="D87">
        <v>6.2</v>
      </c>
      <c r="E87">
        <v>3</v>
      </c>
      <c r="F87">
        <v>9.5</v>
      </c>
      <c r="G87">
        <v>14.83</v>
      </c>
      <c r="H87">
        <v>55</v>
      </c>
      <c r="I87">
        <v>83</v>
      </c>
      <c r="J87">
        <v>66.27</v>
      </c>
      <c r="K87">
        <v>828</v>
      </c>
      <c r="L87">
        <v>3</v>
      </c>
      <c r="M87">
        <v>6.2</v>
      </c>
      <c r="N87">
        <v>4.8</v>
      </c>
      <c r="O87">
        <v>1.4</v>
      </c>
      <c r="P87" s="2">
        <f>INDEX(WR_2019_Stats!$A$1:$M$151, MATCH($A87, WR_2019_Stats!$A:$A, 0), 4)</f>
        <v>15</v>
      </c>
      <c r="Q87" s="2">
        <f>INDEX(WR_2019_Stats!$A$1:$M$151, MATCH($A87, WR_2019_Stats!$A:$A, 0), 5)</f>
        <v>83</v>
      </c>
      <c r="R87" s="2">
        <f>INDEX(WR_2019_Stats!$A$1:$M$151, MATCH($A87, WR_2019_Stats!$A:$A, 0), 6)</f>
        <v>55</v>
      </c>
      <c r="S87" s="2">
        <f>INDEX(WR_2019_Stats!$A$1:$M$151, MATCH($A87, WR_2019_Stats!$A:$A, 0), 7)</f>
        <v>828</v>
      </c>
      <c r="T87" s="2">
        <f>INDEX(WR_2019_Stats!$A$1:$M$151, MATCH($A87, WR_2019_Stats!$A:$A, 0), 8)</f>
        <v>3</v>
      </c>
      <c r="U87" s="2">
        <f>INDEX(WR_2019_Stats!$A$1:$M$151, MATCH($A87, WR_2019_Stats!$A:$A, 0), 9)</f>
        <v>3</v>
      </c>
      <c r="V87" s="2">
        <f>INDEX(WR_2019_Stats!$A$1:$M$151, MATCH($A87, WR_2019_Stats!$A:$A, 0), 10)</f>
        <v>11</v>
      </c>
      <c r="W87" s="2">
        <f>INDEX(WR_2019_Stats!$A$1:$M$151, MATCH($A87, WR_2019_Stats!$A:$A, 0), 11)</f>
        <v>0</v>
      </c>
      <c r="X87" s="2">
        <f>INDEX(WR_2019_Stats!$A$1:$M$151, MATCH($A87, WR_2019_Stats!$A:$A, 0), 12)</f>
        <v>101.9</v>
      </c>
      <c r="Y87" s="2">
        <f>INDEX(WR_2019_Stats!$A$1:$M$151, MATCH($A87, WR_2019_Stats!$A:$A, 0), 13)</f>
        <v>6.7933333333333339</v>
      </c>
      <c r="Z87" s="2">
        <f>INDEX(WR_2020_Stats!$A$1:$M$151, MATCH(A87, WR_2020_Stats!$A:$A, 0), 13)</f>
        <v>6.21</v>
      </c>
    </row>
    <row r="88" spans="1:26" x14ac:dyDescent="0.35">
      <c r="A88" t="s">
        <v>133</v>
      </c>
      <c r="B88" t="s">
        <v>5</v>
      </c>
      <c r="C88" t="s">
        <v>47</v>
      </c>
      <c r="D88">
        <v>5.4</v>
      </c>
      <c r="E88">
        <v>3.5</v>
      </c>
      <c r="F88">
        <v>7.1</v>
      </c>
      <c r="G88">
        <v>13.02</v>
      </c>
      <c r="H88">
        <v>43</v>
      </c>
      <c r="I88">
        <v>72</v>
      </c>
      <c r="J88">
        <v>59.72</v>
      </c>
      <c r="K88">
        <v>448</v>
      </c>
      <c r="L88">
        <v>4</v>
      </c>
      <c r="M88">
        <v>5.4</v>
      </c>
      <c r="N88">
        <v>5.3</v>
      </c>
      <c r="O88">
        <v>0</v>
      </c>
      <c r="P88" s="2" t="e">
        <f>INDEX(WR_2020_Stats!$A$1:$M$151, MATCH($A88, WR_2019_Stats!$A:$A, 0), 4)</f>
        <v>#N/A</v>
      </c>
      <c r="Q88" s="2" t="e">
        <f>INDEX(WR_2020_Stats!$A$1:$M$151, MATCH($A88, WR_2019_Stats!$A:$A, 0), 5)</f>
        <v>#N/A</v>
      </c>
      <c r="R88" s="2" t="e">
        <f>INDEX(WR_2020_Stats!$A$1:$M$151, MATCH($A88, WR_2019_Stats!$A:$A, 0), 6)</f>
        <v>#N/A</v>
      </c>
      <c r="S88" s="2" t="e">
        <f>INDEX(WR_2020_Stats!$A$1:$M$151, MATCH($A88, WR_2019_Stats!$A:$A, 0), 7)</f>
        <v>#N/A</v>
      </c>
      <c r="T88" s="2" t="e">
        <f>INDEX(WR_2020_Stats!$A$1:$M$151, MATCH($A88, WR_2019_Stats!$A:$A, 0), 8)</f>
        <v>#N/A</v>
      </c>
      <c r="U88" s="2" t="e">
        <f>INDEX(WR_2020_Stats!$A$1:$M$151, MATCH($A88, WR_2019_Stats!$A:$A, 0), 9)</f>
        <v>#N/A</v>
      </c>
      <c r="V88" s="2" t="e">
        <f>INDEX(WR_2020_Stats!$A$1:$M$151, MATCH($A88, WR_2019_Stats!$A:$A, 0), 10)</f>
        <v>#N/A</v>
      </c>
      <c r="W88" s="2" t="e">
        <f>INDEX(WR_2020_Stats!$A$1:$M$151, MATCH($A88, WR_2019_Stats!$A:$A, 0), 11)</f>
        <v>#N/A</v>
      </c>
      <c r="X88" s="2" t="e">
        <f>INDEX(WR_2020_Stats!$A$1:$M$151, MATCH($A88, WR_2019_Stats!$A:$A, 0), 12)</f>
        <v>#N/A</v>
      </c>
      <c r="Y88" s="2" t="e">
        <f>INDEX(WR_2020_Stats!$A$1:$M$151, MATCH($A88, WR_2019_Stats!$A:$A, 0), 13)</f>
        <v>#N/A</v>
      </c>
      <c r="Z88"/>
    </row>
    <row r="89" spans="1:26" x14ac:dyDescent="0.35">
      <c r="A89" t="s">
        <v>134</v>
      </c>
      <c r="B89" t="s">
        <v>6</v>
      </c>
      <c r="C89" t="s">
        <v>47</v>
      </c>
      <c r="D89">
        <v>5.6</v>
      </c>
      <c r="E89">
        <v>3.9</v>
      </c>
      <c r="F89">
        <v>9.1999999999999993</v>
      </c>
      <c r="G89">
        <v>11.56</v>
      </c>
      <c r="H89">
        <v>38</v>
      </c>
      <c r="I89">
        <v>60</v>
      </c>
      <c r="J89">
        <v>63.33</v>
      </c>
      <c r="K89">
        <v>447</v>
      </c>
      <c r="L89">
        <v>3</v>
      </c>
      <c r="M89">
        <v>6.8</v>
      </c>
      <c r="N89">
        <v>6.2</v>
      </c>
      <c r="O89">
        <v>0.6</v>
      </c>
      <c r="P89" s="2" t="e">
        <f>INDEX(WR_2020_Stats!$A$1:$M$151, MATCH($A89, WR_2019_Stats!$A:$A, 0), 4)</f>
        <v>#N/A</v>
      </c>
      <c r="Q89" s="2" t="e">
        <f>INDEX(WR_2020_Stats!$A$1:$M$151, MATCH($A89, WR_2019_Stats!$A:$A, 0), 5)</f>
        <v>#N/A</v>
      </c>
      <c r="R89" s="2" t="e">
        <f>INDEX(WR_2020_Stats!$A$1:$M$151, MATCH($A89, WR_2019_Stats!$A:$A, 0), 6)</f>
        <v>#N/A</v>
      </c>
      <c r="S89" s="2" t="e">
        <f>INDEX(WR_2020_Stats!$A$1:$M$151, MATCH($A89, WR_2019_Stats!$A:$A, 0), 7)</f>
        <v>#N/A</v>
      </c>
      <c r="T89" s="2" t="e">
        <f>INDEX(WR_2020_Stats!$A$1:$M$151, MATCH($A89, WR_2019_Stats!$A:$A, 0), 8)</f>
        <v>#N/A</v>
      </c>
      <c r="U89" s="2" t="e">
        <f>INDEX(WR_2020_Stats!$A$1:$M$151, MATCH($A89, WR_2019_Stats!$A:$A, 0), 9)</f>
        <v>#N/A</v>
      </c>
      <c r="V89" s="2" t="e">
        <f>INDEX(WR_2020_Stats!$A$1:$M$151, MATCH($A89, WR_2019_Stats!$A:$A, 0), 10)</f>
        <v>#N/A</v>
      </c>
      <c r="W89" s="2" t="e">
        <f>INDEX(WR_2020_Stats!$A$1:$M$151, MATCH($A89, WR_2019_Stats!$A:$A, 0), 11)</f>
        <v>#N/A</v>
      </c>
      <c r="X89" s="2" t="e">
        <f>INDEX(WR_2020_Stats!$A$1:$M$151, MATCH($A89, WR_2019_Stats!$A:$A, 0), 12)</f>
        <v>#N/A</v>
      </c>
      <c r="Y89" s="2" t="e">
        <f>INDEX(WR_2020_Stats!$A$1:$M$151, MATCH($A89, WR_2019_Stats!$A:$A, 0), 13)</f>
        <v>#N/A</v>
      </c>
      <c r="Z89"/>
    </row>
    <row r="90" spans="1:26" x14ac:dyDescent="0.35">
      <c r="A90" t="s">
        <v>93</v>
      </c>
      <c r="B90" t="s">
        <v>24</v>
      </c>
      <c r="C90" t="s">
        <v>46</v>
      </c>
      <c r="D90">
        <v>4.8</v>
      </c>
      <c r="E90">
        <v>2.2000000000000002</v>
      </c>
      <c r="F90">
        <v>14.5</v>
      </c>
      <c r="G90">
        <v>25.54</v>
      </c>
      <c r="H90">
        <v>48</v>
      </c>
      <c r="I90">
        <v>84</v>
      </c>
      <c r="J90">
        <v>57.14</v>
      </c>
      <c r="K90">
        <v>740</v>
      </c>
      <c r="L90">
        <v>8</v>
      </c>
      <c r="M90">
        <v>4</v>
      </c>
      <c r="N90">
        <v>3.2</v>
      </c>
      <c r="O90">
        <v>0.8</v>
      </c>
      <c r="P90" s="2">
        <f>INDEX(WR_2019_Stats!$A$1:$M$151, MATCH($A90, WR_2019_Stats!$A:$A, 0), 4)</f>
        <v>14</v>
      </c>
      <c r="Q90" s="2">
        <f>INDEX(WR_2019_Stats!$A$1:$M$151, MATCH($A90, WR_2019_Stats!$A:$A, 0), 5)</f>
        <v>84</v>
      </c>
      <c r="R90" s="2">
        <f>INDEX(WR_2019_Stats!$A$1:$M$151, MATCH($A90, WR_2019_Stats!$A:$A, 0), 6)</f>
        <v>48</v>
      </c>
      <c r="S90" s="2">
        <f>INDEX(WR_2019_Stats!$A$1:$M$151, MATCH($A90, WR_2019_Stats!$A:$A, 0), 7)</f>
        <v>740</v>
      </c>
      <c r="T90" s="2">
        <f>INDEX(WR_2019_Stats!$A$1:$M$151, MATCH($A90, WR_2019_Stats!$A:$A, 0), 8)</f>
        <v>8</v>
      </c>
      <c r="U90" s="2">
        <f>INDEX(WR_2019_Stats!$A$1:$M$151, MATCH($A90, WR_2019_Stats!$A:$A, 0), 9)</f>
        <v>0</v>
      </c>
      <c r="V90" s="2">
        <f>INDEX(WR_2019_Stats!$A$1:$M$151, MATCH($A90, WR_2019_Stats!$A:$A, 0), 10)</f>
        <v>0</v>
      </c>
      <c r="W90" s="2">
        <f>INDEX(WR_2019_Stats!$A$1:$M$151, MATCH($A90, WR_2019_Stats!$A:$A, 0), 11)</f>
        <v>0</v>
      </c>
      <c r="X90" s="2">
        <f>INDEX(WR_2019_Stats!$A$1:$M$151, MATCH($A90, WR_2019_Stats!$A:$A, 0), 12)</f>
        <v>122</v>
      </c>
      <c r="Y90" s="2">
        <f>INDEX(WR_2019_Stats!$A$1:$M$151, MATCH($A90, WR_2019_Stats!$A:$A, 0), 13)</f>
        <v>8.7142857142857135</v>
      </c>
      <c r="Z90" s="2">
        <f>INDEX(WR_2020_Stats!$A$1:$M$151, MATCH(A90, WR_2020_Stats!$A:$A, 0), 13)</f>
        <v>5.8125000000000009</v>
      </c>
    </row>
    <row r="91" spans="1:26" x14ac:dyDescent="0.35">
      <c r="A91" t="s">
        <v>136</v>
      </c>
      <c r="B91" t="s">
        <v>3</v>
      </c>
      <c r="C91" t="s">
        <v>47</v>
      </c>
      <c r="D91">
        <v>5.9</v>
      </c>
      <c r="E91">
        <v>3.7</v>
      </c>
      <c r="F91">
        <v>4.8</v>
      </c>
      <c r="G91">
        <v>5.62</v>
      </c>
      <c r="H91">
        <v>35</v>
      </c>
      <c r="I91">
        <v>44</v>
      </c>
      <c r="J91">
        <v>79.55</v>
      </c>
      <c r="K91">
        <v>439</v>
      </c>
      <c r="L91">
        <v>3</v>
      </c>
      <c r="M91">
        <v>8.4</v>
      </c>
      <c r="N91">
        <v>4.5999999999999996</v>
      </c>
      <c r="O91">
        <v>3.8</v>
      </c>
      <c r="P91" s="2" t="e">
        <f>INDEX(WR_2020_Stats!$A$1:$M$151, MATCH($A91, WR_2019_Stats!$A:$A, 0), 4)</f>
        <v>#N/A</v>
      </c>
      <c r="Q91" s="2" t="e">
        <f>INDEX(WR_2020_Stats!$A$1:$M$151, MATCH($A91, WR_2019_Stats!$A:$A, 0), 5)</f>
        <v>#N/A</v>
      </c>
      <c r="R91" s="2" t="e">
        <f>INDEX(WR_2020_Stats!$A$1:$M$151, MATCH($A91, WR_2019_Stats!$A:$A, 0), 6)</f>
        <v>#N/A</v>
      </c>
      <c r="S91" s="2" t="e">
        <f>INDEX(WR_2020_Stats!$A$1:$M$151, MATCH($A91, WR_2019_Stats!$A:$A, 0), 7)</f>
        <v>#N/A</v>
      </c>
      <c r="T91" s="2" t="e">
        <f>INDEX(WR_2020_Stats!$A$1:$M$151, MATCH($A91, WR_2019_Stats!$A:$A, 0), 8)</f>
        <v>#N/A</v>
      </c>
      <c r="U91" s="2" t="e">
        <f>INDEX(WR_2020_Stats!$A$1:$M$151, MATCH($A91, WR_2019_Stats!$A:$A, 0), 9)</f>
        <v>#N/A</v>
      </c>
      <c r="V91" s="2" t="e">
        <f>INDEX(WR_2020_Stats!$A$1:$M$151, MATCH($A91, WR_2019_Stats!$A:$A, 0), 10)</f>
        <v>#N/A</v>
      </c>
      <c r="W91" s="2" t="e">
        <f>INDEX(WR_2020_Stats!$A$1:$M$151, MATCH($A91, WR_2019_Stats!$A:$A, 0), 11)</f>
        <v>#N/A</v>
      </c>
      <c r="X91" s="2" t="e">
        <f>INDEX(WR_2020_Stats!$A$1:$M$151, MATCH($A91, WR_2019_Stats!$A:$A, 0), 12)</f>
        <v>#N/A</v>
      </c>
      <c r="Y91" s="2" t="e">
        <f>INDEX(WR_2020_Stats!$A$1:$M$151, MATCH($A91, WR_2019_Stats!$A:$A, 0), 13)</f>
        <v>#N/A</v>
      </c>
      <c r="Z91"/>
    </row>
    <row r="92" spans="1:26" x14ac:dyDescent="0.35">
      <c r="A92" t="s">
        <v>137</v>
      </c>
      <c r="B92" t="s">
        <v>34</v>
      </c>
      <c r="C92" t="s">
        <v>47</v>
      </c>
      <c r="D92">
        <v>5.4</v>
      </c>
      <c r="E92">
        <v>2.4</v>
      </c>
      <c r="F92">
        <v>8.4</v>
      </c>
      <c r="G92">
        <v>11.16</v>
      </c>
      <c r="H92">
        <v>43</v>
      </c>
      <c r="I92">
        <v>63</v>
      </c>
      <c r="J92">
        <v>68.25</v>
      </c>
      <c r="K92">
        <v>436</v>
      </c>
      <c r="L92">
        <v>3</v>
      </c>
      <c r="M92">
        <v>2.9</v>
      </c>
      <c r="N92">
        <v>2.7</v>
      </c>
      <c r="O92">
        <v>0.2</v>
      </c>
      <c r="P92" s="2" t="e">
        <f>INDEX(WR_2020_Stats!$A$1:$M$151, MATCH($A92, WR_2019_Stats!$A:$A, 0), 4)</f>
        <v>#N/A</v>
      </c>
      <c r="Q92" s="2" t="e">
        <f>INDEX(WR_2020_Stats!$A$1:$M$151, MATCH($A92, WR_2019_Stats!$A:$A, 0), 5)</f>
        <v>#N/A</v>
      </c>
      <c r="R92" s="2" t="e">
        <f>INDEX(WR_2020_Stats!$A$1:$M$151, MATCH($A92, WR_2019_Stats!$A:$A, 0), 6)</f>
        <v>#N/A</v>
      </c>
      <c r="S92" s="2" t="e">
        <f>INDEX(WR_2020_Stats!$A$1:$M$151, MATCH($A92, WR_2019_Stats!$A:$A, 0), 7)</f>
        <v>#N/A</v>
      </c>
      <c r="T92" s="2" t="e">
        <f>INDEX(WR_2020_Stats!$A$1:$M$151, MATCH($A92, WR_2019_Stats!$A:$A, 0), 8)</f>
        <v>#N/A</v>
      </c>
      <c r="U92" s="2" t="e">
        <f>INDEX(WR_2020_Stats!$A$1:$M$151, MATCH($A92, WR_2019_Stats!$A:$A, 0), 9)</f>
        <v>#N/A</v>
      </c>
      <c r="V92" s="2" t="e">
        <f>INDEX(WR_2020_Stats!$A$1:$M$151, MATCH($A92, WR_2019_Stats!$A:$A, 0), 10)</f>
        <v>#N/A</v>
      </c>
      <c r="W92" s="2" t="e">
        <f>INDEX(WR_2020_Stats!$A$1:$M$151, MATCH($A92, WR_2019_Stats!$A:$A, 0), 11)</f>
        <v>#N/A</v>
      </c>
      <c r="X92" s="2" t="e">
        <f>INDEX(WR_2020_Stats!$A$1:$M$151, MATCH($A92, WR_2019_Stats!$A:$A, 0), 12)</f>
        <v>#N/A</v>
      </c>
      <c r="Y92" s="2" t="e">
        <f>INDEX(WR_2020_Stats!$A$1:$M$151, MATCH($A92, WR_2019_Stats!$A:$A, 0), 13)</f>
        <v>#N/A</v>
      </c>
      <c r="Z92"/>
    </row>
    <row r="93" spans="1:26" x14ac:dyDescent="0.35">
      <c r="A93" t="s">
        <v>107</v>
      </c>
      <c r="B93" t="s">
        <v>13</v>
      </c>
      <c r="C93" t="s">
        <v>46</v>
      </c>
      <c r="D93">
        <v>5.9</v>
      </c>
      <c r="E93">
        <v>2.6</v>
      </c>
      <c r="F93">
        <v>16.100000000000001</v>
      </c>
      <c r="G93">
        <v>17.440000000000001</v>
      </c>
      <c r="H93">
        <v>36</v>
      </c>
      <c r="I93">
        <v>69</v>
      </c>
      <c r="J93">
        <v>52.17</v>
      </c>
      <c r="K93">
        <v>645</v>
      </c>
      <c r="L93">
        <v>6</v>
      </c>
      <c r="M93">
        <v>4.2</v>
      </c>
      <c r="N93">
        <v>4.9000000000000004</v>
      </c>
      <c r="O93">
        <v>-0.7</v>
      </c>
      <c r="P93" s="2">
        <f>INDEX(WR_2019_Stats!$A$1:$M$151, MATCH($A93, WR_2019_Stats!$A:$A, 0), 4)</f>
        <v>14</v>
      </c>
      <c r="Q93" s="2">
        <f>INDEX(WR_2019_Stats!$A$1:$M$151, MATCH($A93, WR_2019_Stats!$A:$A, 0), 5)</f>
        <v>69</v>
      </c>
      <c r="R93" s="2">
        <f>INDEX(WR_2019_Stats!$A$1:$M$151, MATCH($A93, WR_2019_Stats!$A:$A, 0), 6)</f>
        <v>36</v>
      </c>
      <c r="S93" s="2">
        <f>INDEX(WR_2019_Stats!$A$1:$M$151, MATCH($A93, WR_2019_Stats!$A:$A, 0), 7)</f>
        <v>645</v>
      </c>
      <c r="T93" s="2">
        <f>INDEX(WR_2019_Stats!$A$1:$M$151, MATCH($A93, WR_2019_Stats!$A:$A, 0), 8)</f>
        <v>6</v>
      </c>
      <c r="U93" s="2">
        <f>INDEX(WR_2019_Stats!$A$1:$M$151, MATCH($A93, WR_2019_Stats!$A:$A, 0), 9)</f>
        <v>2</v>
      </c>
      <c r="V93" s="2">
        <f>INDEX(WR_2019_Stats!$A$1:$M$151, MATCH($A93, WR_2019_Stats!$A:$A, 0), 10)</f>
        <v>16</v>
      </c>
      <c r="W93" s="2">
        <f>INDEX(WR_2019_Stats!$A$1:$M$151, MATCH($A93, WR_2019_Stats!$A:$A, 0), 11)</f>
        <v>0</v>
      </c>
      <c r="X93" s="2">
        <f>INDEX(WR_2019_Stats!$A$1:$M$151, MATCH($A93, WR_2019_Stats!$A:$A, 0), 12)</f>
        <v>102.1</v>
      </c>
      <c r="Y93" s="2">
        <f>INDEX(WR_2019_Stats!$A$1:$M$151, MATCH($A93, WR_2019_Stats!$A:$A, 0), 13)</f>
        <v>7.2928571428571427</v>
      </c>
      <c r="Z93" s="2">
        <f>INDEX(WR_2020_Stats!$A$1:$M$151, MATCH(A93, WR_2020_Stats!$A:$A, 0), 13)</f>
        <v>5.7583333333333329</v>
      </c>
    </row>
    <row r="94" spans="1:26" x14ac:dyDescent="0.35">
      <c r="A94" t="s">
        <v>65</v>
      </c>
      <c r="B94" t="s">
        <v>22</v>
      </c>
      <c r="C94" t="s">
        <v>46</v>
      </c>
      <c r="D94">
        <v>5.7</v>
      </c>
      <c r="E94">
        <v>2.8</v>
      </c>
      <c r="F94">
        <v>9.1999999999999993</v>
      </c>
      <c r="G94">
        <v>31.74</v>
      </c>
      <c r="H94">
        <v>100</v>
      </c>
      <c r="I94">
        <v>153</v>
      </c>
      <c r="J94">
        <v>65.36</v>
      </c>
      <c r="K94">
        <v>1117</v>
      </c>
      <c r="L94">
        <v>6</v>
      </c>
      <c r="M94">
        <v>3.5</v>
      </c>
      <c r="N94">
        <v>3.9</v>
      </c>
      <c r="O94">
        <v>-0.3</v>
      </c>
      <c r="P94" s="2">
        <f>INDEX(WR_2019_Stats!$A$1:$M$151, MATCH($A94, WR_2019_Stats!$A:$A, 0), 4)</f>
        <v>16</v>
      </c>
      <c r="Q94" s="2">
        <f>INDEX(WR_2019_Stats!$A$1:$M$151, MATCH($A94, WR_2019_Stats!$A:$A, 0), 5)</f>
        <v>153</v>
      </c>
      <c r="R94" s="2">
        <f>INDEX(WR_2019_Stats!$A$1:$M$151, MATCH($A94, WR_2019_Stats!$A:$A, 0), 6)</f>
        <v>100</v>
      </c>
      <c r="S94" s="2">
        <f>INDEX(WR_2019_Stats!$A$1:$M$151, MATCH($A94, WR_2019_Stats!$A:$A, 0), 7)</f>
        <v>1117</v>
      </c>
      <c r="T94" s="2">
        <f>INDEX(WR_2019_Stats!$A$1:$M$151, MATCH($A94, WR_2019_Stats!$A:$A, 0), 8)</f>
        <v>6</v>
      </c>
      <c r="U94" s="2">
        <f>INDEX(WR_2019_Stats!$A$1:$M$151, MATCH($A94, WR_2019_Stats!$A:$A, 0), 9)</f>
        <v>8</v>
      </c>
      <c r="V94" s="2">
        <f>INDEX(WR_2019_Stats!$A$1:$M$151, MATCH($A94, WR_2019_Stats!$A:$A, 0), 10)</f>
        <v>27</v>
      </c>
      <c r="W94" s="2">
        <f>INDEX(WR_2019_Stats!$A$1:$M$151, MATCH($A94, WR_2019_Stats!$A:$A, 0), 11)</f>
        <v>0</v>
      </c>
      <c r="X94" s="2">
        <f>INDEX(WR_2019_Stats!$A$1:$M$151, MATCH($A94, WR_2019_Stats!$A:$A, 0), 12)</f>
        <v>150.39999999999998</v>
      </c>
      <c r="Y94" s="2">
        <f>INDEX(WR_2019_Stats!$A$1:$M$151, MATCH($A94, WR_2019_Stats!$A:$A, 0), 13)</f>
        <v>9.3999999999999986</v>
      </c>
      <c r="Z94" s="2">
        <f>INDEX(WR_2020_Stats!$A$1:$M$151, MATCH(A94, WR_2020_Stats!$A:$A, 0), 13)</f>
        <v>5.6166666666666671</v>
      </c>
    </row>
    <row r="95" spans="1:26" x14ac:dyDescent="0.35">
      <c r="A95" t="s">
        <v>100</v>
      </c>
      <c r="B95" t="s">
        <v>18</v>
      </c>
      <c r="C95" t="s">
        <v>46</v>
      </c>
      <c r="D95">
        <v>5.3</v>
      </c>
      <c r="E95">
        <v>2.9</v>
      </c>
      <c r="F95">
        <v>9.6</v>
      </c>
      <c r="G95">
        <v>18.510000000000002</v>
      </c>
      <c r="H95">
        <v>52</v>
      </c>
      <c r="I95">
        <v>90</v>
      </c>
      <c r="J95">
        <v>57.78</v>
      </c>
      <c r="K95">
        <v>673</v>
      </c>
      <c r="L95">
        <v>3</v>
      </c>
      <c r="M95">
        <v>5.9</v>
      </c>
      <c r="N95">
        <v>5.3</v>
      </c>
      <c r="O95">
        <v>0.5</v>
      </c>
      <c r="P95" s="2">
        <f>INDEX(WR_2019_Stats!$A$1:$M$151, MATCH($A95, WR_2019_Stats!$A:$A, 0), 4)</f>
        <v>13</v>
      </c>
      <c r="Q95" s="2">
        <f>INDEX(WR_2019_Stats!$A$1:$M$151, MATCH($A95, WR_2019_Stats!$A:$A, 0), 5)</f>
        <v>90</v>
      </c>
      <c r="R95" s="2">
        <f>INDEX(WR_2019_Stats!$A$1:$M$151, MATCH($A95, WR_2019_Stats!$A:$A, 0), 6)</f>
        <v>52</v>
      </c>
      <c r="S95" s="2">
        <f>INDEX(WR_2019_Stats!$A$1:$M$151, MATCH($A95, WR_2019_Stats!$A:$A, 0), 7)</f>
        <v>673</v>
      </c>
      <c r="T95" s="2">
        <f>INDEX(WR_2019_Stats!$A$1:$M$151, MATCH($A95, WR_2019_Stats!$A:$A, 0), 8)</f>
        <v>3</v>
      </c>
      <c r="U95" s="2">
        <f>INDEX(WR_2019_Stats!$A$1:$M$151, MATCH($A95, WR_2019_Stats!$A:$A, 0), 9)</f>
        <v>2</v>
      </c>
      <c r="V95" s="2">
        <f>INDEX(WR_2019_Stats!$A$1:$M$151, MATCH($A95, WR_2019_Stats!$A:$A, 0), 10)</f>
        <v>12</v>
      </c>
      <c r="W95" s="2">
        <f>INDEX(WR_2019_Stats!$A$1:$M$151, MATCH($A95, WR_2019_Stats!$A:$A, 0), 11)</f>
        <v>0</v>
      </c>
      <c r="X95" s="2">
        <f>INDEX(WR_2019_Stats!$A$1:$M$151, MATCH($A95, WR_2019_Stats!$A:$A, 0), 12)</f>
        <v>86.5</v>
      </c>
      <c r="Y95" s="2">
        <f>INDEX(WR_2019_Stats!$A$1:$M$151, MATCH($A95, WR_2019_Stats!$A:$A, 0), 13)</f>
        <v>6.6538461538461542</v>
      </c>
      <c r="Z95" s="2">
        <f>INDEX(WR_2020_Stats!$A$1:$M$151, MATCH(A95, WR_2020_Stats!$A:$A, 0), 13)</f>
        <v>5.4399999999999995</v>
      </c>
    </row>
    <row r="96" spans="1:26" x14ac:dyDescent="0.35">
      <c r="A96" t="s">
        <v>155</v>
      </c>
      <c r="B96" t="s">
        <v>31</v>
      </c>
      <c r="C96" t="s">
        <v>46</v>
      </c>
      <c r="D96">
        <v>5.9</v>
      </c>
      <c r="E96">
        <v>2.9</v>
      </c>
      <c r="F96">
        <v>8.6999999999999993</v>
      </c>
      <c r="G96">
        <v>12.54</v>
      </c>
      <c r="H96">
        <v>30</v>
      </c>
      <c r="I96">
        <v>44</v>
      </c>
      <c r="J96">
        <v>68.180000000000007</v>
      </c>
      <c r="K96">
        <v>358</v>
      </c>
      <c r="L96">
        <v>5</v>
      </c>
      <c r="M96">
        <v>4.0999999999999996</v>
      </c>
      <c r="N96">
        <v>3.3</v>
      </c>
      <c r="O96">
        <v>0.8</v>
      </c>
      <c r="P96" s="2">
        <f>INDEX(WR_2019_Stats!$A$1:$M$151, MATCH($A96, WR_2019_Stats!$A:$A, 0), 4)</f>
        <v>15</v>
      </c>
      <c r="Q96" s="2">
        <f>INDEX(WR_2019_Stats!$A$1:$M$151, MATCH($A96, WR_2019_Stats!$A:$A, 0), 5)</f>
        <v>44</v>
      </c>
      <c r="R96" s="2">
        <f>INDEX(WR_2019_Stats!$A$1:$M$151, MATCH($A96, WR_2019_Stats!$A:$A, 0), 6)</f>
        <v>30</v>
      </c>
      <c r="S96" s="2">
        <f>INDEX(WR_2019_Stats!$A$1:$M$151, MATCH($A96, WR_2019_Stats!$A:$A, 0), 7)</f>
        <v>358</v>
      </c>
      <c r="T96" s="2">
        <f>INDEX(WR_2019_Stats!$A$1:$M$151, MATCH($A96, WR_2019_Stats!$A:$A, 0), 8)</f>
        <v>5</v>
      </c>
      <c r="U96" s="2">
        <f>INDEX(WR_2019_Stats!$A$1:$M$151, MATCH($A96, WR_2019_Stats!$A:$A, 0), 9)</f>
        <v>0</v>
      </c>
      <c r="V96" s="2">
        <f>INDEX(WR_2019_Stats!$A$1:$M$151, MATCH($A96, WR_2019_Stats!$A:$A, 0), 10)</f>
        <v>0</v>
      </c>
      <c r="W96" s="2">
        <f>INDEX(WR_2019_Stats!$A$1:$M$151, MATCH($A96, WR_2019_Stats!$A:$A, 0), 11)</f>
        <v>0</v>
      </c>
      <c r="X96" s="2">
        <f>INDEX(WR_2019_Stats!$A$1:$M$151, MATCH($A96, WR_2019_Stats!$A:$A, 0), 12)</f>
        <v>65.800000000000011</v>
      </c>
      <c r="Y96" s="2">
        <f>INDEX(WR_2019_Stats!$A$1:$M$151, MATCH($A96, WR_2019_Stats!$A:$A, 0), 13)</f>
        <v>4.3866666666666676</v>
      </c>
      <c r="Z96" s="2">
        <f>INDEX(WR_2020_Stats!$A$1:$M$151, MATCH(A96, WR_2020_Stats!$A:$A, 0), 13)</f>
        <v>5.246666666666667</v>
      </c>
    </row>
    <row r="97" spans="1:26" x14ac:dyDescent="0.35">
      <c r="A97" t="s">
        <v>143</v>
      </c>
      <c r="B97" t="s">
        <v>21</v>
      </c>
      <c r="C97" t="s">
        <v>47</v>
      </c>
      <c r="D97">
        <v>5.8</v>
      </c>
      <c r="E97">
        <v>3.4</v>
      </c>
      <c r="F97">
        <v>7.2</v>
      </c>
      <c r="G97">
        <v>8.81</v>
      </c>
      <c r="H97">
        <v>36</v>
      </c>
      <c r="I97">
        <v>55</v>
      </c>
      <c r="J97">
        <v>65.45</v>
      </c>
      <c r="K97">
        <v>418</v>
      </c>
      <c r="L97">
        <v>2</v>
      </c>
      <c r="M97">
        <v>7.1</v>
      </c>
      <c r="N97">
        <v>5.2</v>
      </c>
      <c r="O97">
        <v>1.9</v>
      </c>
      <c r="P97" s="2" t="e">
        <f>INDEX(WR_2020_Stats!$A$1:$M$151, MATCH($A97, WR_2019_Stats!$A:$A, 0), 4)</f>
        <v>#N/A</v>
      </c>
      <c r="Q97" s="2" t="e">
        <f>INDEX(WR_2020_Stats!$A$1:$M$151, MATCH($A97, WR_2019_Stats!$A:$A, 0), 5)</f>
        <v>#N/A</v>
      </c>
      <c r="R97" s="2" t="e">
        <f>INDEX(WR_2020_Stats!$A$1:$M$151, MATCH($A97, WR_2019_Stats!$A:$A, 0), 6)</f>
        <v>#N/A</v>
      </c>
      <c r="S97" s="2" t="e">
        <f>INDEX(WR_2020_Stats!$A$1:$M$151, MATCH($A97, WR_2019_Stats!$A:$A, 0), 7)</f>
        <v>#N/A</v>
      </c>
      <c r="T97" s="2" t="e">
        <f>INDEX(WR_2020_Stats!$A$1:$M$151, MATCH($A97, WR_2019_Stats!$A:$A, 0), 8)</f>
        <v>#N/A</v>
      </c>
      <c r="U97" s="2" t="e">
        <f>INDEX(WR_2020_Stats!$A$1:$M$151, MATCH($A97, WR_2019_Stats!$A:$A, 0), 9)</f>
        <v>#N/A</v>
      </c>
      <c r="V97" s="2" t="e">
        <f>INDEX(WR_2020_Stats!$A$1:$M$151, MATCH($A97, WR_2019_Stats!$A:$A, 0), 10)</f>
        <v>#N/A</v>
      </c>
      <c r="W97" s="2" t="e">
        <f>INDEX(WR_2020_Stats!$A$1:$M$151, MATCH($A97, WR_2019_Stats!$A:$A, 0), 11)</f>
        <v>#N/A</v>
      </c>
      <c r="X97" s="2" t="e">
        <f>INDEX(WR_2020_Stats!$A$1:$M$151, MATCH($A97, WR_2019_Stats!$A:$A, 0), 12)</f>
        <v>#N/A</v>
      </c>
      <c r="Y97" s="2" t="e">
        <f>INDEX(WR_2020_Stats!$A$1:$M$151, MATCH($A97, WR_2019_Stats!$A:$A, 0), 13)</f>
        <v>#N/A</v>
      </c>
      <c r="Z97"/>
    </row>
    <row r="98" spans="1:26" x14ac:dyDescent="0.35">
      <c r="A98" t="s">
        <v>149</v>
      </c>
      <c r="B98" t="s">
        <v>3</v>
      </c>
      <c r="C98" t="s">
        <v>46</v>
      </c>
      <c r="D98">
        <v>5.5</v>
      </c>
      <c r="E98">
        <v>2.9</v>
      </c>
      <c r="F98">
        <v>7.2</v>
      </c>
      <c r="G98">
        <v>8.93</v>
      </c>
      <c r="H98">
        <v>37</v>
      </c>
      <c r="I98">
        <v>47</v>
      </c>
      <c r="J98">
        <v>78.72</v>
      </c>
      <c r="K98">
        <v>374</v>
      </c>
      <c r="L98">
        <v>2</v>
      </c>
      <c r="M98">
        <v>3.5</v>
      </c>
      <c r="N98">
        <v>3.8</v>
      </c>
      <c r="O98">
        <v>-0.4</v>
      </c>
      <c r="P98" s="2">
        <f>INDEX(WR_2019_Stats!$A$1:$M$151, MATCH($A98, WR_2019_Stats!$A:$A, 0), 4)</f>
        <v>12</v>
      </c>
      <c r="Q98" s="2">
        <f>INDEX(WR_2019_Stats!$A$1:$M$151, MATCH($A98, WR_2019_Stats!$A:$A, 0), 5)</f>
        <v>47</v>
      </c>
      <c r="R98" s="2">
        <f>INDEX(WR_2019_Stats!$A$1:$M$151, MATCH($A98, WR_2019_Stats!$A:$A, 0), 6)</f>
        <v>37</v>
      </c>
      <c r="S98" s="2">
        <f>INDEX(WR_2019_Stats!$A$1:$M$151, MATCH($A98, WR_2019_Stats!$A:$A, 0), 7)</f>
        <v>374</v>
      </c>
      <c r="T98" s="2">
        <f>INDEX(WR_2019_Stats!$A$1:$M$151, MATCH($A98, WR_2019_Stats!$A:$A, 0), 8)</f>
        <v>2</v>
      </c>
      <c r="U98" s="2">
        <f>INDEX(WR_2019_Stats!$A$1:$M$151, MATCH($A98, WR_2019_Stats!$A:$A, 0), 9)</f>
        <v>1</v>
      </c>
      <c r="V98" s="2">
        <f>INDEX(WR_2019_Stats!$A$1:$M$151, MATCH($A98, WR_2019_Stats!$A:$A, 0), 10)</f>
        <v>1</v>
      </c>
      <c r="W98" s="2">
        <f>INDEX(WR_2019_Stats!$A$1:$M$151, MATCH($A98, WR_2019_Stats!$A:$A, 0), 11)</f>
        <v>0</v>
      </c>
      <c r="X98" s="2">
        <f>INDEX(WR_2019_Stats!$A$1:$M$151, MATCH($A98, WR_2019_Stats!$A:$A, 0), 12)</f>
        <v>49.5</v>
      </c>
      <c r="Y98" s="2">
        <f>INDEX(WR_2019_Stats!$A$1:$M$151, MATCH($A98, WR_2019_Stats!$A:$A, 0), 13)</f>
        <v>4.125</v>
      </c>
      <c r="Z98" s="2">
        <f>INDEX(WR_2020_Stats!$A$1:$M$151, MATCH(A98, WR_2020_Stats!$A:$A, 0), 13)</f>
        <v>4.9714285714285706</v>
      </c>
    </row>
    <row r="99" spans="1:26" x14ac:dyDescent="0.35">
      <c r="A99" t="s">
        <v>145</v>
      </c>
      <c r="B99" t="s">
        <v>29</v>
      </c>
      <c r="C99" t="s">
        <v>47</v>
      </c>
      <c r="D99">
        <v>5.0999999999999996</v>
      </c>
      <c r="E99">
        <v>3</v>
      </c>
      <c r="F99">
        <v>8.4</v>
      </c>
      <c r="G99">
        <v>10.6</v>
      </c>
      <c r="H99">
        <v>37</v>
      </c>
      <c r="I99">
        <v>60</v>
      </c>
      <c r="J99">
        <v>61.67</v>
      </c>
      <c r="K99">
        <v>408</v>
      </c>
      <c r="L99">
        <v>2</v>
      </c>
      <c r="M99">
        <v>5</v>
      </c>
      <c r="N99">
        <v>4.0999999999999996</v>
      </c>
      <c r="O99">
        <v>0.9</v>
      </c>
      <c r="P99" s="2" t="e">
        <f>INDEX(WR_2020_Stats!$A$1:$M$151, MATCH($A99, WR_2019_Stats!$A:$A, 0), 4)</f>
        <v>#N/A</v>
      </c>
      <c r="Q99" s="2" t="e">
        <f>INDEX(WR_2020_Stats!$A$1:$M$151, MATCH($A99, WR_2019_Stats!$A:$A, 0), 5)</f>
        <v>#N/A</v>
      </c>
      <c r="R99" s="2" t="e">
        <f>INDEX(WR_2020_Stats!$A$1:$M$151, MATCH($A99, WR_2019_Stats!$A:$A, 0), 6)</f>
        <v>#N/A</v>
      </c>
      <c r="S99" s="2" t="e">
        <f>INDEX(WR_2020_Stats!$A$1:$M$151, MATCH($A99, WR_2019_Stats!$A:$A, 0), 7)</f>
        <v>#N/A</v>
      </c>
      <c r="T99" s="2" t="e">
        <f>INDEX(WR_2020_Stats!$A$1:$M$151, MATCH($A99, WR_2019_Stats!$A:$A, 0), 8)</f>
        <v>#N/A</v>
      </c>
      <c r="U99" s="2" t="e">
        <f>INDEX(WR_2020_Stats!$A$1:$M$151, MATCH($A99, WR_2019_Stats!$A:$A, 0), 9)</f>
        <v>#N/A</v>
      </c>
      <c r="V99" s="2" t="e">
        <f>INDEX(WR_2020_Stats!$A$1:$M$151, MATCH($A99, WR_2019_Stats!$A:$A, 0), 10)</f>
        <v>#N/A</v>
      </c>
      <c r="W99" s="2" t="e">
        <f>INDEX(WR_2020_Stats!$A$1:$M$151, MATCH($A99, WR_2019_Stats!$A:$A, 0), 11)</f>
        <v>#N/A</v>
      </c>
      <c r="X99" s="2" t="e">
        <f>INDEX(WR_2020_Stats!$A$1:$M$151, MATCH($A99, WR_2019_Stats!$A:$A, 0), 12)</f>
        <v>#N/A</v>
      </c>
      <c r="Y99" s="2" t="e">
        <f>INDEX(WR_2020_Stats!$A$1:$M$151, MATCH($A99, WR_2019_Stats!$A:$A, 0), 13)</f>
        <v>#N/A</v>
      </c>
      <c r="Z99"/>
    </row>
    <row r="100" spans="1:26" x14ac:dyDescent="0.35">
      <c r="A100" t="s">
        <v>111</v>
      </c>
      <c r="B100" t="s">
        <v>10</v>
      </c>
      <c r="C100" t="s">
        <v>46</v>
      </c>
      <c r="D100">
        <v>6.7</v>
      </c>
      <c r="E100">
        <v>3.5</v>
      </c>
      <c r="F100">
        <v>6.6</v>
      </c>
      <c r="G100">
        <v>14.79</v>
      </c>
      <c r="H100">
        <v>49</v>
      </c>
      <c r="I100">
        <v>71</v>
      </c>
      <c r="J100">
        <v>69.010000000000005</v>
      </c>
      <c r="K100">
        <v>605</v>
      </c>
      <c r="L100">
        <v>4</v>
      </c>
      <c r="M100">
        <v>6.8</v>
      </c>
      <c r="N100">
        <v>4.8</v>
      </c>
      <c r="O100">
        <v>2</v>
      </c>
      <c r="P100" s="2">
        <f>INDEX(WR_2019_Stats!$A$1:$M$151, MATCH($A100, WR_2019_Stats!$A:$A, 0), 4)</f>
        <v>13</v>
      </c>
      <c r="Q100" s="2">
        <f>INDEX(WR_2019_Stats!$A$1:$M$151, MATCH($A100, WR_2019_Stats!$A:$A, 0), 5)</f>
        <v>71</v>
      </c>
      <c r="R100" s="2">
        <f>INDEX(WR_2019_Stats!$A$1:$M$151, MATCH($A100, WR_2019_Stats!$A:$A, 0), 6)</f>
        <v>49</v>
      </c>
      <c r="S100" s="2">
        <f>INDEX(WR_2019_Stats!$A$1:$M$151, MATCH($A100, WR_2019_Stats!$A:$A, 0), 7)</f>
        <v>605</v>
      </c>
      <c r="T100" s="2">
        <f>INDEX(WR_2019_Stats!$A$1:$M$151, MATCH($A100, WR_2019_Stats!$A:$A, 0), 8)</f>
        <v>4</v>
      </c>
      <c r="U100" s="2">
        <f>INDEX(WR_2019_Stats!$A$1:$M$151, MATCH($A100, WR_2019_Stats!$A:$A, 0), 9)</f>
        <v>0</v>
      </c>
      <c r="V100" s="2">
        <f>INDEX(WR_2019_Stats!$A$1:$M$151, MATCH($A100, WR_2019_Stats!$A:$A, 0), 10)</f>
        <v>0</v>
      </c>
      <c r="W100" s="2">
        <f>INDEX(WR_2019_Stats!$A$1:$M$151, MATCH($A100, WR_2019_Stats!$A:$A, 0), 11)</f>
        <v>0</v>
      </c>
      <c r="X100" s="2">
        <f>INDEX(WR_2019_Stats!$A$1:$M$151, MATCH($A100, WR_2019_Stats!$A:$A, 0), 12)</f>
        <v>84.5</v>
      </c>
      <c r="Y100" s="2">
        <f>INDEX(WR_2019_Stats!$A$1:$M$151, MATCH($A100, WR_2019_Stats!$A:$A, 0), 13)</f>
        <v>6.5</v>
      </c>
      <c r="Z100" s="2">
        <f>INDEX(WR_2020_Stats!$A$1:$M$151, MATCH(A100, WR_2020_Stats!$A:$A, 0), 13)</f>
        <v>4.8500000000000005</v>
      </c>
    </row>
    <row r="101" spans="1:26" x14ac:dyDescent="0.35">
      <c r="A101" t="s">
        <v>147</v>
      </c>
      <c r="B101" t="s">
        <v>23</v>
      </c>
      <c r="C101" t="s">
        <v>47</v>
      </c>
      <c r="D101">
        <v>4.5</v>
      </c>
      <c r="E101">
        <v>2.8</v>
      </c>
      <c r="F101">
        <v>9.5</v>
      </c>
      <c r="G101">
        <v>10.52</v>
      </c>
      <c r="H101">
        <v>28</v>
      </c>
      <c r="I101">
        <v>50</v>
      </c>
      <c r="J101">
        <v>56</v>
      </c>
      <c r="K101">
        <v>388</v>
      </c>
      <c r="L101">
        <v>2</v>
      </c>
      <c r="M101">
        <v>5.6</v>
      </c>
      <c r="N101">
        <v>4.5999999999999996</v>
      </c>
      <c r="O101">
        <v>1</v>
      </c>
      <c r="P101" s="2" t="e">
        <f>INDEX(WR_2020_Stats!$A$1:$M$151, MATCH($A101, WR_2019_Stats!$A:$A, 0), 4)</f>
        <v>#N/A</v>
      </c>
      <c r="Q101" s="2" t="e">
        <f>INDEX(WR_2020_Stats!$A$1:$M$151, MATCH($A101, WR_2019_Stats!$A:$A, 0), 5)</f>
        <v>#N/A</v>
      </c>
      <c r="R101" s="2" t="e">
        <f>INDEX(WR_2020_Stats!$A$1:$M$151, MATCH($A101, WR_2019_Stats!$A:$A, 0), 6)</f>
        <v>#N/A</v>
      </c>
      <c r="S101" s="2" t="e">
        <f>INDEX(WR_2020_Stats!$A$1:$M$151, MATCH($A101, WR_2019_Stats!$A:$A, 0), 7)</f>
        <v>#N/A</v>
      </c>
      <c r="T101" s="2" t="e">
        <f>INDEX(WR_2020_Stats!$A$1:$M$151, MATCH($A101, WR_2019_Stats!$A:$A, 0), 8)</f>
        <v>#N/A</v>
      </c>
      <c r="U101" s="2" t="e">
        <f>INDEX(WR_2020_Stats!$A$1:$M$151, MATCH($A101, WR_2019_Stats!$A:$A, 0), 9)</f>
        <v>#N/A</v>
      </c>
      <c r="V101" s="2" t="e">
        <f>INDEX(WR_2020_Stats!$A$1:$M$151, MATCH($A101, WR_2019_Stats!$A:$A, 0), 10)</f>
        <v>#N/A</v>
      </c>
      <c r="W101" s="2" t="e">
        <f>INDEX(WR_2020_Stats!$A$1:$M$151, MATCH($A101, WR_2019_Stats!$A:$A, 0), 11)</f>
        <v>#N/A</v>
      </c>
      <c r="X101" s="2" t="e">
        <f>INDEX(WR_2020_Stats!$A$1:$M$151, MATCH($A101, WR_2019_Stats!$A:$A, 0), 12)</f>
        <v>#N/A</v>
      </c>
      <c r="Y101" s="2" t="e">
        <f>INDEX(WR_2020_Stats!$A$1:$M$151, MATCH($A101, WR_2019_Stats!$A:$A, 0), 13)</f>
        <v>#N/A</v>
      </c>
      <c r="Z101"/>
    </row>
    <row r="102" spans="1:26" x14ac:dyDescent="0.35">
      <c r="A102" t="s">
        <v>148</v>
      </c>
      <c r="B102" t="s">
        <v>5</v>
      </c>
      <c r="C102" t="s">
        <v>47</v>
      </c>
      <c r="D102">
        <v>5.8</v>
      </c>
      <c r="E102">
        <v>3.2</v>
      </c>
      <c r="F102">
        <v>9.4</v>
      </c>
      <c r="G102">
        <v>12.38</v>
      </c>
      <c r="H102">
        <v>31</v>
      </c>
      <c r="I102">
        <v>52</v>
      </c>
      <c r="J102">
        <v>59.62</v>
      </c>
      <c r="K102">
        <v>375</v>
      </c>
      <c r="L102">
        <v>3</v>
      </c>
      <c r="M102">
        <v>5.4</v>
      </c>
      <c r="N102">
        <v>4.4000000000000004</v>
      </c>
      <c r="O102">
        <v>1.1000000000000001</v>
      </c>
      <c r="P102" s="2" t="e">
        <f>INDEX(WR_2020_Stats!$A$1:$M$151, MATCH($A102, WR_2019_Stats!$A:$A, 0), 4)</f>
        <v>#N/A</v>
      </c>
      <c r="Q102" s="2" t="e">
        <f>INDEX(WR_2020_Stats!$A$1:$M$151, MATCH($A102, WR_2019_Stats!$A:$A, 0), 5)</f>
        <v>#N/A</v>
      </c>
      <c r="R102" s="2" t="e">
        <f>INDEX(WR_2020_Stats!$A$1:$M$151, MATCH($A102, WR_2019_Stats!$A:$A, 0), 6)</f>
        <v>#N/A</v>
      </c>
      <c r="S102" s="2" t="e">
        <f>INDEX(WR_2020_Stats!$A$1:$M$151, MATCH($A102, WR_2019_Stats!$A:$A, 0), 7)</f>
        <v>#N/A</v>
      </c>
      <c r="T102" s="2" t="e">
        <f>INDEX(WR_2020_Stats!$A$1:$M$151, MATCH($A102, WR_2019_Stats!$A:$A, 0), 8)</f>
        <v>#N/A</v>
      </c>
      <c r="U102" s="2" t="e">
        <f>INDEX(WR_2020_Stats!$A$1:$M$151, MATCH($A102, WR_2019_Stats!$A:$A, 0), 9)</f>
        <v>#N/A</v>
      </c>
      <c r="V102" s="2" t="e">
        <f>INDEX(WR_2020_Stats!$A$1:$M$151, MATCH($A102, WR_2019_Stats!$A:$A, 0), 10)</f>
        <v>#N/A</v>
      </c>
      <c r="W102" s="2" t="e">
        <f>INDEX(WR_2020_Stats!$A$1:$M$151, MATCH($A102, WR_2019_Stats!$A:$A, 0), 11)</f>
        <v>#N/A</v>
      </c>
      <c r="X102" s="2" t="e">
        <f>INDEX(WR_2020_Stats!$A$1:$M$151, MATCH($A102, WR_2019_Stats!$A:$A, 0), 12)</f>
        <v>#N/A</v>
      </c>
      <c r="Y102" s="2" t="e">
        <f>INDEX(WR_2020_Stats!$A$1:$M$151, MATCH($A102, WR_2019_Stats!$A:$A, 0), 13)</f>
        <v>#N/A</v>
      </c>
      <c r="Z102"/>
    </row>
    <row r="103" spans="1:26" x14ac:dyDescent="0.35">
      <c r="A103" t="s">
        <v>154</v>
      </c>
      <c r="B103" t="s">
        <v>14</v>
      </c>
      <c r="C103" t="s">
        <v>46</v>
      </c>
      <c r="D103">
        <v>5.7</v>
      </c>
      <c r="E103">
        <v>3.2</v>
      </c>
      <c r="F103">
        <v>9.6999999999999993</v>
      </c>
      <c r="G103">
        <v>11.84</v>
      </c>
      <c r="H103">
        <v>32</v>
      </c>
      <c r="I103">
        <v>46</v>
      </c>
      <c r="J103">
        <v>69.569999999999993</v>
      </c>
      <c r="K103">
        <v>359</v>
      </c>
      <c r="L103">
        <v>1</v>
      </c>
      <c r="M103">
        <v>4.9000000000000004</v>
      </c>
      <c r="N103">
        <v>3.9</v>
      </c>
      <c r="O103">
        <v>1</v>
      </c>
      <c r="P103" s="2">
        <f>INDEX(WR_2019_Stats!$A$1:$M$151, MATCH($A103, WR_2019_Stats!$A:$A, 0), 4)</f>
        <v>11</v>
      </c>
      <c r="Q103" s="2">
        <f>INDEX(WR_2019_Stats!$A$1:$M$151, MATCH($A103, WR_2019_Stats!$A:$A, 0), 5)</f>
        <v>46</v>
      </c>
      <c r="R103" s="2">
        <f>INDEX(WR_2019_Stats!$A$1:$M$151, MATCH($A103, WR_2019_Stats!$A:$A, 0), 6)</f>
        <v>32</v>
      </c>
      <c r="S103" s="2">
        <f>INDEX(WR_2019_Stats!$A$1:$M$151, MATCH($A103, WR_2019_Stats!$A:$A, 0), 7)</f>
        <v>359</v>
      </c>
      <c r="T103" s="2">
        <f>INDEX(WR_2019_Stats!$A$1:$M$151, MATCH($A103, WR_2019_Stats!$A:$A, 0), 8)</f>
        <v>1</v>
      </c>
      <c r="U103" s="2">
        <f>INDEX(WR_2019_Stats!$A$1:$M$151, MATCH($A103, WR_2019_Stats!$A:$A, 0), 9)</f>
        <v>0</v>
      </c>
      <c r="V103" s="2">
        <f>INDEX(WR_2019_Stats!$A$1:$M$151, MATCH($A103, WR_2019_Stats!$A:$A, 0), 10)</f>
        <v>0</v>
      </c>
      <c r="W103" s="2">
        <f>INDEX(WR_2019_Stats!$A$1:$M$151, MATCH($A103, WR_2019_Stats!$A:$A, 0), 11)</f>
        <v>0</v>
      </c>
      <c r="X103" s="2">
        <f>INDEX(WR_2019_Stats!$A$1:$M$151, MATCH($A103, WR_2019_Stats!$A:$A, 0), 12)</f>
        <v>41.9</v>
      </c>
      <c r="Y103" s="2">
        <f>INDEX(WR_2019_Stats!$A$1:$M$151, MATCH($A103, WR_2019_Stats!$A:$A, 0), 13)</f>
        <v>3.8090909090909091</v>
      </c>
      <c r="Z103" s="2">
        <f>INDEX(WR_2020_Stats!$A$1:$M$151, MATCH(A103, WR_2020_Stats!$A:$A, 0), 13)</f>
        <v>4.8500000000000005</v>
      </c>
    </row>
    <row r="104" spans="1:26" x14ac:dyDescent="0.35">
      <c r="A104" t="s">
        <v>150</v>
      </c>
      <c r="B104" t="s">
        <v>30</v>
      </c>
      <c r="C104" t="s">
        <v>47</v>
      </c>
      <c r="D104">
        <v>5.8</v>
      </c>
      <c r="E104">
        <v>2.2999999999999998</v>
      </c>
      <c r="F104">
        <v>8</v>
      </c>
      <c r="G104">
        <v>8.85</v>
      </c>
      <c r="H104">
        <v>32</v>
      </c>
      <c r="I104">
        <v>59</v>
      </c>
      <c r="J104">
        <v>54.24</v>
      </c>
      <c r="K104">
        <v>367</v>
      </c>
      <c r="L104">
        <v>2</v>
      </c>
      <c r="M104">
        <v>6.4</v>
      </c>
      <c r="N104">
        <v>5.6</v>
      </c>
      <c r="O104">
        <v>0.8</v>
      </c>
      <c r="P104" s="2" t="e">
        <f>INDEX(WR_2020_Stats!$A$1:$M$151, MATCH($A104, WR_2019_Stats!$A:$A, 0), 4)</f>
        <v>#N/A</v>
      </c>
      <c r="Q104" s="2" t="e">
        <f>INDEX(WR_2020_Stats!$A$1:$M$151, MATCH($A104, WR_2019_Stats!$A:$A, 0), 5)</f>
        <v>#N/A</v>
      </c>
      <c r="R104" s="2" t="e">
        <f>INDEX(WR_2020_Stats!$A$1:$M$151, MATCH($A104, WR_2019_Stats!$A:$A, 0), 6)</f>
        <v>#N/A</v>
      </c>
      <c r="S104" s="2" t="e">
        <f>INDEX(WR_2020_Stats!$A$1:$M$151, MATCH($A104, WR_2019_Stats!$A:$A, 0), 7)</f>
        <v>#N/A</v>
      </c>
      <c r="T104" s="2" t="e">
        <f>INDEX(WR_2020_Stats!$A$1:$M$151, MATCH($A104, WR_2019_Stats!$A:$A, 0), 8)</f>
        <v>#N/A</v>
      </c>
      <c r="U104" s="2" t="e">
        <f>INDEX(WR_2020_Stats!$A$1:$M$151, MATCH($A104, WR_2019_Stats!$A:$A, 0), 9)</f>
        <v>#N/A</v>
      </c>
      <c r="V104" s="2" t="e">
        <f>INDEX(WR_2020_Stats!$A$1:$M$151, MATCH($A104, WR_2019_Stats!$A:$A, 0), 10)</f>
        <v>#N/A</v>
      </c>
      <c r="W104" s="2" t="e">
        <f>INDEX(WR_2020_Stats!$A$1:$M$151, MATCH($A104, WR_2019_Stats!$A:$A, 0), 11)</f>
        <v>#N/A</v>
      </c>
      <c r="X104" s="2" t="e">
        <f>INDEX(WR_2020_Stats!$A$1:$M$151, MATCH($A104, WR_2019_Stats!$A:$A, 0), 12)</f>
        <v>#N/A</v>
      </c>
      <c r="Y104" s="2" t="e">
        <f>INDEX(WR_2020_Stats!$A$1:$M$151, MATCH($A104, WR_2019_Stats!$A:$A, 0), 13)</f>
        <v>#N/A</v>
      </c>
      <c r="Z104"/>
    </row>
    <row r="105" spans="1:26" x14ac:dyDescent="0.35">
      <c r="A105" t="s">
        <v>151</v>
      </c>
      <c r="B105" t="s">
        <v>4</v>
      </c>
      <c r="C105" t="s">
        <v>47</v>
      </c>
      <c r="D105">
        <v>5.6</v>
      </c>
      <c r="E105">
        <v>3.4</v>
      </c>
      <c r="F105">
        <v>7.1</v>
      </c>
      <c r="G105">
        <v>10.02</v>
      </c>
      <c r="H105">
        <v>39</v>
      </c>
      <c r="I105">
        <v>48</v>
      </c>
      <c r="J105">
        <v>81.25</v>
      </c>
      <c r="K105">
        <v>367</v>
      </c>
      <c r="L105">
        <v>6</v>
      </c>
      <c r="M105">
        <v>5.2</v>
      </c>
      <c r="N105">
        <v>4.5999999999999996</v>
      </c>
      <c r="O105">
        <v>0.5</v>
      </c>
      <c r="P105" s="2" t="e">
        <f>INDEX(WR_2020_Stats!$A$1:$M$151, MATCH($A105, WR_2019_Stats!$A:$A, 0), 4)</f>
        <v>#N/A</v>
      </c>
      <c r="Q105" s="2" t="e">
        <f>INDEX(WR_2020_Stats!$A$1:$M$151, MATCH($A105, WR_2019_Stats!$A:$A, 0), 5)</f>
        <v>#N/A</v>
      </c>
      <c r="R105" s="2" t="e">
        <f>INDEX(WR_2020_Stats!$A$1:$M$151, MATCH($A105, WR_2019_Stats!$A:$A, 0), 6)</f>
        <v>#N/A</v>
      </c>
      <c r="S105" s="2" t="e">
        <f>INDEX(WR_2020_Stats!$A$1:$M$151, MATCH($A105, WR_2019_Stats!$A:$A, 0), 7)</f>
        <v>#N/A</v>
      </c>
      <c r="T105" s="2" t="e">
        <f>INDEX(WR_2020_Stats!$A$1:$M$151, MATCH($A105, WR_2019_Stats!$A:$A, 0), 8)</f>
        <v>#N/A</v>
      </c>
      <c r="U105" s="2" t="e">
        <f>INDEX(WR_2020_Stats!$A$1:$M$151, MATCH($A105, WR_2019_Stats!$A:$A, 0), 9)</f>
        <v>#N/A</v>
      </c>
      <c r="V105" s="2" t="e">
        <f>INDEX(WR_2020_Stats!$A$1:$M$151, MATCH($A105, WR_2019_Stats!$A:$A, 0), 10)</f>
        <v>#N/A</v>
      </c>
      <c r="W105" s="2" t="e">
        <f>INDEX(WR_2020_Stats!$A$1:$M$151, MATCH($A105, WR_2019_Stats!$A:$A, 0), 11)</f>
        <v>#N/A</v>
      </c>
      <c r="X105" s="2" t="e">
        <f>INDEX(WR_2020_Stats!$A$1:$M$151, MATCH($A105, WR_2019_Stats!$A:$A, 0), 12)</f>
        <v>#N/A</v>
      </c>
      <c r="Y105" s="2" t="e">
        <f>INDEX(WR_2020_Stats!$A$1:$M$151, MATCH($A105, WR_2019_Stats!$A:$A, 0), 13)</f>
        <v>#N/A</v>
      </c>
      <c r="Z105"/>
    </row>
    <row r="106" spans="1:26" x14ac:dyDescent="0.35">
      <c r="A106" t="s">
        <v>160</v>
      </c>
      <c r="B106" t="s">
        <v>17</v>
      </c>
      <c r="C106" t="s">
        <v>46</v>
      </c>
      <c r="D106">
        <v>5.5</v>
      </c>
      <c r="E106">
        <v>3</v>
      </c>
      <c r="F106">
        <v>8.5</v>
      </c>
      <c r="G106">
        <v>10.71</v>
      </c>
      <c r="H106">
        <v>31</v>
      </c>
      <c r="I106">
        <v>46</v>
      </c>
      <c r="J106">
        <v>67.39</v>
      </c>
      <c r="K106">
        <v>339</v>
      </c>
      <c r="L106">
        <v>5</v>
      </c>
      <c r="M106">
        <v>4.7</v>
      </c>
      <c r="N106">
        <v>2.6</v>
      </c>
      <c r="O106">
        <v>2.1</v>
      </c>
      <c r="P106" s="2">
        <f>INDEX(WR_2019_Stats!$A$1:$M$151, MATCH($A106, WR_2019_Stats!$A:$A, 0), 4)</f>
        <v>16</v>
      </c>
      <c r="Q106" s="2">
        <f>INDEX(WR_2019_Stats!$A$1:$M$151, MATCH($A106, WR_2019_Stats!$A:$A, 0), 5)</f>
        <v>46</v>
      </c>
      <c r="R106" s="2">
        <f>INDEX(WR_2019_Stats!$A$1:$M$151, MATCH($A106, WR_2019_Stats!$A:$A, 0), 6)</f>
        <v>31</v>
      </c>
      <c r="S106" s="2">
        <f>INDEX(WR_2019_Stats!$A$1:$M$151, MATCH($A106, WR_2019_Stats!$A:$A, 0), 7)</f>
        <v>339</v>
      </c>
      <c r="T106" s="2">
        <f>INDEX(WR_2019_Stats!$A$1:$M$151, MATCH($A106, WR_2019_Stats!$A:$A, 0), 8)</f>
        <v>5</v>
      </c>
      <c r="U106" s="2">
        <f>INDEX(WR_2019_Stats!$A$1:$M$151, MATCH($A106, WR_2019_Stats!$A:$A, 0), 9)</f>
        <v>2</v>
      </c>
      <c r="V106" s="2">
        <f>INDEX(WR_2019_Stats!$A$1:$M$151, MATCH($A106, WR_2019_Stats!$A:$A, 0), 10)</f>
        <v>2</v>
      </c>
      <c r="W106" s="2">
        <f>INDEX(WR_2019_Stats!$A$1:$M$151, MATCH($A106, WR_2019_Stats!$A:$A, 0), 11)</f>
        <v>0</v>
      </c>
      <c r="X106" s="2">
        <f>INDEX(WR_2019_Stats!$A$1:$M$151, MATCH($A106, WR_2019_Stats!$A:$A, 0), 12)</f>
        <v>64.099999999999994</v>
      </c>
      <c r="Y106" s="2">
        <f>INDEX(WR_2019_Stats!$A$1:$M$151, MATCH($A106, WR_2019_Stats!$A:$A, 0), 13)</f>
        <v>4.0062499999999996</v>
      </c>
      <c r="Z106" s="2">
        <f>INDEX(WR_2020_Stats!$A$1:$M$151, MATCH(A106, WR_2020_Stats!$A:$A, 0), 13)</f>
        <v>4.7076923076923078</v>
      </c>
    </row>
    <row r="107" spans="1:26" x14ac:dyDescent="0.35">
      <c r="A107" t="s">
        <v>161</v>
      </c>
      <c r="B107" t="s">
        <v>29</v>
      </c>
      <c r="C107" t="s">
        <v>46</v>
      </c>
      <c r="D107">
        <v>6.3</v>
      </c>
      <c r="E107">
        <v>2.7</v>
      </c>
      <c r="F107">
        <v>11.3</v>
      </c>
      <c r="G107">
        <v>10.18</v>
      </c>
      <c r="H107">
        <v>21</v>
      </c>
      <c r="I107">
        <v>43</v>
      </c>
      <c r="J107">
        <v>48.84</v>
      </c>
      <c r="K107">
        <v>326</v>
      </c>
      <c r="L107">
        <v>1</v>
      </c>
      <c r="M107">
        <v>6.9</v>
      </c>
      <c r="N107">
        <v>5.3</v>
      </c>
      <c r="O107">
        <v>1.6</v>
      </c>
      <c r="P107" s="2">
        <f>INDEX(WR_2019_Stats!$A$1:$M$151, MATCH($A107, WR_2019_Stats!$A:$A, 0), 4)</f>
        <v>15</v>
      </c>
      <c r="Q107" s="2">
        <f>INDEX(WR_2019_Stats!$A$1:$M$151, MATCH($A107, WR_2019_Stats!$A:$A, 0), 5)</f>
        <v>43</v>
      </c>
      <c r="R107" s="2">
        <f>INDEX(WR_2019_Stats!$A$1:$M$151, MATCH($A107, WR_2019_Stats!$A:$A, 0), 6)</f>
        <v>21</v>
      </c>
      <c r="S107" s="2">
        <f>INDEX(WR_2019_Stats!$A$1:$M$151, MATCH($A107, WR_2019_Stats!$A:$A, 0), 7)</f>
        <v>326</v>
      </c>
      <c r="T107" s="2">
        <f>INDEX(WR_2019_Stats!$A$1:$M$151, MATCH($A107, WR_2019_Stats!$A:$A, 0), 8)</f>
        <v>1</v>
      </c>
      <c r="U107" s="2">
        <f>INDEX(WR_2019_Stats!$A$1:$M$151, MATCH($A107, WR_2019_Stats!$A:$A, 0), 9)</f>
        <v>5</v>
      </c>
      <c r="V107" s="2">
        <f>INDEX(WR_2019_Stats!$A$1:$M$151, MATCH($A107, WR_2019_Stats!$A:$A, 0), 10)</f>
        <v>23</v>
      </c>
      <c r="W107" s="2">
        <f>INDEX(WR_2019_Stats!$A$1:$M$151, MATCH($A107, WR_2019_Stats!$A:$A, 0), 11)</f>
        <v>0</v>
      </c>
      <c r="X107" s="2">
        <f>INDEX(WR_2019_Stats!$A$1:$M$151, MATCH($A107, WR_2019_Stats!$A:$A, 0), 12)</f>
        <v>40.9</v>
      </c>
      <c r="Y107" s="2">
        <f>INDEX(WR_2019_Stats!$A$1:$M$151, MATCH($A107, WR_2019_Stats!$A:$A, 0), 13)</f>
        <v>2.7266666666666666</v>
      </c>
      <c r="Z107" s="2">
        <f>INDEX(WR_2020_Stats!$A$1:$M$151, MATCH(A107, WR_2020_Stats!$A:$A, 0), 13)</f>
        <v>4.6437500000000007</v>
      </c>
    </row>
    <row r="108" spans="1:26" x14ac:dyDescent="0.35">
      <c r="A108" t="s">
        <v>99</v>
      </c>
      <c r="B108" t="s">
        <v>30</v>
      </c>
      <c r="C108" t="s">
        <v>46</v>
      </c>
      <c r="D108">
        <v>6.3</v>
      </c>
      <c r="E108">
        <v>3</v>
      </c>
      <c r="F108">
        <v>8.9</v>
      </c>
      <c r="G108">
        <v>16.2</v>
      </c>
      <c r="H108">
        <v>62</v>
      </c>
      <c r="I108">
        <v>97</v>
      </c>
      <c r="J108">
        <v>63.92</v>
      </c>
      <c r="K108">
        <v>678</v>
      </c>
      <c r="L108">
        <v>1</v>
      </c>
      <c r="M108">
        <v>3.6</v>
      </c>
      <c r="N108">
        <v>3.9</v>
      </c>
      <c r="O108">
        <v>-0.2</v>
      </c>
      <c r="P108" s="2">
        <f>INDEX(WR_2019_Stats!$A$1:$M$151, MATCH($A108, WR_2019_Stats!$A:$A, 0), 4)</f>
        <v>15</v>
      </c>
      <c r="Q108" s="2">
        <f>INDEX(WR_2019_Stats!$A$1:$M$151, MATCH($A108, WR_2019_Stats!$A:$A, 0), 5)</f>
        <v>97</v>
      </c>
      <c r="R108" s="2">
        <f>INDEX(WR_2019_Stats!$A$1:$M$151, MATCH($A108, WR_2019_Stats!$A:$A, 0), 6)</f>
        <v>62</v>
      </c>
      <c r="S108" s="2">
        <f>INDEX(WR_2019_Stats!$A$1:$M$151, MATCH($A108, WR_2019_Stats!$A:$A, 0), 7)</f>
        <v>678</v>
      </c>
      <c r="T108" s="2">
        <f>INDEX(WR_2019_Stats!$A$1:$M$151, MATCH($A108, WR_2019_Stats!$A:$A, 0), 8)</f>
        <v>1</v>
      </c>
      <c r="U108" s="2">
        <f>INDEX(WR_2019_Stats!$A$1:$M$151, MATCH($A108, WR_2019_Stats!$A:$A, 0), 9)</f>
        <v>0</v>
      </c>
      <c r="V108" s="2">
        <f>INDEX(WR_2019_Stats!$A$1:$M$151, MATCH($A108, WR_2019_Stats!$A:$A, 0), 10)</f>
        <v>0</v>
      </c>
      <c r="W108" s="2">
        <f>INDEX(WR_2019_Stats!$A$1:$M$151, MATCH($A108, WR_2019_Stats!$A:$A, 0), 11)</f>
        <v>0</v>
      </c>
      <c r="X108" s="2">
        <f>INDEX(WR_2019_Stats!$A$1:$M$151, MATCH($A108, WR_2019_Stats!$A:$A, 0), 12)</f>
        <v>73.8</v>
      </c>
      <c r="Y108" s="2">
        <f>INDEX(WR_2019_Stats!$A$1:$M$151, MATCH($A108, WR_2019_Stats!$A:$A, 0), 13)</f>
        <v>4.92</v>
      </c>
      <c r="Z108" s="2">
        <f>INDEX(WR_2020_Stats!$A$1:$M$151, MATCH(A108, WR_2020_Stats!$A:$A, 0), 13)</f>
        <v>4.3142857142857149</v>
      </c>
    </row>
    <row r="109" spans="1:26" x14ac:dyDescent="0.35">
      <c r="A109" t="s">
        <v>132</v>
      </c>
      <c r="B109" t="s">
        <v>18</v>
      </c>
      <c r="C109" t="s">
        <v>46</v>
      </c>
      <c r="D109">
        <v>5.4</v>
      </c>
      <c r="E109">
        <v>3.1</v>
      </c>
      <c r="F109">
        <v>13.4</v>
      </c>
      <c r="G109">
        <v>15.66</v>
      </c>
      <c r="H109">
        <v>32</v>
      </c>
      <c r="I109">
        <v>55</v>
      </c>
      <c r="J109">
        <v>58.18</v>
      </c>
      <c r="K109">
        <v>449</v>
      </c>
      <c r="L109">
        <v>4</v>
      </c>
      <c r="M109">
        <v>3.4</v>
      </c>
      <c r="N109">
        <v>3.5</v>
      </c>
      <c r="O109">
        <v>-0.1</v>
      </c>
      <c r="P109" s="2">
        <f>INDEX(WR_2019_Stats!$A$1:$M$151, MATCH($A109, WR_2019_Stats!$A:$A, 0), 4)</f>
        <v>15</v>
      </c>
      <c r="Q109" s="2">
        <f>INDEX(WR_2019_Stats!$A$1:$M$151, MATCH($A109, WR_2019_Stats!$A:$A, 0), 5)</f>
        <v>55</v>
      </c>
      <c r="R109" s="2">
        <f>INDEX(WR_2019_Stats!$A$1:$M$151, MATCH($A109, WR_2019_Stats!$A:$A, 0), 6)</f>
        <v>32</v>
      </c>
      <c r="S109" s="2">
        <f>INDEX(WR_2019_Stats!$A$1:$M$151, MATCH($A109, WR_2019_Stats!$A:$A, 0), 7)</f>
        <v>449</v>
      </c>
      <c r="T109" s="2">
        <f>INDEX(WR_2019_Stats!$A$1:$M$151, MATCH($A109, WR_2019_Stats!$A:$A, 0), 8)</f>
        <v>4</v>
      </c>
      <c r="U109" s="2">
        <f>INDEX(WR_2019_Stats!$A$1:$M$151, MATCH($A109, WR_2019_Stats!$A:$A, 0), 9)</f>
        <v>0</v>
      </c>
      <c r="V109" s="2">
        <f>INDEX(WR_2019_Stats!$A$1:$M$151, MATCH($A109, WR_2019_Stats!$A:$A, 0), 10)</f>
        <v>0</v>
      </c>
      <c r="W109" s="2">
        <f>INDEX(WR_2019_Stats!$A$1:$M$151, MATCH($A109, WR_2019_Stats!$A:$A, 0), 11)</f>
        <v>0</v>
      </c>
      <c r="X109" s="2">
        <f>INDEX(WR_2019_Stats!$A$1:$M$151, MATCH($A109, WR_2019_Stats!$A:$A, 0), 12)</f>
        <v>68.900000000000006</v>
      </c>
      <c r="Y109" s="2">
        <f>INDEX(WR_2019_Stats!$A$1:$M$151, MATCH($A109, WR_2019_Stats!$A:$A, 0), 13)</f>
        <v>4.5933333333333337</v>
      </c>
      <c r="Z109" s="2">
        <f>INDEX(WR_2020_Stats!$A$1:$M$151, MATCH(A109, WR_2020_Stats!$A:$A, 0), 13)</f>
        <v>4.3066666666666666</v>
      </c>
    </row>
    <row r="110" spans="1:26" x14ac:dyDescent="0.35">
      <c r="A110" t="s">
        <v>101</v>
      </c>
      <c r="B110" t="s">
        <v>24</v>
      </c>
      <c r="C110" t="s">
        <v>46</v>
      </c>
      <c r="D110">
        <v>5.7</v>
      </c>
      <c r="E110">
        <v>2.2000000000000002</v>
      </c>
      <c r="F110">
        <v>9.5</v>
      </c>
      <c r="G110">
        <v>16.95</v>
      </c>
      <c r="H110">
        <v>49</v>
      </c>
      <c r="I110">
        <v>85</v>
      </c>
      <c r="J110">
        <v>57.65</v>
      </c>
      <c r="K110">
        <v>670</v>
      </c>
      <c r="L110">
        <v>6</v>
      </c>
      <c r="M110">
        <v>6.1</v>
      </c>
      <c r="N110">
        <v>3.6</v>
      </c>
      <c r="O110">
        <v>2.5</v>
      </c>
      <c r="P110" s="2">
        <f>INDEX(WR_2019_Stats!$A$1:$M$151, MATCH($A110, WR_2019_Stats!$A:$A, 0), 4)</f>
        <v>11</v>
      </c>
      <c r="Q110" s="2">
        <f>INDEX(WR_2019_Stats!$A$1:$M$151, MATCH($A110, WR_2019_Stats!$A:$A, 0), 5)</f>
        <v>85</v>
      </c>
      <c r="R110" s="2">
        <f>INDEX(WR_2019_Stats!$A$1:$M$151, MATCH($A110, WR_2019_Stats!$A:$A, 0), 6)</f>
        <v>49</v>
      </c>
      <c r="S110" s="2">
        <f>INDEX(WR_2019_Stats!$A$1:$M$151, MATCH($A110, WR_2019_Stats!$A:$A, 0), 7)</f>
        <v>676</v>
      </c>
      <c r="T110" s="2">
        <f>INDEX(WR_2019_Stats!$A$1:$M$151, MATCH($A110, WR_2019_Stats!$A:$A, 0), 8)</f>
        <v>6</v>
      </c>
      <c r="U110" s="2">
        <f>INDEX(WR_2019_Stats!$A$1:$M$151, MATCH($A110, WR_2019_Stats!$A:$A, 0), 9)</f>
        <v>1</v>
      </c>
      <c r="V110" s="2">
        <f>INDEX(WR_2019_Stats!$A$1:$M$151, MATCH($A110, WR_2019_Stats!$A:$A, 0), 10)</f>
        <v>16</v>
      </c>
      <c r="W110" s="2">
        <f>INDEX(WR_2019_Stats!$A$1:$M$151, MATCH($A110, WR_2019_Stats!$A:$A, 0), 11)</f>
        <v>0</v>
      </c>
      <c r="X110" s="2">
        <f>INDEX(WR_2019_Stats!$A$1:$M$151, MATCH($A110, WR_2019_Stats!$A:$A, 0), 12)</f>
        <v>105.2</v>
      </c>
      <c r="Y110" s="2">
        <f>INDEX(WR_2019_Stats!$A$1:$M$151, MATCH($A110, WR_2019_Stats!$A:$A, 0), 13)</f>
        <v>9.5636363636363644</v>
      </c>
      <c r="Z110" s="2">
        <f>INDEX(WR_2020_Stats!$A$1:$M$151, MATCH(A110, WR_2020_Stats!$A:$A, 0), 13)</f>
        <v>4.2333333333333334</v>
      </c>
    </row>
    <row r="111" spans="1:26" x14ac:dyDescent="0.35">
      <c r="A111" t="s">
        <v>158</v>
      </c>
      <c r="B111" t="s">
        <v>25</v>
      </c>
      <c r="C111" t="s">
        <v>47</v>
      </c>
      <c r="D111">
        <v>6.8</v>
      </c>
      <c r="E111">
        <v>3.5</v>
      </c>
      <c r="F111">
        <v>5.8</v>
      </c>
      <c r="G111">
        <v>7.3</v>
      </c>
      <c r="H111">
        <v>41</v>
      </c>
      <c r="I111">
        <v>59</v>
      </c>
      <c r="J111">
        <v>69.489999999999995</v>
      </c>
      <c r="K111">
        <v>349</v>
      </c>
      <c r="L111">
        <v>3</v>
      </c>
      <c r="M111">
        <v>4.4000000000000004</v>
      </c>
      <c r="N111">
        <v>4.3</v>
      </c>
      <c r="O111">
        <v>0.1</v>
      </c>
      <c r="P111" s="2" t="e">
        <f>INDEX(WR_2020_Stats!$A$1:$M$151, MATCH($A111, WR_2019_Stats!$A:$A, 0), 4)</f>
        <v>#N/A</v>
      </c>
      <c r="Q111" s="2" t="e">
        <f>INDEX(WR_2020_Stats!$A$1:$M$151, MATCH($A111, WR_2019_Stats!$A:$A, 0), 5)</f>
        <v>#N/A</v>
      </c>
      <c r="R111" s="2" t="e">
        <f>INDEX(WR_2020_Stats!$A$1:$M$151, MATCH($A111, WR_2019_Stats!$A:$A, 0), 6)</f>
        <v>#N/A</v>
      </c>
      <c r="S111" s="2" t="e">
        <f>INDEX(WR_2020_Stats!$A$1:$M$151, MATCH($A111, WR_2019_Stats!$A:$A, 0), 7)</f>
        <v>#N/A</v>
      </c>
      <c r="T111" s="2" t="e">
        <f>INDEX(WR_2020_Stats!$A$1:$M$151, MATCH($A111, WR_2019_Stats!$A:$A, 0), 8)</f>
        <v>#N/A</v>
      </c>
      <c r="U111" s="2" t="e">
        <f>INDEX(WR_2020_Stats!$A$1:$M$151, MATCH($A111, WR_2019_Stats!$A:$A, 0), 9)</f>
        <v>#N/A</v>
      </c>
      <c r="V111" s="2" t="e">
        <f>INDEX(WR_2020_Stats!$A$1:$M$151, MATCH($A111, WR_2019_Stats!$A:$A, 0), 10)</f>
        <v>#N/A</v>
      </c>
      <c r="W111" s="2" t="e">
        <f>INDEX(WR_2020_Stats!$A$1:$M$151, MATCH($A111, WR_2019_Stats!$A:$A, 0), 11)</f>
        <v>#N/A</v>
      </c>
      <c r="X111" s="2" t="e">
        <f>INDEX(WR_2020_Stats!$A$1:$M$151, MATCH($A111, WR_2019_Stats!$A:$A, 0), 12)</f>
        <v>#N/A</v>
      </c>
      <c r="Y111" s="2" t="e">
        <f>INDEX(WR_2020_Stats!$A$1:$M$151, MATCH($A111, WR_2019_Stats!$A:$A, 0), 13)</f>
        <v>#N/A</v>
      </c>
      <c r="Z111"/>
    </row>
    <row r="112" spans="1:26" x14ac:dyDescent="0.35">
      <c r="A112" t="s">
        <v>159</v>
      </c>
      <c r="B112" t="s">
        <v>21</v>
      </c>
      <c r="C112" t="s">
        <v>47</v>
      </c>
      <c r="D112">
        <v>5.0999999999999996</v>
      </c>
      <c r="E112">
        <v>2.9</v>
      </c>
      <c r="F112">
        <v>5.5</v>
      </c>
      <c r="G112">
        <v>5.84</v>
      </c>
      <c r="H112">
        <v>34</v>
      </c>
      <c r="I112">
        <v>48</v>
      </c>
      <c r="J112">
        <v>70.83</v>
      </c>
      <c r="K112">
        <v>341</v>
      </c>
      <c r="L112">
        <v>7</v>
      </c>
      <c r="M112">
        <v>5.3</v>
      </c>
      <c r="N112">
        <v>4.3</v>
      </c>
      <c r="O112">
        <v>1</v>
      </c>
      <c r="P112" s="2" t="e">
        <f>INDEX(WR_2020_Stats!$A$1:$M$151, MATCH($A112, WR_2019_Stats!$A:$A, 0), 4)</f>
        <v>#N/A</v>
      </c>
      <c r="Q112" s="2" t="e">
        <f>INDEX(WR_2020_Stats!$A$1:$M$151, MATCH($A112, WR_2019_Stats!$A:$A, 0), 5)</f>
        <v>#N/A</v>
      </c>
      <c r="R112" s="2" t="e">
        <f>INDEX(WR_2020_Stats!$A$1:$M$151, MATCH($A112, WR_2019_Stats!$A:$A, 0), 6)</f>
        <v>#N/A</v>
      </c>
      <c r="S112" s="2" t="e">
        <f>INDEX(WR_2020_Stats!$A$1:$M$151, MATCH($A112, WR_2019_Stats!$A:$A, 0), 7)</f>
        <v>#N/A</v>
      </c>
      <c r="T112" s="2" t="e">
        <f>INDEX(WR_2020_Stats!$A$1:$M$151, MATCH($A112, WR_2019_Stats!$A:$A, 0), 8)</f>
        <v>#N/A</v>
      </c>
      <c r="U112" s="2" t="e">
        <f>INDEX(WR_2020_Stats!$A$1:$M$151, MATCH($A112, WR_2019_Stats!$A:$A, 0), 9)</f>
        <v>#N/A</v>
      </c>
      <c r="V112" s="2" t="e">
        <f>INDEX(WR_2020_Stats!$A$1:$M$151, MATCH($A112, WR_2019_Stats!$A:$A, 0), 10)</f>
        <v>#N/A</v>
      </c>
      <c r="W112" s="2" t="e">
        <f>INDEX(WR_2020_Stats!$A$1:$M$151, MATCH($A112, WR_2019_Stats!$A:$A, 0), 11)</f>
        <v>#N/A</v>
      </c>
      <c r="X112" s="2" t="e">
        <f>INDEX(WR_2020_Stats!$A$1:$M$151, MATCH($A112, WR_2019_Stats!$A:$A, 0), 12)</f>
        <v>#N/A</v>
      </c>
      <c r="Y112" s="2" t="e">
        <f>INDEX(WR_2020_Stats!$A$1:$M$151, MATCH($A112, WR_2019_Stats!$A:$A, 0), 13)</f>
        <v>#N/A</v>
      </c>
      <c r="Z112"/>
    </row>
    <row r="113" spans="1:26" x14ac:dyDescent="0.35">
      <c r="A113" t="s">
        <v>92</v>
      </c>
      <c r="B113" t="s">
        <v>8</v>
      </c>
      <c r="C113" t="s">
        <v>46</v>
      </c>
      <c r="D113">
        <v>5</v>
      </c>
      <c r="E113">
        <v>2.2999999999999998</v>
      </c>
      <c r="F113">
        <v>14.3</v>
      </c>
      <c r="G113">
        <v>30.33</v>
      </c>
      <c r="H113">
        <v>47</v>
      </c>
      <c r="I113">
        <v>90</v>
      </c>
      <c r="J113">
        <v>52.22</v>
      </c>
      <c r="K113">
        <v>775</v>
      </c>
      <c r="L113">
        <v>5</v>
      </c>
      <c r="M113">
        <v>5.4</v>
      </c>
      <c r="N113">
        <v>3.9</v>
      </c>
      <c r="O113">
        <v>1.5</v>
      </c>
      <c r="P113" s="2">
        <f>INDEX(WR_2019_Stats!$A$1:$M$151, MATCH($A113, WR_2019_Stats!$A:$A, 0), 4)</f>
        <v>16</v>
      </c>
      <c r="Q113" s="2">
        <f>INDEX(WR_2019_Stats!$A$1:$M$151, MATCH($A113, WR_2019_Stats!$A:$A, 0), 5)</f>
        <v>90</v>
      </c>
      <c r="R113" s="2">
        <f>INDEX(WR_2019_Stats!$A$1:$M$151, MATCH($A113, WR_2019_Stats!$A:$A, 0), 6)</f>
        <v>47</v>
      </c>
      <c r="S113" s="2">
        <f>INDEX(WR_2019_Stats!$A$1:$M$151, MATCH($A113, WR_2019_Stats!$A:$A, 0), 7)</f>
        <v>775</v>
      </c>
      <c r="T113" s="2">
        <f>INDEX(WR_2019_Stats!$A$1:$M$151, MATCH($A113, WR_2019_Stats!$A:$A, 0), 8)</f>
        <v>5</v>
      </c>
      <c r="U113" s="2">
        <f>INDEX(WR_2019_Stats!$A$1:$M$151, MATCH($A113, WR_2019_Stats!$A:$A, 0), 9)</f>
        <v>0</v>
      </c>
      <c r="V113" s="2">
        <f>INDEX(WR_2019_Stats!$A$1:$M$151, MATCH($A113, WR_2019_Stats!$A:$A, 0), 10)</f>
        <v>0</v>
      </c>
      <c r="W113" s="2">
        <f>INDEX(WR_2019_Stats!$A$1:$M$151, MATCH($A113, WR_2019_Stats!$A:$A, 0), 11)</f>
        <v>0</v>
      </c>
      <c r="X113" s="2">
        <f>INDEX(WR_2019_Stats!$A$1:$M$151, MATCH($A113, WR_2019_Stats!$A:$A, 0), 12)</f>
        <v>107.5</v>
      </c>
      <c r="Y113" s="2">
        <f>INDEX(WR_2019_Stats!$A$1:$M$151, MATCH($A113, WR_2019_Stats!$A:$A, 0), 13)</f>
        <v>6.71875</v>
      </c>
      <c r="Z113" s="2">
        <f>INDEX(WR_2020_Stats!$A$1:$M$151, MATCH(A113, WR_2020_Stats!$A:$A, 0), 13)</f>
        <v>4.2214285714285715</v>
      </c>
    </row>
    <row r="114" spans="1:26" x14ac:dyDescent="0.35">
      <c r="A114" t="s">
        <v>104</v>
      </c>
      <c r="B114" t="s">
        <v>7</v>
      </c>
      <c r="C114" t="s">
        <v>46</v>
      </c>
      <c r="D114">
        <v>5.7</v>
      </c>
      <c r="E114">
        <v>3.1</v>
      </c>
      <c r="F114">
        <v>10.3</v>
      </c>
      <c r="G114">
        <v>20.190000000000001</v>
      </c>
      <c r="H114">
        <v>52</v>
      </c>
      <c r="I114">
        <v>85</v>
      </c>
      <c r="J114">
        <v>61.18</v>
      </c>
      <c r="K114">
        <v>656</v>
      </c>
      <c r="L114">
        <v>2</v>
      </c>
      <c r="M114">
        <v>4.4000000000000004</v>
      </c>
      <c r="N114">
        <v>4.5</v>
      </c>
      <c r="O114">
        <v>-0.1</v>
      </c>
      <c r="P114" s="2">
        <f>INDEX(WR_2019_Stats!$A$1:$M$151, MATCH($A114, WR_2019_Stats!$A:$A, 0), 4)</f>
        <v>16</v>
      </c>
      <c r="Q114" s="2">
        <f>INDEX(WR_2019_Stats!$A$1:$M$151, MATCH($A114, WR_2019_Stats!$A:$A, 0), 5)</f>
        <v>85</v>
      </c>
      <c r="R114" s="2">
        <f>INDEX(WR_2019_Stats!$A$1:$M$151, MATCH($A114, WR_2019_Stats!$A:$A, 0), 6)</f>
        <v>52</v>
      </c>
      <c r="S114" s="2">
        <f>INDEX(WR_2019_Stats!$A$1:$M$151, MATCH($A114, WR_2019_Stats!$A:$A, 0), 7)</f>
        <v>656</v>
      </c>
      <c r="T114" s="2">
        <f>INDEX(WR_2019_Stats!$A$1:$M$151, MATCH($A114, WR_2019_Stats!$A:$A, 0), 8)</f>
        <v>2</v>
      </c>
      <c r="U114" s="2">
        <f>INDEX(WR_2019_Stats!$A$1:$M$151, MATCH($A114, WR_2019_Stats!$A:$A, 0), 9)</f>
        <v>1</v>
      </c>
      <c r="V114" s="2">
        <f>INDEX(WR_2019_Stats!$A$1:$M$151, MATCH($A114, WR_2019_Stats!$A:$A, 0), 10)</f>
        <v>-1</v>
      </c>
      <c r="W114" s="2">
        <f>INDEX(WR_2019_Stats!$A$1:$M$151, MATCH($A114, WR_2019_Stats!$A:$A, 0), 11)</f>
        <v>0</v>
      </c>
      <c r="X114" s="2">
        <f>INDEX(WR_2019_Stats!$A$1:$M$151, MATCH($A114, WR_2019_Stats!$A:$A, 0), 12)</f>
        <v>77.500000000000014</v>
      </c>
      <c r="Y114" s="2">
        <f>INDEX(WR_2019_Stats!$A$1:$M$151, MATCH($A114, WR_2019_Stats!$A:$A, 0), 13)</f>
        <v>4.8437500000000009</v>
      </c>
      <c r="Z114" s="2">
        <f>INDEX(WR_2020_Stats!$A$1:$M$151, MATCH(A114, WR_2020_Stats!$A:$A, 0), 13)</f>
        <v>3.8562500000000002</v>
      </c>
    </row>
    <row r="115" spans="1:26" x14ac:dyDescent="0.35">
      <c r="A115" t="s">
        <v>162</v>
      </c>
      <c r="B115" t="s">
        <v>17</v>
      </c>
      <c r="C115" t="s">
        <v>47</v>
      </c>
      <c r="D115">
        <v>6.2</v>
      </c>
      <c r="E115">
        <v>3.6</v>
      </c>
      <c r="F115">
        <v>5.9</v>
      </c>
      <c r="G115">
        <v>6.9</v>
      </c>
      <c r="H115">
        <v>31</v>
      </c>
      <c r="I115">
        <v>43</v>
      </c>
      <c r="J115">
        <v>72.09</v>
      </c>
      <c r="K115">
        <v>321</v>
      </c>
      <c r="L115">
        <v>2</v>
      </c>
      <c r="M115">
        <v>5.2</v>
      </c>
      <c r="N115">
        <v>5.0999999999999996</v>
      </c>
      <c r="O115">
        <v>0.1</v>
      </c>
      <c r="P115" s="2" t="e">
        <f>INDEX(WR_2020_Stats!$A$1:$M$151, MATCH($A115, WR_2019_Stats!$A:$A, 0), 4)</f>
        <v>#N/A</v>
      </c>
      <c r="Q115" s="2" t="e">
        <f>INDEX(WR_2020_Stats!$A$1:$M$151, MATCH($A115, WR_2019_Stats!$A:$A, 0), 5)</f>
        <v>#N/A</v>
      </c>
      <c r="R115" s="2" t="e">
        <f>INDEX(WR_2020_Stats!$A$1:$M$151, MATCH($A115, WR_2019_Stats!$A:$A, 0), 6)</f>
        <v>#N/A</v>
      </c>
      <c r="S115" s="2" t="e">
        <f>INDEX(WR_2020_Stats!$A$1:$M$151, MATCH($A115, WR_2019_Stats!$A:$A, 0), 7)</f>
        <v>#N/A</v>
      </c>
      <c r="T115" s="2" t="e">
        <f>INDEX(WR_2020_Stats!$A$1:$M$151, MATCH($A115, WR_2019_Stats!$A:$A, 0), 8)</f>
        <v>#N/A</v>
      </c>
      <c r="U115" s="2" t="e">
        <f>INDEX(WR_2020_Stats!$A$1:$M$151, MATCH($A115, WR_2019_Stats!$A:$A, 0), 9)</f>
        <v>#N/A</v>
      </c>
      <c r="V115" s="2" t="e">
        <f>INDEX(WR_2020_Stats!$A$1:$M$151, MATCH($A115, WR_2019_Stats!$A:$A, 0), 10)</f>
        <v>#N/A</v>
      </c>
      <c r="W115" s="2" t="e">
        <f>INDEX(WR_2020_Stats!$A$1:$M$151, MATCH($A115, WR_2019_Stats!$A:$A, 0), 11)</f>
        <v>#N/A</v>
      </c>
      <c r="X115" s="2" t="e">
        <f>INDEX(WR_2020_Stats!$A$1:$M$151, MATCH($A115, WR_2019_Stats!$A:$A, 0), 12)</f>
        <v>#N/A</v>
      </c>
      <c r="Y115" s="2" t="e">
        <f>INDEX(WR_2020_Stats!$A$1:$M$151, MATCH($A115, WR_2019_Stats!$A:$A, 0), 13)</f>
        <v>#N/A</v>
      </c>
      <c r="Z115"/>
    </row>
    <row r="116" spans="1:26" x14ac:dyDescent="0.35">
      <c r="A116" t="s">
        <v>163</v>
      </c>
      <c r="B116" t="s">
        <v>13</v>
      </c>
      <c r="C116" t="s">
        <v>47</v>
      </c>
      <c r="D116">
        <v>5.4</v>
      </c>
      <c r="E116">
        <v>2.6</v>
      </c>
      <c r="F116">
        <v>7.2</v>
      </c>
      <c r="G116">
        <v>6.18</v>
      </c>
      <c r="H116">
        <v>36</v>
      </c>
      <c r="I116">
        <v>55</v>
      </c>
      <c r="J116">
        <v>65.45</v>
      </c>
      <c r="K116">
        <v>311</v>
      </c>
      <c r="L116">
        <v>4</v>
      </c>
      <c r="M116">
        <v>2.8</v>
      </c>
      <c r="N116">
        <v>2.2000000000000002</v>
      </c>
      <c r="O116">
        <v>0.6</v>
      </c>
      <c r="P116" s="2" t="e">
        <f>INDEX(WR_2020_Stats!$A$1:$M$151, MATCH($A116, WR_2019_Stats!$A:$A, 0), 4)</f>
        <v>#N/A</v>
      </c>
      <c r="Q116" s="2" t="e">
        <f>INDEX(WR_2020_Stats!$A$1:$M$151, MATCH($A116, WR_2019_Stats!$A:$A, 0), 5)</f>
        <v>#N/A</v>
      </c>
      <c r="R116" s="2" t="e">
        <f>INDEX(WR_2020_Stats!$A$1:$M$151, MATCH($A116, WR_2019_Stats!$A:$A, 0), 6)</f>
        <v>#N/A</v>
      </c>
      <c r="S116" s="2" t="e">
        <f>INDEX(WR_2020_Stats!$A$1:$M$151, MATCH($A116, WR_2019_Stats!$A:$A, 0), 7)</f>
        <v>#N/A</v>
      </c>
      <c r="T116" s="2" t="e">
        <f>INDEX(WR_2020_Stats!$A$1:$M$151, MATCH($A116, WR_2019_Stats!$A:$A, 0), 8)</f>
        <v>#N/A</v>
      </c>
      <c r="U116" s="2" t="e">
        <f>INDEX(WR_2020_Stats!$A$1:$M$151, MATCH($A116, WR_2019_Stats!$A:$A, 0), 9)</f>
        <v>#N/A</v>
      </c>
      <c r="V116" s="2" t="e">
        <f>INDEX(WR_2020_Stats!$A$1:$M$151, MATCH($A116, WR_2019_Stats!$A:$A, 0), 10)</f>
        <v>#N/A</v>
      </c>
      <c r="W116" s="2" t="e">
        <f>INDEX(WR_2020_Stats!$A$1:$M$151, MATCH($A116, WR_2019_Stats!$A:$A, 0), 11)</f>
        <v>#N/A</v>
      </c>
      <c r="X116" s="2" t="e">
        <f>INDEX(WR_2020_Stats!$A$1:$M$151, MATCH($A116, WR_2019_Stats!$A:$A, 0), 12)</f>
        <v>#N/A</v>
      </c>
      <c r="Y116" s="2" t="e">
        <f>INDEX(WR_2020_Stats!$A$1:$M$151, MATCH($A116, WR_2019_Stats!$A:$A, 0), 13)</f>
        <v>#N/A</v>
      </c>
      <c r="Z116"/>
    </row>
    <row r="117" spans="1:26" x14ac:dyDescent="0.35">
      <c r="A117" t="s">
        <v>86</v>
      </c>
      <c r="B117" t="s">
        <v>14</v>
      </c>
      <c r="C117" t="s">
        <v>46</v>
      </c>
      <c r="D117">
        <v>6.2</v>
      </c>
      <c r="E117">
        <v>3</v>
      </c>
      <c r="F117">
        <v>7.5</v>
      </c>
      <c r="G117">
        <v>21.62</v>
      </c>
      <c r="H117">
        <v>75</v>
      </c>
      <c r="I117">
        <v>109</v>
      </c>
      <c r="J117">
        <v>68.81</v>
      </c>
      <c r="K117">
        <v>804</v>
      </c>
      <c r="L117">
        <v>4</v>
      </c>
      <c r="M117">
        <v>5.0999999999999996</v>
      </c>
      <c r="N117">
        <v>4.5</v>
      </c>
      <c r="O117">
        <v>0.6</v>
      </c>
      <c r="P117" s="2">
        <f>INDEX(WR_2019_Stats!$A$1:$M$151, MATCH($A117, WR_2019_Stats!$A:$A, 0), 4)</f>
        <v>16</v>
      </c>
      <c r="Q117" s="2">
        <f>INDEX(WR_2019_Stats!$A$1:$M$151, MATCH($A117, WR_2019_Stats!$A:$A, 0), 5)</f>
        <v>109</v>
      </c>
      <c r="R117" s="2">
        <f>INDEX(WR_2019_Stats!$A$1:$M$151, MATCH($A117, WR_2019_Stats!$A:$A, 0), 6)</f>
        <v>75</v>
      </c>
      <c r="S117" s="2">
        <f>INDEX(WR_2019_Stats!$A$1:$M$151, MATCH($A117, WR_2019_Stats!$A:$A, 0), 7)</f>
        <v>804</v>
      </c>
      <c r="T117" s="2">
        <f>INDEX(WR_2019_Stats!$A$1:$M$151, MATCH($A117, WR_2019_Stats!$A:$A, 0), 8)</f>
        <v>4</v>
      </c>
      <c r="U117" s="2">
        <f>INDEX(WR_2019_Stats!$A$1:$M$151, MATCH($A117, WR_2019_Stats!$A:$A, 0), 9)</f>
        <v>0</v>
      </c>
      <c r="V117" s="2">
        <f>INDEX(WR_2019_Stats!$A$1:$M$151, MATCH($A117, WR_2019_Stats!$A:$A, 0), 10)</f>
        <v>0</v>
      </c>
      <c r="W117" s="2">
        <f>INDEX(WR_2019_Stats!$A$1:$M$151, MATCH($A117, WR_2019_Stats!$A:$A, 0), 11)</f>
        <v>0</v>
      </c>
      <c r="X117" s="2">
        <f>INDEX(WR_2019_Stats!$A$1:$M$151, MATCH($A117, WR_2019_Stats!$A:$A, 0), 12)</f>
        <v>104.4</v>
      </c>
      <c r="Y117" s="2">
        <f>INDEX(WR_2019_Stats!$A$1:$M$151, MATCH($A117, WR_2019_Stats!$A:$A, 0), 13)</f>
        <v>6.5250000000000004</v>
      </c>
      <c r="Z117" s="2">
        <f>INDEX(WR_2020_Stats!$A$1:$M$151, MATCH(A117, WR_2020_Stats!$A:$A, 0), 13)</f>
        <v>3.6076923076923082</v>
      </c>
    </row>
    <row r="118" spans="1:26" x14ac:dyDescent="0.35">
      <c r="A118" t="s">
        <v>124</v>
      </c>
      <c r="B118" t="s">
        <v>22</v>
      </c>
      <c r="C118" t="s">
        <v>46</v>
      </c>
      <c r="D118">
        <v>5.2</v>
      </c>
      <c r="E118">
        <v>3.1</v>
      </c>
      <c r="F118">
        <v>7.6</v>
      </c>
      <c r="G118">
        <v>12.52</v>
      </c>
      <c r="H118">
        <v>59</v>
      </c>
      <c r="I118">
        <v>89</v>
      </c>
      <c r="J118">
        <v>66.290000000000006</v>
      </c>
      <c r="K118">
        <v>520</v>
      </c>
      <c r="L118">
        <v>2</v>
      </c>
      <c r="M118">
        <v>3.3</v>
      </c>
      <c r="N118">
        <v>3.6</v>
      </c>
      <c r="O118">
        <v>-0.4</v>
      </c>
      <c r="P118" s="2">
        <f>INDEX(WR_2019_Stats!$A$1:$M$151, MATCH($A118, WR_2019_Stats!$A:$A, 0), 4)</f>
        <v>15</v>
      </c>
      <c r="Q118" s="2">
        <f>INDEX(WR_2019_Stats!$A$1:$M$151, MATCH($A118, WR_2019_Stats!$A:$A, 0), 5)</f>
        <v>89</v>
      </c>
      <c r="R118" s="2">
        <f>INDEX(WR_2019_Stats!$A$1:$M$151, MATCH($A118, WR_2019_Stats!$A:$A, 0), 6)</f>
        <v>59</v>
      </c>
      <c r="S118" s="2">
        <f>INDEX(WR_2019_Stats!$A$1:$M$151, MATCH($A118, WR_2019_Stats!$A:$A, 0), 7)</f>
        <v>520</v>
      </c>
      <c r="T118" s="2">
        <f>INDEX(WR_2019_Stats!$A$1:$M$151, MATCH($A118, WR_2019_Stats!$A:$A, 0), 8)</f>
        <v>2</v>
      </c>
      <c r="U118" s="2">
        <f>INDEX(WR_2019_Stats!$A$1:$M$151, MATCH($A118, WR_2019_Stats!$A:$A, 0), 9)</f>
        <v>3</v>
      </c>
      <c r="V118" s="2">
        <f>INDEX(WR_2019_Stats!$A$1:$M$151, MATCH($A118, WR_2019_Stats!$A:$A, 0), 10)</f>
        <v>11</v>
      </c>
      <c r="W118" s="2">
        <f>INDEX(WR_2019_Stats!$A$1:$M$151, MATCH($A118, WR_2019_Stats!$A:$A, 0), 11)</f>
        <v>0</v>
      </c>
      <c r="X118" s="2">
        <f>INDEX(WR_2019_Stats!$A$1:$M$151, MATCH($A118, WR_2019_Stats!$A:$A, 0), 12)</f>
        <v>65.099999999999994</v>
      </c>
      <c r="Y118" s="2">
        <f>INDEX(WR_2019_Stats!$A$1:$M$151, MATCH($A118, WR_2019_Stats!$A:$A, 0), 13)</f>
        <v>4.34</v>
      </c>
      <c r="Z118" s="2">
        <f>INDEX(WR_2020_Stats!$A$1:$M$151, MATCH(A118, WR_2020_Stats!$A:$A, 0), 13)</f>
        <v>3.5714285714285716</v>
      </c>
    </row>
    <row r="119" spans="1:26" x14ac:dyDescent="0.35">
      <c r="A119" t="s">
        <v>165</v>
      </c>
      <c r="B119" t="s">
        <v>11</v>
      </c>
      <c r="C119" t="s">
        <v>46</v>
      </c>
      <c r="D119">
        <v>5.3</v>
      </c>
      <c r="E119">
        <v>3.3</v>
      </c>
      <c r="F119">
        <v>8.6</v>
      </c>
      <c r="G119">
        <v>13.06</v>
      </c>
      <c r="H119">
        <v>28</v>
      </c>
      <c r="I119">
        <v>52</v>
      </c>
      <c r="J119">
        <v>53.85</v>
      </c>
      <c r="K119">
        <v>297</v>
      </c>
      <c r="L119">
        <v>1</v>
      </c>
      <c r="M119">
        <v>4.5999999999999996</v>
      </c>
      <c r="N119">
        <v>4.4000000000000004</v>
      </c>
      <c r="O119">
        <v>0.2</v>
      </c>
      <c r="P119" s="2">
        <f>INDEX(WR_2019_Stats!$A$1:$M$151, MATCH($A119, WR_2019_Stats!$A:$A, 0), 4)</f>
        <v>12</v>
      </c>
      <c r="Q119" s="2">
        <f>INDEX(WR_2019_Stats!$A$1:$M$151, MATCH($A119, WR_2019_Stats!$A:$A, 0), 5)</f>
        <v>52</v>
      </c>
      <c r="R119" s="2">
        <f>INDEX(WR_2019_Stats!$A$1:$M$151, MATCH($A119, WR_2019_Stats!$A:$A, 0), 6)</f>
        <v>28</v>
      </c>
      <c r="S119" s="2">
        <f>INDEX(WR_2019_Stats!$A$1:$M$151, MATCH($A119, WR_2019_Stats!$A:$A, 0), 7)</f>
        <v>297</v>
      </c>
      <c r="T119" s="2">
        <f>INDEX(WR_2019_Stats!$A$1:$M$151, MATCH($A119, WR_2019_Stats!$A:$A, 0), 8)</f>
        <v>1</v>
      </c>
      <c r="U119" s="2">
        <f>INDEX(WR_2019_Stats!$A$1:$M$151, MATCH($A119, WR_2019_Stats!$A:$A, 0), 9)</f>
        <v>0</v>
      </c>
      <c r="V119" s="2">
        <f>INDEX(WR_2019_Stats!$A$1:$M$151, MATCH($A119, WR_2019_Stats!$A:$A, 0), 10)</f>
        <v>0</v>
      </c>
      <c r="W119" s="2">
        <f>INDEX(WR_2019_Stats!$A$1:$M$151, MATCH($A119, WR_2019_Stats!$A:$A, 0), 11)</f>
        <v>0</v>
      </c>
      <c r="X119" s="2">
        <f>INDEX(WR_2019_Stats!$A$1:$M$151, MATCH($A119, WR_2019_Stats!$A:$A, 0), 12)</f>
        <v>35.700000000000003</v>
      </c>
      <c r="Y119" s="2">
        <f>INDEX(WR_2019_Stats!$A$1:$M$151, MATCH($A119, WR_2019_Stats!$A:$A, 0), 13)</f>
        <v>2.9750000000000001</v>
      </c>
      <c r="Z119" s="2">
        <f>INDEX(WR_2020_Stats!$A$1:$M$151, MATCH(A119, WR_2020_Stats!$A:$A, 0), 13)</f>
        <v>3.4416666666666664</v>
      </c>
    </row>
    <row r="120" spans="1:26" x14ac:dyDescent="0.35">
      <c r="A120" t="s">
        <v>164</v>
      </c>
      <c r="B120" t="s">
        <v>19</v>
      </c>
      <c r="C120" t="s">
        <v>46</v>
      </c>
      <c r="D120">
        <v>6.7</v>
      </c>
      <c r="E120">
        <v>3.2</v>
      </c>
      <c r="F120">
        <v>7.3</v>
      </c>
      <c r="G120">
        <v>11.6</v>
      </c>
      <c r="H120">
        <v>34</v>
      </c>
      <c r="I120">
        <v>56</v>
      </c>
      <c r="J120">
        <v>60.71</v>
      </c>
      <c r="K120">
        <v>310</v>
      </c>
      <c r="L120">
        <v>4</v>
      </c>
      <c r="M120">
        <v>5</v>
      </c>
      <c r="N120">
        <v>4.4000000000000004</v>
      </c>
      <c r="O120">
        <v>0.6</v>
      </c>
      <c r="P120" s="2">
        <f>INDEX(WR_2019_Stats!$A$1:$M$151, MATCH($A120, WR_2019_Stats!$A:$A, 0), 4)</f>
        <v>13</v>
      </c>
      <c r="Q120" s="2">
        <f>INDEX(WR_2019_Stats!$A$1:$M$151, MATCH($A120, WR_2019_Stats!$A:$A, 0), 5)</f>
        <v>56</v>
      </c>
      <c r="R120" s="2">
        <f>INDEX(WR_2019_Stats!$A$1:$M$151, MATCH($A120, WR_2019_Stats!$A:$A, 0), 6)</f>
        <v>34</v>
      </c>
      <c r="S120" s="2">
        <f>INDEX(WR_2019_Stats!$A$1:$M$151, MATCH($A120, WR_2019_Stats!$A:$A, 0), 7)</f>
        <v>310</v>
      </c>
      <c r="T120" s="2">
        <f>INDEX(WR_2019_Stats!$A$1:$M$151, MATCH($A120, WR_2019_Stats!$A:$A, 0), 8)</f>
        <v>4</v>
      </c>
      <c r="U120" s="2">
        <f>INDEX(WR_2019_Stats!$A$1:$M$151, MATCH($A120, WR_2019_Stats!$A:$A, 0), 9)</f>
        <v>9</v>
      </c>
      <c r="V120" s="2">
        <f>INDEX(WR_2019_Stats!$A$1:$M$151, MATCH($A120, WR_2019_Stats!$A:$A, 0), 10)</f>
        <v>85</v>
      </c>
      <c r="W120" s="2">
        <f>INDEX(WR_2019_Stats!$A$1:$M$151, MATCH($A120, WR_2019_Stats!$A:$A, 0), 11)</f>
        <v>1</v>
      </c>
      <c r="X120" s="2">
        <f>INDEX(WR_2019_Stats!$A$1:$M$151, MATCH($A120, WR_2019_Stats!$A:$A, 0), 12)</f>
        <v>69.5</v>
      </c>
      <c r="Y120" s="2">
        <f>INDEX(WR_2019_Stats!$A$1:$M$151, MATCH($A120, WR_2019_Stats!$A:$A, 0), 13)</f>
        <v>5.3461538461538458</v>
      </c>
      <c r="Z120" s="2">
        <f>INDEX(WR_2020_Stats!$A$1:$M$151, MATCH(A120, WR_2020_Stats!$A:$A, 0), 13)</f>
        <v>3.1181818181818177</v>
      </c>
    </row>
    <row r="121" spans="1:26" x14ac:dyDescent="0.35">
      <c r="A121" t="s">
        <v>168</v>
      </c>
      <c r="B121" t="s">
        <v>4</v>
      </c>
      <c r="C121" t="s">
        <v>47</v>
      </c>
      <c r="D121">
        <v>5.2</v>
      </c>
      <c r="E121">
        <v>3</v>
      </c>
      <c r="F121">
        <v>5.8</v>
      </c>
      <c r="G121">
        <v>7.81</v>
      </c>
      <c r="H121">
        <v>35</v>
      </c>
      <c r="I121">
        <v>46</v>
      </c>
      <c r="J121">
        <v>76.09</v>
      </c>
      <c r="K121">
        <v>290</v>
      </c>
      <c r="L121">
        <v>2</v>
      </c>
      <c r="M121">
        <v>4</v>
      </c>
      <c r="N121">
        <v>3.6</v>
      </c>
      <c r="O121">
        <v>0.3</v>
      </c>
      <c r="P121" s="2" t="e">
        <f>INDEX(WR_2020_Stats!$A$1:$M$151, MATCH($A121, WR_2019_Stats!$A:$A, 0), 4)</f>
        <v>#N/A</v>
      </c>
      <c r="Q121" s="2" t="e">
        <f>INDEX(WR_2020_Stats!$A$1:$M$151, MATCH($A121, WR_2019_Stats!$A:$A, 0), 5)</f>
        <v>#N/A</v>
      </c>
      <c r="R121" s="2" t="e">
        <f>INDEX(WR_2020_Stats!$A$1:$M$151, MATCH($A121, WR_2019_Stats!$A:$A, 0), 6)</f>
        <v>#N/A</v>
      </c>
      <c r="S121" s="2" t="e">
        <f>INDEX(WR_2020_Stats!$A$1:$M$151, MATCH($A121, WR_2019_Stats!$A:$A, 0), 7)</f>
        <v>#N/A</v>
      </c>
      <c r="T121" s="2" t="e">
        <f>INDEX(WR_2020_Stats!$A$1:$M$151, MATCH($A121, WR_2019_Stats!$A:$A, 0), 8)</f>
        <v>#N/A</v>
      </c>
      <c r="U121" s="2" t="e">
        <f>INDEX(WR_2020_Stats!$A$1:$M$151, MATCH($A121, WR_2019_Stats!$A:$A, 0), 9)</f>
        <v>#N/A</v>
      </c>
      <c r="V121" s="2" t="e">
        <f>INDEX(WR_2020_Stats!$A$1:$M$151, MATCH($A121, WR_2019_Stats!$A:$A, 0), 10)</f>
        <v>#N/A</v>
      </c>
      <c r="W121" s="2" t="e">
        <f>INDEX(WR_2020_Stats!$A$1:$M$151, MATCH($A121, WR_2019_Stats!$A:$A, 0), 11)</f>
        <v>#N/A</v>
      </c>
      <c r="X121" s="2" t="e">
        <f>INDEX(WR_2020_Stats!$A$1:$M$151, MATCH($A121, WR_2019_Stats!$A:$A, 0), 12)</f>
        <v>#N/A</v>
      </c>
      <c r="Y121" s="2" t="e">
        <f>INDEX(WR_2020_Stats!$A$1:$M$151, MATCH($A121, WR_2019_Stats!$A:$A, 0), 13)</f>
        <v>#N/A</v>
      </c>
      <c r="Z121"/>
    </row>
    <row r="122" spans="1:26" x14ac:dyDescent="0.35">
      <c r="A122" t="s">
        <v>120</v>
      </c>
      <c r="B122" t="s">
        <v>21</v>
      </c>
      <c r="C122" t="s">
        <v>46</v>
      </c>
      <c r="D122">
        <v>6.2</v>
      </c>
      <c r="E122">
        <v>2.7</v>
      </c>
      <c r="F122">
        <v>10.7</v>
      </c>
      <c r="G122">
        <v>13.09</v>
      </c>
      <c r="H122">
        <v>40</v>
      </c>
      <c r="I122">
        <v>55</v>
      </c>
      <c r="J122">
        <v>72.73</v>
      </c>
      <c r="K122">
        <v>561</v>
      </c>
      <c r="L122">
        <v>4</v>
      </c>
      <c r="M122">
        <v>3.7</v>
      </c>
      <c r="N122">
        <v>4.5</v>
      </c>
      <c r="O122">
        <v>-0.8</v>
      </c>
      <c r="P122" s="2">
        <f>INDEX(WR_2019_Stats!$A$1:$M$151, MATCH($A122, WR_2019_Stats!$A:$A, 0), 4)</f>
        <v>13</v>
      </c>
      <c r="Q122" s="2">
        <f>INDEX(WR_2019_Stats!$A$1:$M$151, MATCH($A122, WR_2019_Stats!$A:$A, 0), 5)</f>
        <v>55</v>
      </c>
      <c r="R122" s="2">
        <f>INDEX(WR_2019_Stats!$A$1:$M$151, MATCH($A122, WR_2019_Stats!$A:$A, 0), 6)</f>
        <v>40</v>
      </c>
      <c r="S122" s="2">
        <f>INDEX(WR_2019_Stats!$A$1:$M$151, MATCH($A122, WR_2019_Stats!$A:$A, 0), 7)</f>
        <v>561</v>
      </c>
      <c r="T122" s="2">
        <f>INDEX(WR_2019_Stats!$A$1:$M$151, MATCH($A122, WR_2019_Stats!$A:$A, 0), 8)</f>
        <v>4</v>
      </c>
      <c r="U122" s="2">
        <f>INDEX(WR_2019_Stats!$A$1:$M$151, MATCH($A122, WR_2019_Stats!$A:$A, 0), 9)</f>
        <v>0</v>
      </c>
      <c r="V122" s="2">
        <f>INDEX(WR_2019_Stats!$A$1:$M$151, MATCH($A122, WR_2019_Stats!$A:$A, 0), 10)</f>
        <v>0</v>
      </c>
      <c r="W122" s="2">
        <f>INDEX(WR_2019_Stats!$A$1:$M$151, MATCH($A122, WR_2019_Stats!$A:$A, 0), 11)</f>
        <v>0</v>
      </c>
      <c r="X122" s="2">
        <f>INDEX(WR_2019_Stats!$A$1:$M$151, MATCH($A122, WR_2019_Stats!$A:$A, 0), 12)</f>
        <v>80.099999999999994</v>
      </c>
      <c r="Y122" s="2">
        <f>INDEX(WR_2019_Stats!$A$1:$M$151, MATCH($A122, WR_2019_Stats!$A:$A, 0), 13)</f>
        <v>6.161538461538461</v>
      </c>
      <c r="Z122" s="2">
        <f>INDEX(WR_2020_Stats!$A$1:$M$151, MATCH(A122, WR_2020_Stats!$A:$A, 0), 13)</f>
        <v>2.9142857142857141</v>
      </c>
    </row>
    <row r="123" spans="1:26" x14ac:dyDescent="0.35">
      <c r="A123" t="s">
        <v>170</v>
      </c>
      <c r="B123" t="s">
        <v>20</v>
      </c>
      <c r="C123" t="s">
        <v>47</v>
      </c>
      <c r="D123">
        <v>5.2</v>
      </c>
      <c r="E123">
        <v>3.8</v>
      </c>
      <c r="F123">
        <v>4.5999999999999996</v>
      </c>
      <c r="G123">
        <v>6.75</v>
      </c>
      <c r="H123">
        <v>38</v>
      </c>
      <c r="I123">
        <v>55</v>
      </c>
      <c r="J123">
        <v>69.09</v>
      </c>
      <c r="K123">
        <v>273</v>
      </c>
      <c r="L123">
        <v>3</v>
      </c>
      <c r="M123">
        <v>4.7</v>
      </c>
      <c r="N123">
        <v>3.9</v>
      </c>
      <c r="O123">
        <v>0.9</v>
      </c>
      <c r="P123" s="2" t="e">
        <f>INDEX(WR_2020_Stats!$A$1:$M$151, MATCH($A123, WR_2019_Stats!$A:$A, 0), 4)</f>
        <v>#N/A</v>
      </c>
      <c r="Q123" s="2" t="e">
        <f>INDEX(WR_2020_Stats!$A$1:$M$151, MATCH($A123, WR_2019_Stats!$A:$A, 0), 5)</f>
        <v>#N/A</v>
      </c>
      <c r="R123" s="2" t="e">
        <f>INDEX(WR_2020_Stats!$A$1:$M$151, MATCH($A123, WR_2019_Stats!$A:$A, 0), 6)</f>
        <v>#N/A</v>
      </c>
      <c r="S123" s="2" t="e">
        <f>INDEX(WR_2020_Stats!$A$1:$M$151, MATCH($A123, WR_2019_Stats!$A:$A, 0), 7)</f>
        <v>#N/A</v>
      </c>
      <c r="T123" s="2" t="e">
        <f>INDEX(WR_2020_Stats!$A$1:$M$151, MATCH($A123, WR_2019_Stats!$A:$A, 0), 8)</f>
        <v>#N/A</v>
      </c>
      <c r="U123" s="2" t="e">
        <f>INDEX(WR_2020_Stats!$A$1:$M$151, MATCH($A123, WR_2019_Stats!$A:$A, 0), 9)</f>
        <v>#N/A</v>
      </c>
      <c r="V123" s="2" t="e">
        <f>INDEX(WR_2020_Stats!$A$1:$M$151, MATCH($A123, WR_2019_Stats!$A:$A, 0), 10)</f>
        <v>#N/A</v>
      </c>
      <c r="W123" s="2" t="e">
        <f>INDEX(WR_2020_Stats!$A$1:$M$151, MATCH($A123, WR_2019_Stats!$A:$A, 0), 11)</f>
        <v>#N/A</v>
      </c>
      <c r="X123" s="2" t="e">
        <f>INDEX(WR_2020_Stats!$A$1:$M$151, MATCH($A123, WR_2019_Stats!$A:$A, 0), 12)</f>
        <v>#N/A</v>
      </c>
      <c r="Y123" s="2" t="e">
        <f>INDEX(WR_2020_Stats!$A$1:$M$151, MATCH($A123, WR_2019_Stats!$A:$A, 0), 13)</f>
        <v>#N/A</v>
      </c>
      <c r="Z123"/>
    </row>
    <row r="124" spans="1:26" x14ac:dyDescent="0.35">
      <c r="A124" t="s">
        <v>127</v>
      </c>
      <c r="B124" t="s">
        <v>16</v>
      </c>
      <c r="C124" t="s">
        <v>46</v>
      </c>
      <c r="D124">
        <v>4.8</v>
      </c>
      <c r="E124">
        <v>2.5</v>
      </c>
      <c r="F124">
        <v>11.2</v>
      </c>
      <c r="G124">
        <v>17.16</v>
      </c>
      <c r="H124">
        <v>43</v>
      </c>
      <c r="I124">
        <v>73</v>
      </c>
      <c r="J124">
        <v>58.9</v>
      </c>
      <c r="K124">
        <v>490</v>
      </c>
      <c r="L124">
        <v>4</v>
      </c>
      <c r="M124">
        <v>3.1</v>
      </c>
      <c r="N124">
        <v>3.4</v>
      </c>
      <c r="O124">
        <v>-0.3</v>
      </c>
      <c r="P124" s="2">
        <f>INDEX(WR_2019_Stats!$A$1:$M$151, MATCH($A124, WR_2019_Stats!$A:$A, 0), 4)</f>
        <v>10</v>
      </c>
      <c r="Q124" s="2">
        <f>INDEX(WR_2019_Stats!$A$1:$M$151, MATCH($A124, WR_2019_Stats!$A:$A, 0), 5)</f>
        <v>73</v>
      </c>
      <c r="R124" s="2">
        <f>INDEX(WR_2019_Stats!$A$1:$M$151, MATCH($A124, WR_2019_Stats!$A:$A, 0), 6)</f>
        <v>43</v>
      </c>
      <c r="S124" s="2">
        <f>INDEX(WR_2019_Stats!$A$1:$M$151, MATCH($A124, WR_2019_Stats!$A:$A, 0), 7)</f>
        <v>490</v>
      </c>
      <c r="T124" s="2">
        <f>INDEX(WR_2019_Stats!$A$1:$M$151, MATCH($A124, WR_2019_Stats!$A:$A, 0), 8)</f>
        <v>4</v>
      </c>
      <c r="U124" s="2">
        <f>INDEX(WR_2019_Stats!$A$1:$M$151, MATCH($A124, WR_2019_Stats!$A:$A, 0), 9)</f>
        <v>1</v>
      </c>
      <c r="V124" s="2">
        <f>INDEX(WR_2019_Stats!$A$1:$M$151, MATCH($A124, WR_2019_Stats!$A:$A, 0), 10)</f>
        <v>2</v>
      </c>
      <c r="W124" s="2">
        <f>INDEX(WR_2019_Stats!$A$1:$M$151, MATCH($A124, WR_2019_Stats!$A:$A, 0), 11)</f>
        <v>1</v>
      </c>
      <c r="X124" s="2">
        <f>INDEX(WR_2019_Stats!$A$1:$M$151, MATCH($A124, WR_2019_Stats!$A:$A, 0), 12)</f>
        <v>79.2</v>
      </c>
      <c r="Y124" s="2">
        <f>INDEX(WR_2019_Stats!$A$1:$M$151, MATCH($A124, WR_2019_Stats!$A:$A, 0), 13)</f>
        <v>7.92</v>
      </c>
      <c r="Z124" s="2">
        <f>INDEX(WR_2020_Stats!$A$1:$M$151, MATCH(A124, WR_2020_Stats!$A:$A, 0), 13)</f>
        <v>2.5</v>
      </c>
    </row>
    <row r="125" spans="1:26" x14ac:dyDescent="0.35">
      <c r="A125" t="s">
        <v>171</v>
      </c>
      <c r="B125" t="s">
        <v>10</v>
      </c>
      <c r="C125" t="s">
        <v>46</v>
      </c>
      <c r="D125">
        <v>5.9</v>
      </c>
      <c r="E125">
        <v>3</v>
      </c>
      <c r="F125">
        <v>11.2</v>
      </c>
      <c r="G125">
        <v>15.95</v>
      </c>
      <c r="H125">
        <v>27</v>
      </c>
      <c r="I125">
        <v>45</v>
      </c>
      <c r="J125">
        <v>60</v>
      </c>
      <c r="K125">
        <v>216</v>
      </c>
      <c r="L125">
        <v>0</v>
      </c>
      <c r="M125">
        <v>2.9</v>
      </c>
      <c r="N125">
        <v>3.1</v>
      </c>
      <c r="O125">
        <v>-0.2</v>
      </c>
      <c r="P125" s="2">
        <f>INDEX(WR_2019_Stats!$A$1:$M$151, MATCH($A125, WR_2019_Stats!$A:$A, 0), 4)</f>
        <v>14</v>
      </c>
      <c r="Q125" s="2">
        <f>INDEX(WR_2019_Stats!$A$1:$M$151, MATCH($A125, WR_2019_Stats!$A:$A, 0), 5)</f>
        <v>45</v>
      </c>
      <c r="R125" s="2">
        <f>INDEX(WR_2019_Stats!$A$1:$M$151, MATCH($A125, WR_2019_Stats!$A:$A, 0), 6)</f>
        <v>27</v>
      </c>
      <c r="S125" s="2">
        <f>INDEX(WR_2019_Stats!$A$1:$M$151, MATCH($A125, WR_2019_Stats!$A:$A, 0), 7)</f>
        <v>216</v>
      </c>
      <c r="T125" s="2">
        <f>INDEX(WR_2019_Stats!$A$1:$M$151, MATCH($A125, WR_2019_Stats!$A:$A, 0), 8)</f>
        <v>0</v>
      </c>
      <c r="U125" s="2">
        <f>INDEX(WR_2019_Stats!$A$1:$M$151, MATCH($A125, WR_2019_Stats!$A:$A, 0), 9)</f>
        <v>1</v>
      </c>
      <c r="V125" s="2">
        <f>INDEX(WR_2019_Stats!$A$1:$M$151, MATCH($A125, WR_2019_Stats!$A:$A, 0), 10)</f>
        <v>3</v>
      </c>
      <c r="W125" s="2">
        <f>INDEX(WR_2019_Stats!$A$1:$M$151, MATCH($A125, WR_2019_Stats!$A:$A, 0), 11)</f>
        <v>0</v>
      </c>
      <c r="X125" s="2">
        <f>INDEX(WR_2019_Stats!$A$1:$M$151, MATCH($A125, WR_2019_Stats!$A:$A, 0), 12)</f>
        <v>21.900000000000002</v>
      </c>
      <c r="Y125" s="2">
        <f>INDEX(WR_2019_Stats!$A$1:$M$151, MATCH($A125, WR_2019_Stats!$A:$A, 0), 13)</f>
        <v>1.5642857142857145</v>
      </c>
      <c r="Z125" s="2">
        <f>INDEX(WR_2020_Stats!$A$1:$M$151, MATCH(A125, WR_2020_Stats!$A:$A, 0), 13)</f>
        <v>1.9454545454545453</v>
      </c>
    </row>
  </sheetData>
  <autoFilter ref="A2:Z125" xr:uid="{056C0A67-C0C3-45B4-A8EA-2B2BBF16724B}"/>
  <sortState xmlns:xlrd2="http://schemas.microsoft.com/office/spreadsheetml/2017/richdata2" ref="A3:Z125">
    <sortCondition descending="1" ref="Z3:Z125"/>
  </sortState>
  <mergeCells count="1">
    <mergeCell ref="B1: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1C02-9ED2-4BA7-806B-16750EA576DC}">
  <dimension ref="A1:M151"/>
  <sheetViews>
    <sheetView workbookViewId="0">
      <selection activeCell="H148" sqref="H148"/>
    </sheetView>
  </sheetViews>
  <sheetFormatPr defaultRowHeight="14.5" x14ac:dyDescent="0.35"/>
  <cols>
    <col min="1" max="1" width="22.453125" bestFit="1" customWidth="1"/>
    <col min="12" max="13" width="8.7265625" style="2"/>
  </cols>
  <sheetData>
    <row r="1" spans="1:13" x14ac:dyDescent="0.35">
      <c r="A1" t="s">
        <v>173</v>
      </c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2</v>
      </c>
      <c r="I1" t="s">
        <v>231</v>
      </c>
      <c r="J1" t="s">
        <v>230</v>
      </c>
      <c r="K1" t="s">
        <v>2</v>
      </c>
      <c r="L1" s="2" t="s">
        <v>232</v>
      </c>
      <c r="M1" s="2" t="s">
        <v>233</v>
      </c>
    </row>
    <row r="2" spans="1:13" x14ac:dyDescent="0.35">
      <c r="A2" t="s">
        <v>76</v>
      </c>
      <c r="B2" t="s">
        <v>297</v>
      </c>
      <c r="C2" t="s">
        <v>6</v>
      </c>
      <c r="D2">
        <v>14</v>
      </c>
      <c r="E2">
        <v>149</v>
      </c>
      <c r="F2">
        <v>115</v>
      </c>
      <c r="G2" s="1">
        <v>1374</v>
      </c>
      <c r="H2">
        <v>18</v>
      </c>
      <c r="I2">
        <v>0</v>
      </c>
      <c r="J2">
        <v>0</v>
      </c>
      <c r="K2">
        <v>0</v>
      </c>
      <c r="L2" s="2">
        <f>G2*0.1+H2*6+J2*0.1+K2*6</f>
        <v>245.4</v>
      </c>
      <c r="M2" s="2">
        <f>L2/D2</f>
        <v>17.528571428571428</v>
      </c>
    </row>
    <row r="3" spans="1:13" x14ac:dyDescent="0.35">
      <c r="A3" t="s">
        <v>82</v>
      </c>
      <c r="B3" t="s">
        <v>298</v>
      </c>
      <c r="C3" t="s">
        <v>18</v>
      </c>
      <c r="D3">
        <v>15</v>
      </c>
      <c r="E3">
        <v>134</v>
      </c>
      <c r="F3">
        <v>87</v>
      </c>
      <c r="G3" s="1">
        <v>1276</v>
      </c>
      <c r="H3">
        <v>15</v>
      </c>
      <c r="I3">
        <v>13</v>
      </c>
      <c r="J3">
        <v>123</v>
      </c>
      <c r="K3">
        <v>2</v>
      </c>
      <c r="L3" s="2">
        <f>G3*0.1+H3*6+J3*0.1+K3*6</f>
        <v>241.90000000000003</v>
      </c>
      <c r="M3" s="2">
        <f>L3/D3</f>
        <v>16.126666666666669</v>
      </c>
    </row>
    <row r="4" spans="1:13" x14ac:dyDescent="0.35">
      <c r="A4" t="s">
        <v>81</v>
      </c>
      <c r="B4" t="s">
        <v>300</v>
      </c>
      <c r="C4" t="s">
        <v>26</v>
      </c>
      <c r="D4">
        <v>15</v>
      </c>
      <c r="E4">
        <v>143</v>
      </c>
      <c r="F4">
        <v>90</v>
      </c>
      <c r="G4" s="1">
        <v>1374</v>
      </c>
      <c r="H4">
        <v>9</v>
      </c>
      <c r="I4">
        <v>5</v>
      </c>
      <c r="J4">
        <v>1</v>
      </c>
      <c r="K4">
        <v>0</v>
      </c>
      <c r="L4" s="2">
        <f>G4*0.1+H4*6+J4*0.1+K4*6</f>
        <v>191.5</v>
      </c>
      <c r="M4" s="2">
        <f>L4/D4</f>
        <v>12.766666666666667</v>
      </c>
    </row>
    <row r="5" spans="1:13" x14ac:dyDescent="0.35">
      <c r="A5" t="s">
        <v>64</v>
      </c>
      <c r="B5" t="s">
        <v>299</v>
      </c>
      <c r="C5" t="s">
        <v>23</v>
      </c>
      <c r="D5">
        <v>16</v>
      </c>
      <c r="E5">
        <v>168</v>
      </c>
      <c r="F5">
        <v>127</v>
      </c>
      <c r="G5" s="1">
        <v>1535</v>
      </c>
      <c r="H5">
        <v>8</v>
      </c>
      <c r="I5">
        <v>1</v>
      </c>
      <c r="J5">
        <v>1</v>
      </c>
      <c r="K5">
        <v>0</v>
      </c>
      <c r="L5" s="2">
        <f>G5*0.1+H5*6+J5*0.1+K5*6</f>
        <v>201.6</v>
      </c>
      <c r="M5" s="2">
        <f>L5/D5</f>
        <v>12.6</v>
      </c>
    </row>
    <row r="6" spans="1:13" x14ac:dyDescent="0.35">
      <c r="A6" t="s">
        <v>71</v>
      </c>
      <c r="B6" t="s">
        <v>306</v>
      </c>
      <c r="C6" t="s">
        <v>3</v>
      </c>
      <c r="D6">
        <v>14</v>
      </c>
      <c r="E6">
        <v>106</v>
      </c>
      <c r="F6">
        <v>70</v>
      </c>
      <c r="G6" s="1">
        <v>1073</v>
      </c>
      <c r="H6">
        <v>11</v>
      </c>
      <c r="I6">
        <v>0</v>
      </c>
      <c r="J6">
        <v>0</v>
      </c>
      <c r="K6">
        <v>0</v>
      </c>
      <c r="L6" s="2">
        <f>G6*0.1+H6*6+J6*0.1+K6*6</f>
        <v>173.3</v>
      </c>
      <c r="M6" s="2">
        <f>L6/D6</f>
        <v>12.37857142857143</v>
      </c>
    </row>
    <row r="7" spans="1:13" x14ac:dyDescent="0.35">
      <c r="A7" t="s">
        <v>102</v>
      </c>
      <c r="B7" t="s">
        <v>320</v>
      </c>
      <c r="C7" t="s">
        <v>21</v>
      </c>
      <c r="D7">
        <v>11</v>
      </c>
      <c r="E7">
        <v>75</v>
      </c>
      <c r="F7">
        <v>53</v>
      </c>
      <c r="G7">
        <v>879</v>
      </c>
      <c r="H7">
        <v>8</v>
      </c>
      <c r="I7">
        <v>1</v>
      </c>
      <c r="J7">
        <v>0</v>
      </c>
      <c r="K7">
        <v>0</v>
      </c>
      <c r="L7" s="2">
        <f>G7*0.1+H7*6+J7*0.1+K7*6</f>
        <v>135.9</v>
      </c>
      <c r="M7" s="2">
        <f>L7/D7</f>
        <v>12.354545454545455</v>
      </c>
    </row>
    <row r="8" spans="1:13" x14ac:dyDescent="0.35">
      <c r="A8" t="s">
        <v>79</v>
      </c>
      <c r="B8" t="s">
        <v>301</v>
      </c>
      <c r="C8" t="s">
        <v>25</v>
      </c>
      <c r="D8">
        <v>16</v>
      </c>
      <c r="E8">
        <v>129</v>
      </c>
      <c r="F8">
        <v>83</v>
      </c>
      <c r="G8" s="1">
        <v>1303</v>
      </c>
      <c r="H8">
        <v>10</v>
      </c>
      <c r="I8">
        <v>0</v>
      </c>
      <c r="J8">
        <v>0</v>
      </c>
      <c r="K8">
        <v>0</v>
      </c>
      <c r="L8" s="2">
        <f>G8*0.1+H8*6+J8*0.1+K8*6</f>
        <v>190.3</v>
      </c>
      <c r="M8" s="2">
        <f>L8/D8</f>
        <v>11.893750000000001</v>
      </c>
    </row>
    <row r="9" spans="1:13" x14ac:dyDescent="0.35">
      <c r="A9" t="s">
        <v>142</v>
      </c>
      <c r="B9" t="s">
        <v>304</v>
      </c>
      <c r="C9" t="s">
        <v>4</v>
      </c>
      <c r="D9">
        <v>15</v>
      </c>
      <c r="E9">
        <v>108</v>
      </c>
      <c r="F9">
        <v>74</v>
      </c>
      <c r="G9">
        <v>925</v>
      </c>
      <c r="H9">
        <v>14</v>
      </c>
      <c r="I9">
        <v>3</v>
      </c>
      <c r="J9">
        <v>15</v>
      </c>
      <c r="K9">
        <v>0</v>
      </c>
      <c r="L9" s="2">
        <f>G9*0.1+H9*6+J9*0.1+K9*6</f>
        <v>178</v>
      </c>
      <c r="M9" s="2">
        <f>L9/D9</f>
        <v>11.866666666666667</v>
      </c>
    </row>
    <row r="10" spans="1:13" x14ac:dyDescent="0.35">
      <c r="A10" t="s">
        <v>543</v>
      </c>
      <c r="B10" t="s">
        <v>302</v>
      </c>
      <c r="C10" t="s">
        <v>4</v>
      </c>
      <c r="D10">
        <v>16</v>
      </c>
      <c r="E10">
        <v>125</v>
      </c>
      <c r="F10">
        <v>88</v>
      </c>
      <c r="G10" s="1">
        <v>1400</v>
      </c>
      <c r="H10">
        <v>7</v>
      </c>
      <c r="I10">
        <v>1</v>
      </c>
      <c r="J10">
        <v>2</v>
      </c>
      <c r="K10">
        <v>0</v>
      </c>
      <c r="L10" s="2">
        <f>G10*0.1+H10*6+J10*0.1+K10*6</f>
        <v>182.2</v>
      </c>
      <c r="M10" s="2">
        <f>L10/D10</f>
        <v>11.387499999999999</v>
      </c>
    </row>
    <row r="11" spans="1:13" x14ac:dyDescent="0.35">
      <c r="A11" t="s">
        <v>60</v>
      </c>
      <c r="B11" t="s">
        <v>303</v>
      </c>
      <c r="C11" t="s">
        <v>13</v>
      </c>
      <c r="D11">
        <v>16</v>
      </c>
      <c r="E11">
        <v>109</v>
      </c>
      <c r="F11">
        <v>70</v>
      </c>
      <c r="G11" s="1">
        <v>1006</v>
      </c>
      <c r="H11">
        <v>13</v>
      </c>
      <c r="I11">
        <v>0</v>
      </c>
      <c r="J11">
        <v>0</v>
      </c>
      <c r="K11">
        <v>0</v>
      </c>
      <c r="L11" s="2">
        <f>G11*0.1+H11*6+J11*0.1+K11*6</f>
        <v>178.60000000000002</v>
      </c>
      <c r="M11" s="2">
        <f>L11/D11</f>
        <v>11.162500000000001</v>
      </c>
    </row>
    <row r="12" spans="1:13" x14ac:dyDescent="0.35">
      <c r="A12" t="s">
        <v>58</v>
      </c>
      <c r="B12" t="s">
        <v>305</v>
      </c>
      <c r="C12" t="s">
        <v>14</v>
      </c>
      <c r="D12">
        <v>16</v>
      </c>
      <c r="E12">
        <v>160</v>
      </c>
      <c r="F12">
        <v>115</v>
      </c>
      <c r="G12" s="1">
        <v>1407</v>
      </c>
      <c r="H12">
        <v>6</v>
      </c>
      <c r="I12">
        <v>1</v>
      </c>
      <c r="J12">
        <v>1</v>
      </c>
      <c r="K12">
        <v>0</v>
      </c>
      <c r="L12" s="2">
        <f>G12*0.1+H12*6+J12*0.1+K12*6</f>
        <v>176.8</v>
      </c>
      <c r="M12" s="2">
        <f>L12/D12</f>
        <v>11.05</v>
      </c>
    </row>
    <row r="13" spans="1:13" x14ac:dyDescent="0.35">
      <c r="A13" t="s">
        <v>49</v>
      </c>
      <c r="B13" t="s">
        <v>347</v>
      </c>
      <c r="C13" t="s">
        <v>26</v>
      </c>
      <c r="D13">
        <v>9</v>
      </c>
      <c r="E13">
        <v>68</v>
      </c>
      <c r="F13">
        <v>51</v>
      </c>
      <c r="G13">
        <v>771</v>
      </c>
      <c r="H13">
        <v>3</v>
      </c>
      <c r="I13">
        <v>0</v>
      </c>
      <c r="J13">
        <v>0</v>
      </c>
      <c r="K13">
        <v>0</v>
      </c>
      <c r="L13" s="2">
        <f>G13*0.1+H13*6+J13*0.1+K13*6</f>
        <v>95.100000000000009</v>
      </c>
      <c r="M13" s="2">
        <f>L13/D13</f>
        <v>10.566666666666668</v>
      </c>
    </row>
    <row r="14" spans="1:13" x14ac:dyDescent="0.35">
      <c r="A14" t="s">
        <v>53</v>
      </c>
      <c r="B14" t="s">
        <v>313</v>
      </c>
      <c r="C14" t="s">
        <v>33</v>
      </c>
      <c r="D14">
        <v>14</v>
      </c>
      <c r="E14">
        <v>147</v>
      </c>
      <c r="F14">
        <v>100</v>
      </c>
      <c r="G14">
        <v>992</v>
      </c>
      <c r="H14">
        <v>8</v>
      </c>
      <c r="I14">
        <v>1</v>
      </c>
      <c r="J14">
        <v>-1</v>
      </c>
      <c r="K14">
        <v>0</v>
      </c>
      <c r="L14" s="2">
        <f>G14*0.1+H14*6+J14*0.1+K14*6</f>
        <v>147.1</v>
      </c>
      <c r="M14" s="2">
        <f>L14/D14</f>
        <v>10.507142857142856</v>
      </c>
    </row>
    <row r="15" spans="1:13" x14ac:dyDescent="0.35">
      <c r="A15" t="s">
        <v>50</v>
      </c>
      <c r="B15" t="s">
        <v>326</v>
      </c>
      <c r="C15" t="s">
        <v>13</v>
      </c>
      <c r="D15">
        <v>12</v>
      </c>
      <c r="E15">
        <v>84</v>
      </c>
      <c r="F15">
        <v>65</v>
      </c>
      <c r="G15">
        <v>840</v>
      </c>
      <c r="H15">
        <v>7</v>
      </c>
      <c r="I15">
        <v>0</v>
      </c>
      <c r="J15">
        <v>0</v>
      </c>
      <c r="K15">
        <v>0</v>
      </c>
      <c r="L15" s="2">
        <f>G15*0.1+H15*6+J15*0.1+K15*6</f>
        <v>126</v>
      </c>
      <c r="M15" s="2">
        <f>L15/D15</f>
        <v>10.5</v>
      </c>
    </row>
    <row r="16" spans="1:13" x14ac:dyDescent="0.35">
      <c r="A16" t="s">
        <v>544</v>
      </c>
      <c r="B16" t="s">
        <v>328</v>
      </c>
      <c r="C16" t="s">
        <v>31</v>
      </c>
      <c r="D16">
        <v>12</v>
      </c>
      <c r="E16">
        <v>97</v>
      </c>
      <c r="F16">
        <v>60</v>
      </c>
      <c r="G16">
        <v>748</v>
      </c>
      <c r="H16">
        <v>5</v>
      </c>
      <c r="I16">
        <v>6</v>
      </c>
      <c r="J16">
        <v>77</v>
      </c>
      <c r="K16">
        <v>2</v>
      </c>
      <c r="L16" s="2">
        <f>G16*0.1+H16*6+J16*0.1+K16*6</f>
        <v>124.5</v>
      </c>
      <c r="M16" s="2">
        <f>L16/D16</f>
        <v>10.375</v>
      </c>
    </row>
    <row r="17" spans="1:13" x14ac:dyDescent="0.35">
      <c r="A17" t="s">
        <v>69</v>
      </c>
      <c r="B17" t="s">
        <v>307</v>
      </c>
      <c r="C17" t="s">
        <v>25</v>
      </c>
      <c r="D17">
        <v>16</v>
      </c>
      <c r="E17">
        <v>132</v>
      </c>
      <c r="F17">
        <v>100</v>
      </c>
      <c r="G17" s="1">
        <v>1054</v>
      </c>
      <c r="H17">
        <v>10</v>
      </c>
      <c r="I17">
        <v>0</v>
      </c>
      <c r="J17">
        <v>0</v>
      </c>
      <c r="K17">
        <v>0</v>
      </c>
      <c r="L17" s="2">
        <f>G17*0.1+H17*6+J17*0.1+K17*6</f>
        <v>165.4</v>
      </c>
      <c r="M17" s="2">
        <f>L17/D17</f>
        <v>10.3375</v>
      </c>
    </row>
    <row r="18" spans="1:13" x14ac:dyDescent="0.35">
      <c r="A18" t="s">
        <v>115</v>
      </c>
      <c r="B18" t="s">
        <v>312</v>
      </c>
      <c r="C18" t="s">
        <v>21</v>
      </c>
      <c r="D18">
        <v>15</v>
      </c>
      <c r="E18">
        <v>119</v>
      </c>
      <c r="F18">
        <v>81</v>
      </c>
      <c r="G18" s="1">
        <v>1150</v>
      </c>
      <c r="H18">
        <v>6</v>
      </c>
      <c r="I18">
        <v>0</v>
      </c>
      <c r="J18">
        <v>0</v>
      </c>
      <c r="K18">
        <v>0</v>
      </c>
      <c r="L18" s="2">
        <f>G18*0.1+H18*6+J18*0.1+K18*6</f>
        <v>151</v>
      </c>
      <c r="M18" s="2">
        <f>L18/D18</f>
        <v>10.066666666666666</v>
      </c>
    </row>
    <row r="19" spans="1:13" x14ac:dyDescent="0.35">
      <c r="A19" t="s">
        <v>61</v>
      </c>
      <c r="B19" t="s">
        <v>308</v>
      </c>
      <c r="C19" t="s">
        <v>7</v>
      </c>
      <c r="D19">
        <v>16</v>
      </c>
      <c r="E19">
        <v>151</v>
      </c>
      <c r="F19">
        <v>102</v>
      </c>
      <c r="G19" s="1">
        <v>1250</v>
      </c>
      <c r="H19">
        <v>6</v>
      </c>
      <c r="I19">
        <v>1</v>
      </c>
      <c r="J19">
        <v>-1</v>
      </c>
      <c r="K19">
        <v>0</v>
      </c>
      <c r="L19" s="2">
        <f>G19*0.1+H19*6+J19*0.1+K19*6</f>
        <v>160.9</v>
      </c>
      <c r="M19" s="2">
        <f>L19/D19</f>
        <v>10.05625</v>
      </c>
    </row>
    <row r="20" spans="1:13" x14ac:dyDescent="0.35">
      <c r="A20" t="s">
        <v>63</v>
      </c>
      <c r="B20" t="s">
        <v>309</v>
      </c>
      <c r="C20" t="s">
        <v>29</v>
      </c>
      <c r="D20">
        <v>16</v>
      </c>
      <c r="E20">
        <v>130</v>
      </c>
      <c r="F20">
        <v>90</v>
      </c>
      <c r="G20">
        <v>936</v>
      </c>
      <c r="H20">
        <v>6</v>
      </c>
      <c r="I20">
        <v>24</v>
      </c>
      <c r="J20">
        <v>155</v>
      </c>
      <c r="K20">
        <v>2</v>
      </c>
      <c r="L20" s="2">
        <f>G20*0.1+H20*6+J20*0.1+K20*6</f>
        <v>157.10000000000002</v>
      </c>
      <c r="M20" s="2">
        <f>L20/D20</f>
        <v>9.8187500000000014</v>
      </c>
    </row>
    <row r="21" spans="1:13" x14ac:dyDescent="0.35">
      <c r="A21" t="s">
        <v>56</v>
      </c>
      <c r="B21" t="s">
        <v>314</v>
      </c>
      <c r="C21" t="s">
        <v>28</v>
      </c>
      <c r="D21">
        <v>15</v>
      </c>
      <c r="E21">
        <v>118</v>
      </c>
      <c r="F21">
        <v>66</v>
      </c>
      <c r="G21" s="1">
        <v>1193</v>
      </c>
      <c r="H21">
        <v>4</v>
      </c>
      <c r="I21">
        <v>2</v>
      </c>
      <c r="J21">
        <v>22</v>
      </c>
      <c r="K21">
        <v>0</v>
      </c>
      <c r="L21" s="2">
        <f>G21*0.1+H21*6+J21*0.1+K21*6</f>
        <v>145.5</v>
      </c>
      <c r="M21" s="2">
        <f>L21/D21</f>
        <v>9.6999999999999993</v>
      </c>
    </row>
    <row r="22" spans="1:13" x14ac:dyDescent="0.35">
      <c r="A22" t="s">
        <v>545</v>
      </c>
      <c r="B22" t="s">
        <v>310</v>
      </c>
      <c r="C22" t="s">
        <v>20</v>
      </c>
      <c r="D22">
        <v>16</v>
      </c>
      <c r="E22">
        <v>109</v>
      </c>
      <c r="F22">
        <v>62</v>
      </c>
      <c r="G22">
        <v>873</v>
      </c>
      <c r="H22">
        <v>9</v>
      </c>
      <c r="I22">
        <v>10</v>
      </c>
      <c r="J22">
        <v>16</v>
      </c>
      <c r="K22">
        <v>2</v>
      </c>
      <c r="L22" s="2">
        <f>G22*0.1+H22*6+J22*0.1+K22*6</f>
        <v>154.9</v>
      </c>
      <c r="M22" s="2">
        <f>L22/D22</f>
        <v>9.6812500000000004</v>
      </c>
    </row>
    <row r="23" spans="1:13" x14ac:dyDescent="0.35">
      <c r="A23" t="s">
        <v>89</v>
      </c>
      <c r="B23" t="s">
        <v>311</v>
      </c>
      <c r="C23" t="s">
        <v>30</v>
      </c>
      <c r="D23">
        <v>16</v>
      </c>
      <c r="E23">
        <v>115</v>
      </c>
      <c r="F23">
        <v>76</v>
      </c>
      <c r="G23">
        <v>978</v>
      </c>
      <c r="H23">
        <v>9</v>
      </c>
      <c r="I23">
        <v>0</v>
      </c>
      <c r="J23">
        <v>0</v>
      </c>
      <c r="K23">
        <v>0</v>
      </c>
      <c r="L23" s="2">
        <f>G23*0.1+H23*6+J23*0.1+K23*6</f>
        <v>151.80000000000001</v>
      </c>
      <c r="M23" s="2">
        <f>L23/D23</f>
        <v>9.4875000000000007</v>
      </c>
    </row>
    <row r="24" spans="1:13" x14ac:dyDescent="0.35">
      <c r="A24" t="s">
        <v>77</v>
      </c>
      <c r="B24" t="s">
        <v>316</v>
      </c>
      <c r="C24" t="s">
        <v>19</v>
      </c>
      <c r="D24">
        <v>15</v>
      </c>
      <c r="E24">
        <v>134</v>
      </c>
      <c r="F24">
        <v>87</v>
      </c>
      <c r="G24" s="1">
        <v>1118</v>
      </c>
      <c r="H24">
        <v>4</v>
      </c>
      <c r="I24">
        <v>2</v>
      </c>
      <c r="J24">
        <v>30</v>
      </c>
      <c r="K24">
        <v>0</v>
      </c>
      <c r="L24" s="2">
        <f>G24*0.1+H24*6+J24*0.1+K24*6</f>
        <v>138.80000000000001</v>
      </c>
      <c r="M24" s="2">
        <f>L24/D24</f>
        <v>9.2533333333333339</v>
      </c>
    </row>
    <row r="25" spans="1:13" x14ac:dyDescent="0.35">
      <c r="A25" t="s">
        <v>112</v>
      </c>
      <c r="B25" t="s">
        <v>325</v>
      </c>
      <c r="C25" t="s">
        <v>3</v>
      </c>
      <c r="D25">
        <v>14</v>
      </c>
      <c r="E25">
        <v>92</v>
      </c>
      <c r="F25">
        <v>65</v>
      </c>
      <c r="G25">
        <v>984</v>
      </c>
      <c r="H25">
        <v>5</v>
      </c>
      <c r="I25">
        <v>0</v>
      </c>
      <c r="J25">
        <v>0</v>
      </c>
      <c r="K25">
        <v>0</v>
      </c>
      <c r="L25" s="2">
        <f>G25*0.1+H25*6+J25*0.1+K25*6</f>
        <v>128.4</v>
      </c>
      <c r="M25" s="2">
        <f>L25/D25</f>
        <v>9.1714285714285726</v>
      </c>
    </row>
    <row r="26" spans="1:13" x14ac:dyDescent="0.35">
      <c r="A26" t="s">
        <v>54</v>
      </c>
      <c r="B26" t="s">
        <v>395</v>
      </c>
      <c r="C26" t="s">
        <v>30</v>
      </c>
      <c r="D26">
        <v>5</v>
      </c>
      <c r="E26">
        <v>32</v>
      </c>
      <c r="F26">
        <v>20</v>
      </c>
      <c r="G26">
        <v>338</v>
      </c>
      <c r="H26">
        <v>2</v>
      </c>
      <c r="I26">
        <v>0</v>
      </c>
      <c r="J26">
        <v>0</v>
      </c>
      <c r="K26">
        <v>0</v>
      </c>
      <c r="L26" s="2">
        <f>G26*0.1+H26*6+J26*0.1+K26*6</f>
        <v>45.800000000000004</v>
      </c>
      <c r="M26" s="2">
        <f>L26/D26</f>
        <v>9.16</v>
      </c>
    </row>
    <row r="27" spans="1:13" x14ac:dyDescent="0.35">
      <c r="A27" t="s">
        <v>98</v>
      </c>
      <c r="B27" t="s">
        <v>321</v>
      </c>
      <c r="C27" t="s">
        <v>20</v>
      </c>
      <c r="D27">
        <v>15</v>
      </c>
      <c r="E27">
        <v>144</v>
      </c>
      <c r="F27">
        <v>88</v>
      </c>
      <c r="G27">
        <v>924</v>
      </c>
      <c r="H27">
        <v>7</v>
      </c>
      <c r="I27">
        <v>3</v>
      </c>
      <c r="J27">
        <v>15</v>
      </c>
      <c r="K27">
        <v>0</v>
      </c>
      <c r="L27" s="2">
        <f>G27*0.1+H27*6+J27*0.1+K27*6</f>
        <v>135.9</v>
      </c>
      <c r="M27" s="2">
        <f>L27/D27</f>
        <v>9.06</v>
      </c>
    </row>
    <row r="28" spans="1:13" x14ac:dyDescent="0.35">
      <c r="A28" t="s">
        <v>284</v>
      </c>
      <c r="B28" t="s">
        <v>373</v>
      </c>
      <c r="C28" t="s">
        <v>9</v>
      </c>
      <c r="D28">
        <v>7</v>
      </c>
      <c r="E28">
        <v>44</v>
      </c>
      <c r="F28">
        <v>23</v>
      </c>
      <c r="G28">
        <v>319</v>
      </c>
      <c r="H28">
        <v>3</v>
      </c>
      <c r="I28">
        <v>3</v>
      </c>
      <c r="J28">
        <v>72</v>
      </c>
      <c r="K28">
        <v>1</v>
      </c>
      <c r="L28" s="2">
        <f>G28*0.1+H28*6+J28*0.1+K28*6</f>
        <v>63.100000000000009</v>
      </c>
      <c r="M28" s="2">
        <f>L28/D28</f>
        <v>9.014285714285716</v>
      </c>
    </row>
    <row r="29" spans="1:13" x14ac:dyDescent="0.35">
      <c r="A29" t="s">
        <v>540</v>
      </c>
      <c r="B29" t="s">
        <v>362</v>
      </c>
      <c r="C29" t="s">
        <v>13</v>
      </c>
      <c r="D29">
        <v>8</v>
      </c>
      <c r="E29">
        <v>61</v>
      </c>
      <c r="F29">
        <v>45</v>
      </c>
      <c r="G29">
        <v>483</v>
      </c>
      <c r="H29">
        <v>4</v>
      </c>
      <c r="I29">
        <v>2</v>
      </c>
      <c r="J29">
        <v>-2</v>
      </c>
      <c r="K29">
        <v>0</v>
      </c>
      <c r="L29" s="2">
        <f>G29*0.1+H29*6+J29*0.1+K29*6</f>
        <v>72.100000000000009</v>
      </c>
      <c r="M29" s="2">
        <f>L29/D29</f>
        <v>9.0125000000000011</v>
      </c>
    </row>
    <row r="30" spans="1:13" x14ac:dyDescent="0.35">
      <c r="A30" t="s">
        <v>108</v>
      </c>
      <c r="B30" t="s">
        <v>322</v>
      </c>
      <c r="C30" t="s">
        <v>28</v>
      </c>
      <c r="D30">
        <v>15</v>
      </c>
      <c r="E30">
        <v>97</v>
      </c>
      <c r="F30">
        <v>77</v>
      </c>
      <c r="G30">
        <v>851</v>
      </c>
      <c r="H30">
        <v>3</v>
      </c>
      <c r="I30">
        <v>41</v>
      </c>
      <c r="J30">
        <v>200</v>
      </c>
      <c r="K30">
        <v>2</v>
      </c>
      <c r="L30" s="2">
        <f>G30*0.1+H30*6+J30*0.1+K30*6</f>
        <v>135.10000000000002</v>
      </c>
      <c r="M30" s="2">
        <f>L30/D30</f>
        <v>9.0066666666666677</v>
      </c>
    </row>
    <row r="31" spans="1:13" x14ac:dyDescent="0.35">
      <c r="A31" t="s">
        <v>84</v>
      </c>
      <c r="B31" t="s">
        <v>335</v>
      </c>
      <c r="C31" t="s">
        <v>27</v>
      </c>
      <c r="D31">
        <v>12</v>
      </c>
      <c r="E31">
        <v>89</v>
      </c>
      <c r="F31">
        <v>59</v>
      </c>
      <c r="G31">
        <v>699</v>
      </c>
      <c r="H31">
        <v>6</v>
      </c>
      <c r="I31">
        <v>1</v>
      </c>
      <c r="J31">
        <v>14</v>
      </c>
      <c r="K31">
        <v>0</v>
      </c>
      <c r="L31" s="2">
        <f>G31*0.1+H31*6+J31*0.1+K31*6</f>
        <v>107.30000000000001</v>
      </c>
      <c r="M31" s="2">
        <f>L31/D31</f>
        <v>8.9416666666666682</v>
      </c>
    </row>
    <row r="32" spans="1:13" x14ac:dyDescent="0.35">
      <c r="A32" t="s">
        <v>55</v>
      </c>
      <c r="B32" t="s">
        <v>315</v>
      </c>
      <c r="C32" t="s">
        <v>12</v>
      </c>
      <c r="D32">
        <v>16</v>
      </c>
      <c r="E32">
        <v>130</v>
      </c>
      <c r="F32">
        <v>92</v>
      </c>
      <c r="G32" s="1">
        <v>1114</v>
      </c>
      <c r="H32">
        <v>5</v>
      </c>
      <c r="I32">
        <v>6</v>
      </c>
      <c r="J32">
        <v>14</v>
      </c>
      <c r="K32">
        <v>0</v>
      </c>
      <c r="L32" s="2">
        <f>G32*0.1+H32*6+J32*0.1+K32*6</f>
        <v>142.80000000000001</v>
      </c>
      <c r="M32" s="2">
        <f>L32/D32</f>
        <v>8.9250000000000007</v>
      </c>
    </row>
    <row r="33" spans="1:13" x14ac:dyDescent="0.35">
      <c r="A33" t="s">
        <v>546</v>
      </c>
      <c r="B33" t="s">
        <v>323</v>
      </c>
      <c r="C33" t="s">
        <v>34</v>
      </c>
      <c r="D33">
        <v>15</v>
      </c>
      <c r="E33">
        <v>107</v>
      </c>
      <c r="F33">
        <v>67</v>
      </c>
      <c r="G33">
        <v>908</v>
      </c>
      <c r="H33">
        <v>6</v>
      </c>
      <c r="I33">
        <v>5</v>
      </c>
      <c r="J33">
        <v>28</v>
      </c>
      <c r="K33">
        <v>0</v>
      </c>
      <c r="L33" s="2">
        <f>G33*0.1+H33*6+J33*0.1+K33*6</f>
        <v>129.60000000000002</v>
      </c>
      <c r="M33" s="2">
        <f>L33/D33</f>
        <v>8.6400000000000023</v>
      </c>
    </row>
    <row r="34" spans="1:13" x14ac:dyDescent="0.35">
      <c r="A34" t="s">
        <v>547</v>
      </c>
      <c r="B34" t="s">
        <v>317</v>
      </c>
      <c r="C34" t="s">
        <v>12</v>
      </c>
      <c r="D34">
        <v>16</v>
      </c>
      <c r="E34">
        <v>109</v>
      </c>
      <c r="F34">
        <v>74</v>
      </c>
      <c r="G34">
        <v>935</v>
      </c>
      <c r="H34">
        <v>5</v>
      </c>
      <c r="I34">
        <v>10</v>
      </c>
      <c r="J34">
        <v>82</v>
      </c>
      <c r="K34">
        <v>1</v>
      </c>
      <c r="L34" s="2">
        <f>G34*0.1+H34*6+J34*0.1+K34*6</f>
        <v>137.69999999999999</v>
      </c>
      <c r="M34" s="2">
        <f>L34/D34</f>
        <v>8.6062499999999993</v>
      </c>
    </row>
    <row r="35" spans="1:13" x14ac:dyDescent="0.35">
      <c r="A35" t="s">
        <v>153</v>
      </c>
      <c r="B35" t="s">
        <v>318</v>
      </c>
      <c r="C35" t="s">
        <v>10</v>
      </c>
      <c r="D35">
        <v>16</v>
      </c>
      <c r="E35">
        <v>82</v>
      </c>
      <c r="F35">
        <v>48</v>
      </c>
      <c r="G35">
        <v>896</v>
      </c>
      <c r="H35">
        <v>8</v>
      </c>
      <c r="I35">
        <v>0</v>
      </c>
      <c r="J35">
        <v>0</v>
      </c>
      <c r="K35">
        <v>0</v>
      </c>
      <c r="L35" s="2">
        <f>G35*0.1+H35*6+J35*0.1+K35*6</f>
        <v>137.60000000000002</v>
      </c>
      <c r="M35" s="2">
        <f>L35/D35</f>
        <v>8.6000000000000014</v>
      </c>
    </row>
    <row r="36" spans="1:13" x14ac:dyDescent="0.35">
      <c r="A36" t="s">
        <v>121</v>
      </c>
      <c r="B36" t="s">
        <v>319</v>
      </c>
      <c r="C36" t="s">
        <v>20</v>
      </c>
      <c r="D36">
        <v>16</v>
      </c>
      <c r="E36">
        <v>128</v>
      </c>
      <c r="F36">
        <v>97</v>
      </c>
      <c r="G36">
        <v>831</v>
      </c>
      <c r="H36">
        <v>9</v>
      </c>
      <c r="I36">
        <v>0</v>
      </c>
      <c r="J36">
        <v>0</v>
      </c>
      <c r="K36">
        <v>0</v>
      </c>
      <c r="L36" s="2">
        <f>G36*0.1+H36*6+J36*0.1+K36*6</f>
        <v>137.10000000000002</v>
      </c>
      <c r="M36" s="2">
        <f>L36/D36</f>
        <v>8.5687500000000014</v>
      </c>
    </row>
    <row r="37" spans="1:13" x14ac:dyDescent="0.35">
      <c r="A37" t="s">
        <v>90</v>
      </c>
      <c r="B37" t="s">
        <v>324</v>
      </c>
      <c r="C37" t="s">
        <v>28</v>
      </c>
      <c r="D37">
        <v>16</v>
      </c>
      <c r="E37">
        <v>138</v>
      </c>
      <c r="F37">
        <v>95</v>
      </c>
      <c r="G37" s="1">
        <v>1097</v>
      </c>
      <c r="H37">
        <v>3</v>
      </c>
      <c r="I37">
        <v>4</v>
      </c>
      <c r="J37">
        <v>15</v>
      </c>
      <c r="K37">
        <v>0</v>
      </c>
      <c r="L37" s="2">
        <f>G37*0.1+H37*6+J37*0.1+K37*6</f>
        <v>129.19999999999999</v>
      </c>
      <c r="M37" s="2">
        <f>L37/D37</f>
        <v>8.0749999999999993</v>
      </c>
    </row>
    <row r="38" spans="1:13" x14ac:dyDescent="0.35">
      <c r="A38" t="s">
        <v>91</v>
      </c>
      <c r="B38" t="s">
        <v>329</v>
      </c>
      <c r="C38" t="s">
        <v>23</v>
      </c>
      <c r="D38">
        <v>15</v>
      </c>
      <c r="E38">
        <v>107</v>
      </c>
      <c r="F38">
        <v>82</v>
      </c>
      <c r="G38">
        <v>967</v>
      </c>
      <c r="H38">
        <v>4</v>
      </c>
      <c r="I38">
        <v>0</v>
      </c>
      <c r="J38">
        <v>0</v>
      </c>
      <c r="K38">
        <v>0</v>
      </c>
      <c r="L38" s="2">
        <f>G38*0.1+H38*6+J38*0.1+K38*6</f>
        <v>120.7</v>
      </c>
      <c r="M38" s="2">
        <f>L38/D38</f>
        <v>8.0466666666666669</v>
      </c>
    </row>
    <row r="39" spans="1:13" x14ac:dyDescent="0.35">
      <c r="A39" t="s">
        <v>59</v>
      </c>
      <c r="B39" t="s">
        <v>330</v>
      </c>
      <c r="C39" t="s">
        <v>29</v>
      </c>
      <c r="D39">
        <v>15</v>
      </c>
      <c r="E39">
        <v>125</v>
      </c>
      <c r="F39">
        <v>92</v>
      </c>
      <c r="G39">
        <v>974</v>
      </c>
      <c r="H39">
        <v>3</v>
      </c>
      <c r="I39">
        <v>4</v>
      </c>
      <c r="J39">
        <v>33</v>
      </c>
      <c r="K39">
        <v>0</v>
      </c>
      <c r="L39" s="2">
        <f>G39*0.1+H39*6+J39*0.1+K39*6</f>
        <v>118.7</v>
      </c>
      <c r="M39" s="2">
        <f>L39/D39</f>
        <v>7.9133333333333331</v>
      </c>
    </row>
    <row r="40" spans="1:13" x14ac:dyDescent="0.35">
      <c r="A40" t="s">
        <v>116</v>
      </c>
      <c r="B40" t="s">
        <v>348</v>
      </c>
      <c r="C40" t="s">
        <v>24</v>
      </c>
      <c r="D40">
        <v>12</v>
      </c>
      <c r="E40">
        <v>90</v>
      </c>
      <c r="F40">
        <v>66</v>
      </c>
      <c r="G40">
        <v>656</v>
      </c>
      <c r="H40">
        <v>3</v>
      </c>
      <c r="I40">
        <v>6</v>
      </c>
      <c r="J40">
        <v>49</v>
      </c>
      <c r="K40">
        <v>1</v>
      </c>
      <c r="L40" s="2">
        <f>G40*0.1+H40*6+J40*0.1+K40*6</f>
        <v>94.500000000000014</v>
      </c>
      <c r="M40" s="2">
        <f>L40/D40</f>
        <v>7.8750000000000009</v>
      </c>
    </row>
    <row r="41" spans="1:13" x14ac:dyDescent="0.35">
      <c r="A41" t="s">
        <v>114</v>
      </c>
      <c r="B41" t="s">
        <v>327</v>
      </c>
      <c r="C41" t="s">
        <v>17</v>
      </c>
      <c r="D41">
        <v>16</v>
      </c>
      <c r="E41">
        <v>99</v>
      </c>
      <c r="F41">
        <v>58</v>
      </c>
      <c r="G41">
        <v>769</v>
      </c>
      <c r="H41">
        <v>8</v>
      </c>
      <c r="I41">
        <v>1</v>
      </c>
      <c r="J41">
        <v>1</v>
      </c>
      <c r="K41">
        <v>0</v>
      </c>
      <c r="L41" s="2">
        <f>G41*0.1+H41*6+J41*0.1+K41*6</f>
        <v>125</v>
      </c>
      <c r="M41" s="2">
        <f>L41/D41</f>
        <v>7.8125</v>
      </c>
    </row>
    <row r="42" spans="1:13" x14ac:dyDescent="0.35">
      <c r="A42" t="s">
        <v>74</v>
      </c>
      <c r="B42" t="s">
        <v>344</v>
      </c>
      <c r="C42" t="s">
        <v>192</v>
      </c>
      <c r="D42">
        <v>13</v>
      </c>
      <c r="E42">
        <v>94</v>
      </c>
      <c r="F42">
        <v>53</v>
      </c>
      <c r="G42">
        <v>706</v>
      </c>
      <c r="H42">
        <v>5</v>
      </c>
      <c r="I42">
        <v>0</v>
      </c>
      <c r="J42">
        <v>0</v>
      </c>
      <c r="K42">
        <v>0</v>
      </c>
      <c r="L42" s="2">
        <f>G42*0.1+H42*6+J42*0.1+K42*6</f>
        <v>100.60000000000001</v>
      </c>
      <c r="M42" s="2">
        <f>L42/D42</f>
        <v>7.7384615384615394</v>
      </c>
    </row>
    <row r="43" spans="1:13" x14ac:dyDescent="0.35">
      <c r="A43" t="s">
        <v>131</v>
      </c>
      <c r="B43" t="s">
        <v>336</v>
      </c>
      <c r="C43" t="s">
        <v>6</v>
      </c>
      <c r="D43">
        <v>14</v>
      </c>
      <c r="E43">
        <v>63</v>
      </c>
      <c r="F43">
        <v>33</v>
      </c>
      <c r="G43">
        <v>690</v>
      </c>
      <c r="H43">
        <v>6</v>
      </c>
      <c r="I43">
        <v>4</v>
      </c>
      <c r="J43">
        <v>13</v>
      </c>
      <c r="K43">
        <v>0</v>
      </c>
      <c r="L43" s="2">
        <f>G43*0.1+H43*6+J43*0.1+K43*6</f>
        <v>106.3</v>
      </c>
      <c r="M43" s="2">
        <f>L43/D43</f>
        <v>7.5928571428571425</v>
      </c>
    </row>
    <row r="44" spans="1:13" x14ac:dyDescent="0.35">
      <c r="A44" t="s">
        <v>75</v>
      </c>
      <c r="B44" t="s">
        <v>338</v>
      </c>
      <c r="C44" t="s">
        <v>33</v>
      </c>
      <c r="D44">
        <v>14</v>
      </c>
      <c r="E44">
        <v>85</v>
      </c>
      <c r="F44">
        <v>48</v>
      </c>
      <c r="G44">
        <v>756</v>
      </c>
      <c r="H44">
        <v>5</v>
      </c>
      <c r="I44">
        <v>1</v>
      </c>
      <c r="J44">
        <v>1</v>
      </c>
      <c r="K44">
        <v>0</v>
      </c>
      <c r="L44" s="2">
        <f>G44*0.1+H44*6+J44*0.1+K44*6</f>
        <v>105.7</v>
      </c>
      <c r="M44" s="2">
        <f>L44/D44</f>
        <v>7.55</v>
      </c>
    </row>
    <row r="45" spans="1:13" x14ac:dyDescent="0.35">
      <c r="A45" t="s">
        <v>72</v>
      </c>
      <c r="B45" t="s">
        <v>332</v>
      </c>
      <c r="C45" t="s">
        <v>34</v>
      </c>
      <c r="D45">
        <v>15</v>
      </c>
      <c r="E45">
        <v>110</v>
      </c>
      <c r="F45">
        <v>79</v>
      </c>
      <c r="G45">
        <v>841</v>
      </c>
      <c r="H45">
        <v>4</v>
      </c>
      <c r="I45">
        <v>5</v>
      </c>
      <c r="J45">
        <v>49</v>
      </c>
      <c r="K45">
        <v>0</v>
      </c>
      <c r="L45" s="2">
        <f>G45*0.1+H45*6+J45*0.1+K45*6</f>
        <v>113.00000000000001</v>
      </c>
      <c r="M45" s="2">
        <f>L45/D45</f>
        <v>7.5333333333333341</v>
      </c>
    </row>
    <row r="46" spans="1:13" x14ac:dyDescent="0.35">
      <c r="A46" t="s">
        <v>80</v>
      </c>
      <c r="B46" t="s">
        <v>339</v>
      </c>
      <c r="C46" t="s">
        <v>15</v>
      </c>
      <c r="D46">
        <v>14</v>
      </c>
      <c r="E46">
        <v>82</v>
      </c>
      <c r="F46">
        <v>61</v>
      </c>
      <c r="G46">
        <v>726</v>
      </c>
      <c r="H46">
        <v>5</v>
      </c>
      <c r="I46">
        <v>1</v>
      </c>
      <c r="J46">
        <v>12</v>
      </c>
      <c r="K46">
        <v>0</v>
      </c>
      <c r="L46" s="2">
        <f>G46*0.1+H46*6+J46*0.1+K46*6</f>
        <v>103.80000000000001</v>
      </c>
      <c r="M46" s="2">
        <f>L46/D46</f>
        <v>7.4142857142857155</v>
      </c>
    </row>
    <row r="47" spans="1:13" x14ac:dyDescent="0.35">
      <c r="A47" t="s">
        <v>52</v>
      </c>
      <c r="B47" t="s">
        <v>342</v>
      </c>
      <c r="C47" t="s">
        <v>32</v>
      </c>
      <c r="D47">
        <v>14</v>
      </c>
      <c r="E47">
        <v>103</v>
      </c>
      <c r="F47">
        <v>63</v>
      </c>
      <c r="G47">
        <v>793</v>
      </c>
      <c r="H47">
        <v>4</v>
      </c>
      <c r="I47">
        <v>0</v>
      </c>
      <c r="J47">
        <v>0</v>
      </c>
      <c r="K47">
        <v>0</v>
      </c>
      <c r="L47" s="2">
        <f>G47*0.1+H47*6+J47*0.1+K47*6</f>
        <v>103.30000000000001</v>
      </c>
      <c r="M47" s="2">
        <f>L47/D47</f>
        <v>7.378571428571429</v>
      </c>
    </row>
    <row r="48" spans="1:13" x14ac:dyDescent="0.35">
      <c r="A48" t="s">
        <v>528</v>
      </c>
      <c r="B48" t="s">
        <v>333</v>
      </c>
      <c r="C48" t="s">
        <v>11</v>
      </c>
      <c r="D48">
        <v>15</v>
      </c>
      <c r="E48">
        <v>79</v>
      </c>
      <c r="F48">
        <v>51</v>
      </c>
      <c r="G48">
        <v>742</v>
      </c>
      <c r="H48">
        <v>6</v>
      </c>
      <c r="I48">
        <v>0</v>
      </c>
      <c r="J48">
        <v>0</v>
      </c>
      <c r="K48">
        <v>0</v>
      </c>
      <c r="L48" s="2">
        <f>G48*0.1+H48*6+J48*0.1+K48*6</f>
        <v>110.2</v>
      </c>
      <c r="M48" s="2">
        <f>L48/D48</f>
        <v>7.3466666666666667</v>
      </c>
    </row>
    <row r="49" spans="1:13" x14ac:dyDescent="0.35">
      <c r="A49" t="s">
        <v>57</v>
      </c>
      <c r="B49" t="s">
        <v>334</v>
      </c>
      <c r="C49" t="s">
        <v>9</v>
      </c>
      <c r="D49">
        <v>15</v>
      </c>
      <c r="E49">
        <v>101</v>
      </c>
      <c r="F49">
        <v>72</v>
      </c>
      <c r="G49">
        <v>840</v>
      </c>
      <c r="H49">
        <v>3</v>
      </c>
      <c r="I49">
        <v>4</v>
      </c>
      <c r="J49">
        <v>10</v>
      </c>
      <c r="K49">
        <v>1</v>
      </c>
      <c r="L49" s="2">
        <f>G49*0.1+H49*6+J49*0.1+K49*6</f>
        <v>109</v>
      </c>
      <c r="M49" s="2">
        <f>L49/D49</f>
        <v>7.2666666666666666</v>
      </c>
    </row>
    <row r="50" spans="1:13" x14ac:dyDescent="0.35">
      <c r="A50" t="s">
        <v>501</v>
      </c>
      <c r="B50" t="s">
        <v>385</v>
      </c>
      <c r="C50" t="s">
        <v>21</v>
      </c>
      <c r="D50">
        <v>8</v>
      </c>
      <c r="E50">
        <v>40</v>
      </c>
      <c r="F50">
        <v>33</v>
      </c>
      <c r="G50">
        <v>400</v>
      </c>
      <c r="H50">
        <v>3</v>
      </c>
      <c r="I50">
        <v>0</v>
      </c>
      <c r="J50">
        <v>0</v>
      </c>
      <c r="K50">
        <v>0</v>
      </c>
      <c r="L50" s="2">
        <f>G50*0.1+H50*6+J50*0.1+K50*6</f>
        <v>58</v>
      </c>
      <c r="M50" s="2">
        <f>L50/D50</f>
        <v>7.25</v>
      </c>
    </row>
    <row r="51" spans="1:13" x14ac:dyDescent="0.35">
      <c r="A51" t="s">
        <v>67</v>
      </c>
      <c r="B51" t="s">
        <v>331</v>
      </c>
      <c r="C51" t="s">
        <v>12</v>
      </c>
      <c r="D51">
        <v>16</v>
      </c>
      <c r="E51">
        <v>106</v>
      </c>
      <c r="F51">
        <v>59</v>
      </c>
      <c r="G51">
        <v>843</v>
      </c>
      <c r="H51">
        <v>5</v>
      </c>
      <c r="I51">
        <v>0</v>
      </c>
      <c r="J51">
        <v>0</v>
      </c>
      <c r="K51">
        <v>0</v>
      </c>
      <c r="L51" s="2">
        <f>G51*0.1+H51*6+J51*0.1+K51*6</f>
        <v>114.30000000000001</v>
      </c>
      <c r="M51" s="2">
        <f>L51/D51</f>
        <v>7.1437500000000007</v>
      </c>
    </row>
    <row r="52" spans="1:13" x14ac:dyDescent="0.35">
      <c r="A52" t="s">
        <v>68</v>
      </c>
      <c r="B52" t="s">
        <v>372</v>
      </c>
      <c r="C52" t="s">
        <v>23</v>
      </c>
      <c r="D52">
        <v>9</v>
      </c>
      <c r="E52">
        <v>52</v>
      </c>
      <c r="F52">
        <v>33</v>
      </c>
      <c r="G52">
        <v>458</v>
      </c>
      <c r="H52">
        <v>3</v>
      </c>
      <c r="I52">
        <v>0</v>
      </c>
      <c r="J52">
        <v>0</v>
      </c>
      <c r="K52">
        <v>0</v>
      </c>
      <c r="L52" s="2">
        <f>G52*0.1+H52*6+J52*0.1+K52*6</f>
        <v>63.800000000000004</v>
      </c>
      <c r="M52" s="2">
        <f>L52/D52</f>
        <v>7.0888888888888895</v>
      </c>
    </row>
    <row r="53" spans="1:13" x14ac:dyDescent="0.35">
      <c r="A53" t="s">
        <v>126</v>
      </c>
      <c r="B53" t="s">
        <v>337</v>
      </c>
      <c r="C53" t="s">
        <v>5</v>
      </c>
      <c r="D53">
        <v>15</v>
      </c>
      <c r="E53">
        <v>93</v>
      </c>
      <c r="F53">
        <v>56</v>
      </c>
      <c r="G53">
        <v>762</v>
      </c>
      <c r="H53">
        <v>5</v>
      </c>
      <c r="I53">
        <v>0</v>
      </c>
      <c r="J53">
        <v>0</v>
      </c>
      <c r="K53">
        <v>0</v>
      </c>
      <c r="L53" s="2">
        <f>G53*0.1+H53*6+J53*0.1+K53*6</f>
        <v>106.2</v>
      </c>
      <c r="M53" s="2">
        <f>L53/D53</f>
        <v>7.08</v>
      </c>
    </row>
    <row r="54" spans="1:13" x14ac:dyDescent="0.35">
      <c r="A54" t="s">
        <v>548</v>
      </c>
      <c r="B54" t="s">
        <v>345</v>
      </c>
      <c r="C54" t="s">
        <v>192</v>
      </c>
      <c r="D54">
        <v>14</v>
      </c>
      <c r="E54">
        <v>79</v>
      </c>
      <c r="F54">
        <v>58</v>
      </c>
      <c r="G54">
        <v>600</v>
      </c>
      <c r="H54">
        <v>5</v>
      </c>
      <c r="I54">
        <v>18</v>
      </c>
      <c r="J54">
        <v>91</v>
      </c>
      <c r="K54">
        <v>0</v>
      </c>
      <c r="L54" s="2">
        <f>G54*0.1+H54*6+J54*0.1+K54*6</f>
        <v>99.1</v>
      </c>
      <c r="M54" s="2">
        <f>L54/D54</f>
        <v>7.0785714285714283</v>
      </c>
    </row>
    <row r="55" spans="1:13" x14ac:dyDescent="0.35">
      <c r="A55" t="s">
        <v>96</v>
      </c>
      <c r="B55" t="s">
        <v>346</v>
      </c>
      <c r="C55" t="s">
        <v>14</v>
      </c>
      <c r="D55">
        <v>14</v>
      </c>
      <c r="E55">
        <v>79</v>
      </c>
      <c r="F55">
        <v>48</v>
      </c>
      <c r="G55">
        <v>621</v>
      </c>
      <c r="H55">
        <v>6</v>
      </c>
      <c r="I55">
        <v>2</v>
      </c>
      <c r="J55">
        <v>3</v>
      </c>
      <c r="K55">
        <v>0</v>
      </c>
      <c r="L55" s="2">
        <f>G55*0.1+H55*6+J55*0.1+K55*6</f>
        <v>98.399999999999991</v>
      </c>
      <c r="M55" s="2">
        <f>L55/D55</f>
        <v>7.0285714285714276</v>
      </c>
    </row>
    <row r="56" spans="1:13" x14ac:dyDescent="0.35">
      <c r="A56" t="s">
        <v>549</v>
      </c>
      <c r="B56" t="s">
        <v>353</v>
      </c>
      <c r="C56" t="s">
        <v>9</v>
      </c>
      <c r="D56">
        <v>12</v>
      </c>
      <c r="E56">
        <v>52</v>
      </c>
      <c r="F56">
        <v>37</v>
      </c>
      <c r="G56">
        <v>599</v>
      </c>
      <c r="H56">
        <v>4</v>
      </c>
      <c r="I56">
        <v>0</v>
      </c>
      <c r="J56">
        <v>0</v>
      </c>
      <c r="K56">
        <v>0</v>
      </c>
      <c r="L56" s="2">
        <f>G56*0.1+H56*6+J56*0.1+K56*6</f>
        <v>83.9</v>
      </c>
      <c r="M56" s="2">
        <f>L56/D56</f>
        <v>6.9916666666666671</v>
      </c>
    </row>
    <row r="57" spans="1:13" x14ac:dyDescent="0.35">
      <c r="A57" t="s">
        <v>87</v>
      </c>
      <c r="B57" t="s">
        <v>392</v>
      </c>
      <c r="C57" t="s">
        <v>31</v>
      </c>
      <c r="D57">
        <v>7</v>
      </c>
      <c r="E57">
        <v>44</v>
      </c>
      <c r="F57">
        <v>33</v>
      </c>
      <c r="G57">
        <v>391</v>
      </c>
      <c r="H57">
        <v>1</v>
      </c>
      <c r="I57">
        <v>8</v>
      </c>
      <c r="J57">
        <v>26</v>
      </c>
      <c r="K57">
        <v>0</v>
      </c>
      <c r="L57" s="2">
        <f>G57*0.1+H57*6+J57*0.1+K57*6</f>
        <v>47.7</v>
      </c>
      <c r="M57" s="2">
        <f>L57/D57</f>
        <v>6.8142857142857149</v>
      </c>
    </row>
    <row r="58" spans="1:13" x14ac:dyDescent="0.35">
      <c r="A58" t="s">
        <v>139</v>
      </c>
      <c r="B58" t="s">
        <v>388</v>
      </c>
      <c r="C58" t="s">
        <v>32</v>
      </c>
      <c r="D58">
        <v>8</v>
      </c>
      <c r="E58">
        <v>35</v>
      </c>
      <c r="F58">
        <v>18</v>
      </c>
      <c r="G58">
        <v>288</v>
      </c>
      <c r="H58">
        <v>4</v>
      </c>
      <c r="I58">
        <v>0</v>
      </c>
      <c r="J58">
        <v>0</v>
      </c>
      <c r="K58">
        <v>0</v>
      </c>
      <c r="L58" s="2">
        <f>G58*0.1+H58*6+J58*0.1+K58*6</f>
        <v>52.8</v>
      </c>
      <c r="M58" s="2">
        <f>L58/D58</f>
        <v>6.6</v>
      </c>
    </row>
    <row r="59" spans="1:13" x14ac:dyDescent="0.35">
      <c r="A59" t="s">
        <v>550</v>
      </c>
      <c r="B59" t="s">
        <v>357</v>
      </c>
      <c r="C59" t="s">
        <v>16</v>
      </c>
      <c r="D59">
        <v>12</v>
      </c>
      <c r="E59">
        <v>67</v>
      </c>
      <c r="F59">
        <v>38</v>
      </c>
      <c r="G59">
        <v>539</v>
      </c>
      <c r="H59">
        <v>4</v>
      </c>
      <c r="I59">
        <v>0</v>
      </c>
      <c r="J59">
        <v>0</v>
      </c>
      <c r="K59">
        <v>0</v>
      </c>
      <c r="L59" s="2">
        <f>G59*0.1+H59*6+J59*0.1+K59*6</f>
        <v>77.900000000000006</v>
      </c>
      <c r="M59" s="2">
        <f>L59/D59</f>
        <v>6.4916666666666671</v>
      </c>
    </row>
    <row r="60" spans="1:13" x14ac:dyDescent="0.35">
      <c r="A60" t="s">
        <v>526</v>
      </c>
      <c r="B60" t="s">
        <v>396</v>
      </c>
      <c r="C60" t="s">
        <v>31</v>
      </c>
      <c r="D60">
        <v>7</v>
      </c>
      <c r="E60">
        <v>35</v>
      </c>
      <c r="F60">
        <v>23</v>
      </c>
      <c r="G60">
        <v>394</v>
      </c>
      <c r="H60">
        <v>1</v>
      </c>
      <c r="I60">
        <v>0</v>
      </c>
      <c r="J60">
        <v>0</v>
      </c>
      <c r="K60">
        <v>0</v>
      </c>
      <c r="L60" s="2">
        <f>G60*0.1+H60*6+J60*0.1+K60*6</f>
        <v>45.400000000000006</v>
      </c>
      <c r="M60" s="2">
        <f>L60/D60</f>
        <v>6.4857142857142867</v>
      </c>
    </row>
    <row r="61" spans="1:13" x14ac:dyDescent="0.35">
      <c r="A61" t="s">
        <v>128</v>
      </c>
      <c r="B61" t="s">
        <v>369</v>
      </c>
      <c r="C61" t="s">
        <v>6</v>
      </c>
      <c r="D61">
        <v>10</v>
      </c>
      <c r="E61">
        <v>46</v>
      </c>
      <c r="F61">
        <v>33</v>
      </c>
      <c r="G61">
        <v>451</v>
      </c>
      <c r="H61">
        <v>3</v>
      </c>
      <c r="I61">
        <v>2</v>
      </c>
      <c r="J61">
        <v>17</v>
      </c>
      <c r="K61">
        <v>0</v>
      </c>
      <c r="L61" s="2">
        <f>G61*0.1+H61*6+J61*0.1+K61*6</f>
        <v>64.8</v>
      </c>
      <c r="M61" s="2">
        <f>L61/D61</f>
        <v>6.4799999999999995</v>
      </c>
    </row>
    <row r="62" spans="1:13" x14ac:dyDescent="0.35">
      <c r="A62" t="s">
        <v>551</v>
      </c>
      <c r="B62" t="s">
        <v>340</v>
      </c>
      <c r="C62" t="s">
        <v>11</v>
      </c>
      <c r="D62">
        <v>16</v>
      </c>
      <c r="E62">
        <v>113</v>
      </c>
      <c r="F62">
        <v>52</v>
      </c>
      <c r="G62">
        <v>856</v>
      </c>
      <c r="H62">
        <v>3</v>
      </c>
      <c r="I62">
        <v>0</v>
      </c>
      <c r="J62">
        <v>0</v>
      </c>
      <c r="K62">
        <v>0</v>
      </c>
      <c r="L62" s="2">
        <f>G62*0.1+H62*6+J62*0.1+K62*6</f>
        <v>103.60000000000001</v>
      </c>
      <c r="M62" s="2">
        <f>L62/D62</f>
        <v>6.4750000000000005</v>
      </c>
    </row>
    <row r="63" spans="1:13" x14ac:dyDescent="0.35">
      <c r="A63" t="s">
        <v>135</v>
      </c>
      <c r="B63" t="s">
        <v>341</v>
      </c>
      <c r="C63" t="s">
        <v>26</v>
      </c>
      <c r="D63">
        <v>16</v>
      </c>
      <c r="E63">
        <v>110</v>
      </c>
      <c r="F63">
        <v>72</v>
      </c>
      <c r="G63">
        <v>786</v>
      </c>
      <c r="H63">
        <v>4</v>
      </c>
      <c r="I63">
        <v>2</v>
      </c>
      <c r="J63">
        <v>9</v>
      </c>
      <c r="K63">
        <v>0</v>
      </c>
      <c r="L63" s="2">
        <f>G63*0.1+H63*6+J63*0.1+K63*6</f>
        <v>103.50000000000001</v>
      </c>
      <c r="M63" s="2">
        <f>L63/D63</f>
        <v>6.4687500000000009</v>
      </c>
    </row>
    <row r="64" spans="1:13" x14ac:dyDescent="0.35">
      <c r="A64" t="s">
        <v>552</v>
      </c>
      <c r="B64" t="s">
        <v>343</v>
      </c>
      <c r="C64" t="s">
        <v>23</v>
      </c>
      <c r="D64">
        <v>16</v>
      </c>
      <c r="E64">
        <v>62</v>
      </c>
      <c r="F64">
        <v>35</v>
      </c>
      <c r="G64">
        <v>599</v>
      </c>
      <c r="H64">
        <v>7</v>
      </c>
      <c r="I64">
        <v>1</v>
      </c>
      <c r="J64">
        <v>0</v>
      </c>
      <c r="K64">
        <v>0</v>
      </c>
      <c r="L64" s="2">
        <f>G64*0.1+H64*6+J64*0.1+K64*6</f>
        <v>101.9</v>
      </c>
      <c r="M64" s="2">
        <f>L64/D64</f>
        <v>6.3687500000000004</v>
      </c>
    </row>
    <row r="65" spans="1:13" x14ac:dyDescent="0.35">
      <c r="A65" t="s">
        <v>48</v>
      </c>
      <c r="B65" t="s">
        <v>398</v>
      </c>
      <c r="C65" t="s">
        <v>15</v>
      </c>
      <c r="D65">
        <v>7</v>
      </c>
      <c r="E65">
        <v>55</v>
      </c>
      <c r="F65">
        <v>40</v>
      </c>
      <c r="G65">
        <v>438</v>
      </c>
      <c r="H65">
        <v>0</v>
      </c>
      <c r="I65">
        <v>1</v>
      </c>
      <c r="J65">
        <v>1</v>
      </c>
      <c r="K65">
        <v>0</v>
      </c>
      <c r="L65" s="2">
        <f>G65*0.1+H65*6+J65*0.1+K65*6</f>
        <v>43.900000000000006</v>
      </c>
      <c r="M65" s="2">
        <f>L65/D65</f>
        <v>6.2714285714285722</v>
      </c>
    </row>
    <row r="66" spans="1:13" x14ac:dyDescent="0.35">
      <c r="A66" t="s">
        <v>85</v>
      </c>
      <c r="B66" t="s">
        <v>374</v>
      </c>
      <c r="C66" t="s">
        <v>21</v>
      </c>
      <c r="D66">
        <v>10</v>
      </c>
      <c r="E66">
        <v>48</v>
      </c>
      <c r="F66">
        <v>38</v>
      </c>
      <c r="G66">
        <v>441</v>
      </c>
      <c r="H66">
        <v>3</v>
      </c>
      <c r="I66">
        <v>0</v>
      </c>
      <c r="J66">
        <v>0</v>
      </c>
      <c r="K66">
        <v>0</v>
      </c>
      <c r="L66" s="2">
        <f>G66*0.1+H66*6+J66*0.1+K66*6</f>
        <v>62.1</v>
      </c>
      <c r="M66" s="2">
        <f>L66/D66</f>
        <v>6.21</v>
      </c>
    </row>
    <row r="67" spans="1:13" x14ac:dyDescent="0.35">
      <c r="A67" t="s">
        <v>507</v>
      </c>
      <c r="B67" t="s">
        <v>412</v>
      </c>
      <c r="C67" t="s">
        <v>16</v>
      </c>
      <c r="D67">
        <v>5</v>
      </c>
      <c r="E67">
        <v>26</v>
      </c>
      <c r="F67">
        <v>14</v>
      </c>
      <c r="G67">
        <v>236</v>
      </c>
      <c r="H67">
        <v>1</v>
      </c>
      <c r="I67">
        <v>1</v>
      </c>
      <c r="J67">
        <v>12</v>
      </c>
      <c r="K67">
        <v>0</v>
      </c>
      <c r="L67" s="2">
        <f>G67*0.1+H67*6+J67*0.1+K67*6</f>
        <v>30.8</v>
      </c>
      <c r="M67" s="2">
        <f>L67/D67</f>
        <v>6.16</v>
      </c>
    </row>
    <row r="68" spans="1:13" x14ac:dyDescent="0.35">
      <c r="A68" t="s">
        <v>497</v>
      </c>
      <c r="B68" t="s">
        <v>361</v>
      </c>
      <c r="C68" t="s">
        <v>22</v>
      </c>
      <c r="D68">
        <v>12</v>
      </c>
      <c r="E68">
        <v>81</v>
      </c>
      <c r="F68">
        <v>59</v>
      </c>
      <c r="G68">
        <v>729</v>
      </c>
      <c r="H68">
        <v>0</v>
      </c>
      <c r="I68">
        <v>2</v>
      </c>
      <c r="J68">
        <v>9</v>
      </c>
      <c r="K68">
        <v>0</v>
      </c>
      <c r="L68" s="2">
        <f>G68*0.1+H68*6+J68*0.1+K68*6</f>
        <v>73.800000000000011</v>
      </c>
      <c r="M68" s="2">
        <f>L68/D68</f>
        <v>6.1500000000000012</v>
      </c>
    </row>
    <row r="69" spans="1:13" x14ac:dyDescent="0.35">
      <c r="A69" t="s">
        <v>553</v>
      </c>
      <c r="B69" t="s">
        <v>401</v>
      </c>
      <c r="C69" t="s">
        <v>9</v>
      </c>
      <c r="D69">
        <v>7</v>
      </c>
      <c r="E69">
        <v>20</v>
      </c>
      <c r="F69">
        <v>14</v>
      </c>
      <c r="G69">
        <v>304</v>
      </c>
      <c r="H69">
        <v>2</v>
      </c>
      <c r="I69">
        <v>0</v>
      </c>
      <c r="J69">
        <v>0</v>
      </c>
      <c r="K69">
        <v>0</v>
      </c>
      <c r="L69" s="2">
        <f>G69*0.1+H69*6+J69*0.1+K69*6</f>
        <v>42.400000000000006</v>
      </c>
      <c r="M69" s="2">
        <f>L69/D69</f>
        <v>6.0571428571428578</v>
      </c>
    </row>
    <row r="70" spans="1:13" x14ac:dyDescent="0.35">
      <c r="A70" t="s">
        <v>554</v>
      </c>
      <c r="B70" t="s">
        <v>415</v>
      </c>
      <c r="C70" t="s">
        <v>21</v>
      </c>
      <c r="D70">
        <v>5</v>
      </c>
      <c r="E70">
        <v>24</v>
      </c>
      <c r="F70">
        <v>17</v>
      </c>
      <c r="G70">
        <v>236</v>
      </c>
      <c r="H70">
        <v>1</v>
      </c>
      <c r="I70">
        <v>0</v>
      </c>
      <c r="J70">
        <v>0</v>
      </c>
      <c r="K70">
        <v>0</v>
      </c>
      <c r="L70" s="2">
        <f>G70*0.1+H70*6+J70*0.1+K70*6</f>
        <v>29.6</v>
      </c>
      <c r="M70" s="2">
        <f>L70/D70</f>
        <v>5.92</v>
      </c>
    </row>
    <row r="71" spans="1:13" x14ac:dyDescent="0.35">
      <c r="A71" t="s">
        <v>287</v>
      </c>
      <c r="B71" t="s">
        <v>349</v>
      </c>
      <c r="C71" t="s">
        <v>192</v>
      </c>
      <c r="D71">
        <v>16</v>
      </c>
      <c r="E71">
        <v>86</v>
      </c>
      <c r="F71">
        <v>55</v>
      </c>
      <c r="G71">
        <v>642</v>
      </c>
      <c r="H71">
        <v>5</v>
      </c>
      <c r="I71">
        <v>1</v>
      </c>
      <c r="J71">
        <v>2</v>
      </c>
      <c r="K71">
        <v>0</v>
      </c>
      <c r="L71" s="2">
        <f>G71*0.1+H71*6+J71*0.1+K71*6</f>
        <v>94.4</v>
      </c>
      <c r="M71" s="2">
        <f>L71/D71</f>
        <v>5.9</v>
      </c>
    </row>
    <row r="72" spans="1:13" x14ac:dyDescent="0.35">
      <c r="A72" t="s">
        <v>93</v>
      </c>
      <c r="B72" t="s">
        <v>350</v>
      </c>
      <c r="C72" t="s">
        <v>24</v>
      </c>
      <c r="D72">
        <v>16</v>
      </c>
      <c r="E72">
        <v>97</v>
      </c>
      <c r="F72">
        <v>50</v>
      </c>
      <c r="G72">
        <v>751</v>
      </c>
      <c r="H72">
        <v>3</v>
      </c>
      <c r="I72">
        <v>2</v>
      </c>
      <c r="J72">
        <v>-1</v>
      </c>
      <c r="K72">
        <v>0</v>
      </c>
      <c r="L72" s="2">
        <f>G72*0.1+H72*6+J72*0.1+K72*6</f>
        <v>93.000000000000014</v>
      </c>
      <c r="M72" s="2">
        <f>L72/D72</f>
        <v>5.8125000000000009</v>
      </c>
    </row>
    <row r="73" spans="1:13" x14ac:dyDescent="0.35">
      <c r="A73" t="s">
        <v>109</v>
      </c>
      <c r="B73" t="s">
        <v>351</v>
      </c>
      <c r="C73" t="s">
        <v>5</v>
      </c>
      <c r="D73">
        <v>16</v>
      </c>
      <c r="E73">
        <v>71</v>
      </c>
      <c r="F73">
        <v>44</v>
      </c>
      <c r="G73">
        <v>629</v>
      </c>
      <c r="H73">
        <v>5</v>
      </c>
      <c r="I73">
        <v>0</v>
      </c>
      <c r="J73">
        <v>0</v>
      </c>
      <c r="K73">
        <v>0</v>
      </c>
      <c r="L73" s="2">
        <f>G73*0.1+H73*6+J73*0.1+K73*6</f>
        <v>92.9</v>
      </c>
      <c r="M73" s="2">
        <f>L73/D73</f>
        <v>5.8062500000000004</v>
      </c>
    </row>
    <row r="74" spans="1:13" x14ac:dyDescent="0.35">
      <c r="A74" t="s">
        <v>107</v>
      </c>
      <c r="B74" t="s">
        <v>366</v>
      </c>
      <c r="C74" t="s">
        <v>27</v>
      </c>
      <c r="D74">
        <v>12</v>
      </c>
      <c r="E74">
        <v>59</v>
      </c>
      <c r="F74">
        <v>30</v>
      </c>
      <c r="G74">
        <v>505</v>
      </c>
      <c r="H74">
        <v>3</v>
      </c>
      <c r="I74">
        <v>1</v>
      </c>
      <c r="J74">
        <v>6</v>
      </c>
      <c r="K74">
        <v>0</v>
      </c>
      <c r="L74" s="2">
        <f>G74*0.1+H74*6+J74*0.1+K74*6</f>
        <v>69.099999999999994</v>
      </c>
      <c r="M74" s="2">
        <f>L74/D74</f>
        <v>5.7583333333333329</v>
      </c>
    </row>
    <row r="75" spans="1:13" x14ac:dyDescent="0.35">
      <c r="A75" t="s">
        <v>65</v>
      </c>
      <c r="B75" t="s">
        <v>409</v>
      </c>
      <c r="C75" t="s">
        <v>22</v>
      </c>
      <c r="D75">
        <v>6</v>
      </c>
      <c r="E75">
        <v>39</v>
      </c>
      <c r="F75">
        <v>21</v>
      </c>
      <c r="G75">
        <v>315</v>
      </c>
      <c r="H75">
        <v>0</v>
      </c>
      <c r="I75">
        <v>2</v>
      </c>
      <c r="J75">
        <v>22</v>
      </c>
      <c r="K75">
        <v>0</v>
      </c>
      <c r="L75" s="2">
        <f>G75*0.1+H75*6+J75*0.1+K75*6</f>
        <v>33.700000000000003</v>
      </c>
      <c r="M75" s="2">
        <f>L75/D75</f>
        <v>5.6166666666666671</v>
      </c>
    </row>
    <row r="76" spans="1:13" x14ac:dyDescent="0.35">
      <c r="A76" t="s">
        <v>555</v>
      </c>
      <c r="B76" t="s">
        <v>352</v>
      </c>
      <c r="C76" t="s">
        <v>7</v>
      </c>
      <c r="D76">
        <v>16</v>
      </c>
      <c r="E76">
        <v>98</v>
      </c>
      <c r="F76">
        <v>61</v>
      </c>
      <c r="G76">
        <v>631</v>
      </c>
      <c r="H76">
        <v>4</v>
      </c>
      <c r="I76">
        <v>4</v>
      </c>
      <c r="J76">
        <v>20</v>
      </c>
      <c r="K76">
        <v>0</v>
      </c>
      <c r="L76" s="2">
        <f>G76*0.1+H76*6+J76*0.1+K76*6</f>
        <v>89.1</v>
      </c>
      <c r="M76" s="2">
        <f>L76/D76</f>
        <v>5.5687499999999996</v>
      </c>
    </row>
    <row r="77" spans="1:13" x14ac:dyDescent="0.35">
      <c r="A77" t="s">
        <v>100</v>
      </c>
      <c r="B77" t="s">
        <v>386</v>
      </c>
      <c r="C77" t="s">
        <v>18</v>
      </c>
      <c r="D77">
        <v>10</v>
      </c>
      <c r="E77">
        <v>55</v>
      </c>
      <c r="F77">
        <v>37</v>
      </c>
      <c r="G77">
        <v>421</v>
      </c>
      <c r="H77">
        <v>2</v>
      </c>
      <c r="I77">
        <v>1</v>
      </c>
      <c r="J77">
        <v>3</v>
      </c>
      <c r="K77">
        <v>0</v>
      </c>
      <c r="L77" s="2">
        <f>G77*0.1+H77*6+J77*0.1+K77*6</f>
        <v>54.4</v>
      </c>
      <c r="M77" s="2">
        <f>L77/D77</f>
        <v>5.4399999999999995</v>
      </c>
    </row>
    <row r="78" spans="1:13" x14ac:dyDescent="0.35">
      <c r="A78" t="s">
        <v>556</v>
      </c>
      <c r="B78" t="s">
        <v>381</v>
      </c>
      <c r="C78" t="s">
        <v>33</v>
      </c>
      <c r="D78">
        <v>11</v>
      </c>
      <c r="E78">
        <v>26</v>
      </c>
      <c r="F78">
        <v>20</v>
      </c>
      <c r="G78">
        <v>398</v>
      </c>
      <c r="H78">
        <v>3</v>
      </c>
      <c r="I78">
        <v>3</v>
      </c>
      <c r="J78">
        <v>17</v>
      </c>
      <c r="K78">
        <v>0</v>
      </c>
      <c r="L78" s="2">
        <f>G78*0.1+H78*6+J78*0.1+K78*6</f>
        <v>59.500000000000007</v>
      </c>
      <c r="M78" s="2">
        <f>L78/D78</f>
        <v>5.4090909090909101</v>
      </c>
    </row>
    <row r="79" spans="1:13" x14ac:dyDescent="0.35">
      <c r="A79" t="s">
        <v>285</v>
      </c>
      <c r="B79" t="s">
        <v>367</v>
      </c>
      <c r="C79" t="s">
        <v>15</v>
      </c>
      <c r="D79">
        <v>13</v>
      </c>
      <c r="E79">
        <v>50</v>
      </c>
      <c r="F79">
        <v>34</v>
      </c>
      <c r="G79">
        <v>448</v>
      </c>
      <c r="H79">
        <v>4</v>
      </c>
      <c r="I79">
        <v>1</v>
      </c>
      <c r="J79">
        <v>3</v>
      </c>
      <c r="K79">
        <v>0</v>
      </c>
      <c r="L79" s="2">
        <f>G79*0.1+H79*6+J79*0.1+K79*6</f>
        <v>69.100000000000009</v>
      </c>
      <c r="M79" s="2">
        <f>L79/D79</f>
        <v>5.315384615384616</v>
      </c>
    </row>
    <row r="80" spans="1:13" x14ac:dyDescent="0.35">
      <c r="A80" t="s">
        <v>155</v>
      </c>
      <c r="B80" t="s">
        <v>356</v>
      </c>
      <c r="C80" t="s">
        <v>31</v>
      </c>
      <c r="D80">
        <v>15</v>
      </c>
      <c r="E80">
        <v>74</v>
      </c>
      <c r="F80">
        <v>49</v>
      </c>
      <c r="G80">
        <v>667</v>
      </c>
      <c r="H80">
        <v>2</v>
      </c>
      <c r="I80">
        <v>0</v>
      </c>
      <c r="J80">
        <v>0</v>
      </c>
      <c r="K80">
        <v>0</v>
      </c>
      <c r="L80" s="2">
        <f>G80*0.1+H80*6+J80*0.1+K80*6</f>
        <v>78.7</v>
      </c>
      <c r="M80" s="2">
        <f>L80/D80</f>
        <v>5.246666666666667</v>
      </c>
    </row>
    <row r="81" spans="1:13" x14ac:dyDescent="0.35">
      <c r="A81" t="s">
        <v>292</v>
      </c>
      <c r="B81" t="s">
        <v>354</v>
      </c>
      <c r="C81" t="s">
        <v>25</v>
      </c>
      <c r="D81">
        <v>16</v>
      </c>
      <c r="E81">
        <v>47</v>
      </c>
      <c r="F81">
        <v>35</v>
      </c>
      <c r="G81">
        <v>417</v>
      </c>
      <c r="H81">
        <v>6</v>
      </c>
      <c r="I81">
        <v>8</v>
      </c>
      <c r="J81">
        <v>61</v>
      </c>
      <c r="K81">
        <v>0</v>
      </c>
      <c r="L81" s="2">
        <f>G81*0.1+H81*6+J81*0.1+K81*6</f>
        <v>83.8</v>
      </c>
      <c r="M81" s="2">
        <f>L81/D81</f>
        <v>5.2374999999999998</v>
      </c>
    </row>
    <row r="82" spans="1:13" x14ac:dyDescent="0.35">
      <c r="A82" t="s">
        <v>557</v>
      </c>
      <c r="B82" t="s">
        <v>355</v>
      </c>
      <c r="C82" t="s">
        <v>18</v>
      </c>
      <c r="D82">
        <v>16</v>
      </c>
      <c r="E82">
        <v>62</v>
      </c>
      <c r="F82">
        <v>41</v>
      </c>
      <c r="G82">
        <v>560</v>
      </c>
      <c r="H82">
        <v>4</v>
      </c>
      <c r="I82">
        <v>4</v>
      </c>
      <c r="J82">
        <v>31</v>
      </c>
      <c r="K82">
        <v>0</v>
      </c>
      <c r="L82" s="2">
        <f>G82*0.1+H82*6+J82*0.1+K82*6</f>
        <v>83.1</v>
      </c>
      <c r="M82" s="2">
        <f>L82/D82</f>
        <v>5.1937499999999996</v>
      </c>
    </row>
    <row r="83" spans="1:13" x14ac:dyDescent="0.35">
      <c r="A83" t="s">
        <v>558</v>
      </c>
      <c r="B83" t="s">
        <v>380</v>
      </c>
      <c r="C83" t="s">
        <v>11</v>
      </c>
      <c r="D83">
        <v>12</v>
      </c>
      <c r="E83">
        <v>56</v>
      </c>
      <c r="F83">
        <v>30</v>
      </c>
      <c r="G83">
        <v>381</v>
      </c>
      <c r="H83">
        <v>3</v>
      </c>
      <c r="I83">
        <v>9</v>
      </c>
      <c r="J83">
        <v>40</v>
      </c>
      <c r="K83">
        <v>0</v>
      </c>
      <c r="L83" s="2">
        <f>G83*0.1+H83*6+J83*0.1+K83*6</f>
        <v>60.1</v>
      </c>
      <c r="M83" s="2">
        <f>L83/D83</f>
        <v>5.0083333333333337</v>
      </c>
    </row>
    <row r="84" spans="1:13" x14ac:dyDescent="0.35">
      <c r="A84" t="s">
        <v>149</v>
      </c>
      <c r="B84" t="s">
        <v>406</v>
      </c>
      <c r="C84" t="s">
        <v>3</v>
      </c>
      <c r="D84">
        <v>7</v>
      </c>
      <c r="E84">
        <v>35</v>
      </c>
      <c r="F84">
        <v>23</v>
      </c>
      <c r="G84">
        <v>228</v>
      </c>
      <c r="H84">
        <v>2</v>
      </c>
      <c r="I84">
        <v>1</v>
      </c>
      <c r="J84">
        <v>0</v>
      </c>
      <c r="K84">
        <v>0</v>
      </c>
      <c r="L84" s="2">
        <f>G84*0.1+H84*6+J84*0.1+K84*6</f>
        <v>34.799999999999997</v>
      </c>
      <c r="M84" s="2">
        <f>L84/D84</f>
        <v>4.9714285714285706</v>
      </c>
    </row>
    <row r="85" spans="1:13" x14ac:dyDescent="0.35">
      <c r="A85" t="s">
        <v>510</v>
      </c>
      <c r="B85" t="s">
        <v>363</v>
      </c>
      <c r="C85" t="s">
        <v>13</v>
      </c>
      <c r="D85">
        <v>14</v>
      </c>
      <c r="E85">
        <v>53</v>
      </c>
      <c r="F85">
        <v>33</v>
      </c>
      <c r="G85">
        <v>501</v>
      </c>
      <c r="H85">
        <v>3</v>
      </c>
      <c r="I85">
        <v>3</v>
      </c>
      <c r="J85">
        <v>14</v>
      </c>
      <c r="K85">
        <v>0</v>
      </c>
      <c r="L85" s="2">
        <f>G85*0.1+H85*6+J85*0.1+K85*6</f>
        <v>69.5</v>
      </c>
      <c r="M85" s="2">
        <f>L85/D85</f>
        <v>4.9642857142857144</v>
      </c>
    </row>
    <row r="86" spans="1:13" x14ac:dyDescent="0.35">
      <c r="A86" t="s">
        <v>559</v>
      </c>
      <c r="B86" t="s">
        <v>387</v>
      </c>
      <c r="C86" t="s">
        <v>19</v>
      </c>
      <c r="D86">
        <v>11</v>
      </c>
      <c r="E86">
        <v>48</v>
      </c>
      <c r="F86">
        <v>32</v>
      </c>
      <c r="G86">
        <v>477</v>
      </c>
      <c r="H86">
        <v>1</v>
      </c>
      <c r="I86">
        <v>1</v>
      </c>
      <c r="J86">
        <v>5</v>
      </c>
      <c r="K86">
        <v>0</v>
      </c>
      <c r="L86" s="2">
        <f>G86*0.1+H86*6+J86*0.1+K86*6</f>
        <v>54.2</v>
      </c>
      <c r="M86" s="2">
        <f>L86/D86</f>
        <v>4.9272727272727277</v>
      </c>
    </row>
    <row r="87" spans="1:13" x14ac:dyDescent="0.35">
      <c r="A87" t="s">
        <v>111</v>
      </c>
      <c r="B87" t="s">
        <v>358</v>
      </c>
      <c r="C87" t="s">
        <v>10</v>
      </c>
      <c r="D87">
        <v>16</v>
      </c>
      <c r="E87">
        <v>76</v>
      </c>
      <c r="F87">
        <v>56</v>
      </c>
      <c r="G87">
        <v>656</v>
      </c>
      <c r="H87">
        <v>2</v>
      </c>
      <c r="I87">
        <v>0</v>
      </c>
      <c r="J87">
        <v>0</v>
      </c>
      <c r="K87">
        <v>0</v>
      </c>
      <c r="L87" s="2">
        <f>G87*0.1+H87*6+J87*0.1+K87*6</f>
        <v>77.600000000000009</v>
      </c>
      <c r="M87" s="2">
        <f>L87/D87</f>
        <v>4.8500000000000005</v>
      </c>
    </row>
    <row r="88" spans="1:13" x14ac:dyDescent="0.35">
      <c r="A88" t="s">
        <v>154</v>
      </c>
      <c r="B88" t="s">
        <v>368</v>
      </c>
      <c r="C88" t="s">
        <v>22</v>
      </c>
      <c r="D88">
        <v>14</v>
      </c>
      <c r="E88">
        <v>76</v>
      </c>
      <c r="F88">
        <v>47</v>
      </c>
      <c r="G88">
        <v>604</v>
      </c>
      <c r="H88">
        <v>1</v>
      </c>
      <c r="I88">
        <v>2</v>
      </c>
      <c r="J88">
        <v>15</v>
      </c>
      <c r="K88">
        <v>0</v>
      </c>
      <c r="L88" s="2">
        <f>G88*0.1+H88*6+J88*0.1+K88*6</f>
        <v>67.900000000000006</v>
      </c>
      <c r="M88" s="2">
        <f>L88/D88</f>
        <v>4.8500000000000005</v>
      </c>
    </row>
    <row r="89" spans="1:13" x14ac:dyDescent="0.35">
      <c r="A89" t="s">
        <v>503</v>
      </c>
      <c r="B89" t="s">
        <v>359</v>
      </c>
      <c r="C89" t="s">
        <v>16</v>
      </c>
      <c r="D89">
        <v>16</v>
      </c>
      <c r="E89">
        <v>79</v>
      </c>
      <c r="F89">
        <v>53</v>
      </c>
      <c r="G89">
        <v>419</v>
      </c>
      <c r="H89">
        <v>6</v>
      </c>
      <c r="I89">
        <v>2</v>
      </c>
      <c r="J89">
        <v>-4</v>
      </c>
      <c r="K89">
        <v>0</v>
      </c>
      <c r="L89" s="2">
        <f>G89*0.1+H89*6+J89*0.1+K89*6</f>
        <v>77.5</v>
      </c>
      <c r="M89" s="2">
        <f>L89/D89</f>
        <v>4.84375</v>
      </c>
    </row>
    <row r="90" spans="1:13" x14ac:dyDescent="0.35">
      <c r="A90" t="s">
        <v>560</v>
      </c>
      <c r="B90" t="s">
        <v>375</v>
      </c>
      <c r="C90" t="s">
        <v>10</v>
      </c>
      <c r="D90">
        <v>13</v>
      </c>
      <c r="E90">
        <v>43</v>
      </c>
      <c r="F90">
        <v>26</v>
      </c>
      <c r="G90">
        <v>452</v>
      </c>
      <c r="H90">
        <v>2</v>
      </c>
      <c r="I90">
        <v>9</v>
      </c>
      <c r="J90">
        <v>49</v>
      </c>
      <c r="K90">
        <v>0</v>
      </c>
      <c r="L90" s="2">
        <f>G90*0.1+H90*6+J90*0.1+K90*6</f>
        <v>62.1</v>
      </c>
      <c r="M90" s="2">
        <f>L90/D90</f>
        <v>4.7769230769230768</v>
      </c>
    </row>
    <row r="91" spans="1:13" x14ac:dyDescent="0.35">
      <c r="A91" t="s">
        <v>160</v>
      </c>
      <c r="B91" t="s">
        <v>377</v>
      </c>
      <c r="C91" t="s">
        <v>17</v>
      </c>
      <c r="D91">
        <v>13</v>
      </c>
      <c r="E91">
        <v>48</v>
      </c>
      <c r="F91">
        <v>33</v>
      </c>
      <c r="G91">
        <v>432</v>
      </c>
      <c r="H91">
        <v>3</v>
      </c>
      <c r="I91">
        <v>0</v>
      </c>
      <c r="J91">
        <v>0</v>
      </c>
      <c r="K91">
        <v>0</v>
      </c>
      <c r="L91" s="2">
        <f>G91*0.1+H91*6+J91*0.1+K91*6</f>
        <v>61.2</v>
      </c>
      <c r="M91" s="2">
        <f>L91/D91</f>
        <v>4.7076923076923078</v>
      </c>
    </row>
    <row r="92" spans="1:13" x14ac:dyDescent="0.35">
      <c r="A92" t="s">
        <v>161</v>
      </c>
      <c r="B92" t="s">
        <v>360</v>
      </c>
      <c r="C92" t="s">
        <v>29</v>
      </c>
      <c r="D92">
        <v>16</v>
      </c>
      <c r="E92">
        <v>81</v>
      </c>
      <c r="F92">
        <v>52</v>
      </c>
      <c r="G92">
        <v>618</v>
      </c>
      <c r="H92">
        <v>2</v>
      </c>
      <c r="I92">
        <v>1</v>
      </c>
      <c r="J92">
        <v>5</v>
      </c>
      <c r="K92">
        <v>0</v>
      </c>
      <c r="L92" s="2">
        <f>G92*0.1+H92*6+J92*0.1+K92*6</f>
        <v>74.300000000000011</v>
      </c>
      <c r="M92" s="2">
        <f>L92/D92</f>
        <v>4.6437500000000007</v>
      </c>
    </row>
    <row r="93" spans="1:13" x14ac:dyDescent="0.35">
      <c r="A93" t="s">
        <v>542</v>
      </c>
      <c r="B93" t="s">
        <v>379</v>
      </c>
      <c r="C93" t="s">
        <v>27</v>
      </c>
      <c r="D93">
        <v>13</v>
      </c>
      <c r="E93">
        <v>55</v>
      </c>
      <c r="F93">
        <v>37</v>
      </c>
      <c r="G93">
        <v>394</v>
      </c>
      <c r="H93">
        <v>3</v>
      </c>
      <c r="I93">
        <v>3</v>
      </c>
      <c r="J93">
        <v>29</v>
      </c>
      <c r="K93">
        <v>0</v>
      </c>
      <c r="L93" s="2">
        <f>G93*0.1+H93*6+J93*0.1+K93*6</f>
        <v>60.300000000000004</v>
      </c>
      <c r="M93" s="2">
        <f>L93/D93</f>
        <v>4.6384615384615389</v>
      </c>
    </row>
    <row r="94" spans="1:13" x14ac:dyDescent="0.35">
      <c r="A94" t="s">
        <v>561</v>
      </c>
      <c r="B94" t="s">
        <v>384</v>
      </c>
      <c r="C94" t="s">
        <v>5</v>
      </c>
      <c r="D94">
        <v>13</v>
      </c>
      <c r="E94">
        <v>60</v>
      </c>
      <c r="F94">
        <v>40</v>
      </c>
      <c r="G94">
        <v>503</v>
      </c>
      <c r="H94">
        <v>1</v>
      </c>
      <c r="I94">
        <v>3</v>
      </c>
      <c r="J94">
        <v>26</v>
      </c>
      <c r="K94">
        <v>0</v>
      </c>
      <c r="L94" s="2">
        <f>G94*0.1+H94*6+J94*0.1+K94*6</f>
        <v>58.900000000000006</v>
      </c>
      <c r="M94" s="2">
        <f>L94/D94</f>
        <v>4.5307692307692315</v>
      </c>
    </row>
    <row r="95" spans="1:13" x14ac:dyDescent="0.35">
      <c r="A95" t="s">
        <v>520</v>
      </c>
      <c r="B95" t="s">
        <v>426</v>
      </c>
      <c r="C95" t="s">
        <v>18</v>
      </c>
      <c r="D95">
        <v>5</v>
      </c>
      <c r="E95">
        <v>17</v>
      </c>
      <c r="F95">
        <v>13</v>
      </c>
      <c r="G95">
        <v>160</v>
      </c>
      <c r="H95">
        <v>1</v>
      </c>
      <c r="I95">
        <v>0</v>
      </c>
      <c r="J95">
        <v>0</v>
      </c>
      <c r="K95">
        <v>0</v>
      </c>
      <c r="L95" s="2">
        <f>G95*0.1+H95*6+J95*0.1+K95*6</f>
        <v>22</v>
      </c>
      <c r="M95" s="2">
        <f>L95/D95</f>
        <v>4.4000000000000004</v>
      </c>
    </row>
    <row r="96" spans="1:13" x14ac:dyDescent="0.35">
      <c r="A96" t="s">
        <v>562</v>
      </c>
      <c r="B96" t="s">
        <v>391</v>
      </c>
      <c r="C96" t="s">
        <v>16</v>
      </c>
      <c r="D96">
        <v>11</v>
      </c>
      <c r="E96">
        <v>54</v>
      </c>
      <c r="F96">
        <v>31</v>
      </c>
      <c r="G96">
        <v>396</v>
      </c>
      <c r="H96">
        <v>1</v>
      </c>
      <c r="I96">
        <v>4</v>
      </c>
      <c r="J96">
        <v>26</v>
      </c>
      <c r="K96">
        <v>0</v>
      </c>
      <c r="L96" s="2">
        <f>G96*0.1+H96*6+J96*0.1+K96*6</f>
        <v>48.2</v>
      </c>
      <c r="M96" s="2">
        <f>L96/D96</f>
        <v>4.3818181818181818</v>
      </c>
    </row>
    <row r="97" spans="1:13" x14ac:dyDescent="0.35">
      <c r="A97" t="s">
        <v>94</v>
      </c>
      <c r="B97" t="s">
        <v>364</v>
      </c>
      <c r="C97" t="s">
        <v>20</v>
      </c>
      <c r="D97">
        <v>16</v>
      </c>
      <c r="E97">
        <v>56</v>
      </c>
      <c r="F97">
        <v>30</v>
      </c>
      <c r="G97">
        <v>392</v>
      </c>
      <c r="H97">
        <v>5</v>
      </c>
      <c r="I97">
        <v>0</v>
      </c>
      <c r="J97">
        <v>0</v>
      </c>
      <c r="K97">
        <v>0</v>
      </c>
      <c r="L97" s="2">
        <f>G97*0.1+H97*6+J97*0.1+K97*6</f>
        <v>69.2</v>
      </c>
      <c r="M97" s="2">
        <f>L97/D97</f>
        <v>4.3250000000000002</v>
      </c>
    </row>
    <row r="98" spans="1:13" x14ac:dyDescent="0.35">
      <c r="A98" t="s">
        <v>563</v>
      </c>
      <c r="B98" t="s">
        <v>365</v>
      </c>
      <c r="C98" t="s">
        <v>33</v>
      </c>
      <c r="D98">
        <v>16</v>
      </c>
      <c r="E98">
        <v>55</v>
      </c>
      <c r="F98">
        <v>28</v>
      </c>
      <c r="G98">
        <v>511</v>
      </c>
      <c r="H98">
        <v>3</v>
      </c>
      <c r="I98">
        <v>2</v>
      </c>
      <c r="J98">
        <v>0</v>
      </c>
      <c r="K98">
        <v>0</v>
      </c>
      <c r="L98" s="2">
        <f>G98*0.1+H98*6+J98*0.1+K98*6</f>
        <v>69.099999999999994</v>
      </c>
      <c r="M98" s="2">
        <f>L98/D98</f>
        <v>4.3187499999999996</v>
      </c>
    </row>
    <row r="99" spans="1:13" x14ac:dyDescent="0.35">
      <c r="A99" t="s">
        <v>99</v>
      </c>
      <c r="B99" t="s">
        <v>378</v>
      </c>
      <c r="C99" t="s">
        <v>30</v>
      </c>
      <c r="D99">
        <v>14</v>
      </c>
      <c r="E99">
        <v>69</v>
      </c>
      <c r="F99">
        <v>46</v>
      </c>
      <c r="G99">
        <v>602</v>
      </c>
      <c r="H99">
        <v>0</v>
      </c>
      <c r="I99">
        <v>1</v>
      </c>
      <c r="J99">
        <v>2</v>
      </c>
      <c r="K99">
        <v>0</v>
      </c>
      <c r="L99" s="2">
        <f>G99*0.1+H99*6+J99*0.1+K99*6</f>
        <v>60.400000000000006</v>
      </c>
      <c r="M99" s="2">
        <f>L99/D99</f>
        <v>4.3142857142857149</v>
      </c>
    </row>
    <row r="100" spans="1:13" x14ac:dyDescent="0.35">
      <c r="A100" t="s">
        <v>132</v>
      </c>
      <c r="B100" t="s">
        <v>370</v>
      </c>
      <c r="C100" t="s">
        <v>18</v>
      </c>
      <c r="D100">
        <v>15</v>
      </c>
      <c r="E100">
        <v>59</v>
      </c>
      <c r="F100">
        <v>45</v>
      </c>
      <c r="G100">
        <v>466</v>
      </c>
      <c r="H100">
        <v>3</v>
      </c>
      <c r="I100">
        <v>0</v>
      </c>
      <c r="J100">
        <v>0</v>
      </c>
      <c r="K100">
        <v>0</v>
      </c>
      <c r="L100" s="2">
        <f>G100*0.1+H100*6+J100*0.1+K100*6</f>
        <v>64.599999999999994</v>
      </c>
      <c r="M100" s="2">
        <f>L100/D100</f>
        <v>4.3066666666666666</v>
      </c>
    </row>
    <row r="101" spans="1:13" x14ac:dyDescent="0.35">
      <c r="A101" t="s">
        <v>564</v>
      </c>
      <c r="B101" t="s">
        <v>393</v>
      </c>
      <c r="C101" t="s">
        <v>30</v>
      </c>
      <c r="D101">
        <v>11</v>
      </c>
      <c r="E101">
        <v>35</v>
      </c>
      <c r="F101">
        <v>20</v>
      </c>
      <c r="G101">
        <v>349</v>
      </c>
      <c r="H101">
        <v>2</v>
      </c>
      <c r="I101">
        <v>0</v>
      </c>
      <c r="J101">
        <v>0</v>
      </c>
      <c r="K101">
        <v>0</v>
      </c>
      <c r="L101" s="2">
        <f>G101*0.1+H101*6+J101*0.1+K101*6</f>
        <v>46.9</v>
      </c>
      <c r="M101" s="2">
        <f>L101/D101</f>
        <v>4.2636363636363637</v>
      </c>
    </row>
    <row r="102" spans="1:13" x14ac:dyDescent="0.35">
      <c r="A102" t="s">
        <v>101</v>
      </c>
      <c r="B102" t="s">
        <v>389</v>
      </c>
      <c r="C102" t="s">
        <v>24</v>
      </c>
      <c r="D102">
        <v>12</v>
      </c>
      <c r="E102">
        <v>52</v>
      </c>
      <c r="F102">
        <v>35</v>
      </c>
      <c r="G102">
        <v>388</v>
      </c>
      <c r="H102">
        <v>2</v>
      </c>
      <c r="I102">
        <v>0</v>
      </c>
      <c r="J102">
        <v>0</v>
      </c>
      <c r="K102">
        <v>0</v>
      </c>
      <c r="L102" s="2">
        <f>G102*0.1+H102*6+J102*0.1+K102*6</f>
        <v>50.800000000000004</v>
      </c>
      <c r="M102" s="2">
        <f>L102/D102</f>
        <v>4.2333333333333334</v>
      </c>
    </row>
    <row r="103" spans="1:13" x14ac:dyDescent="0.35">
      <c r="A103" t="s">
        <v>519</v>
      </c>
      <c r="B103" t="s">
        <v>440</v>
      </c>
      <c r="C103" t="s">
        <v>26</v>
      </c>
      <c r="D103">
        <v>4</v>
      </c>
      <c r="E103">
        <v>7</v>
      </c>
      <c r="F103">
        <v>6</v>
      </c>
      <c r="G103">
        <v>49</v>
      </c>
      <c r="H103">
        <v>2</v>
      </c>
      <c r="I103">
        <v>0</v>
      </c>
      <c r="J103">
        <v>0</v>
      </c>
      <c r="K103">
        <v>0</v>
      </c>
      <c r="L103" s="2">
        <f>G103*0.1+H103*6+J103*0.1+K103*6</f>
        <v>16.899999999999999</v>
      </c>
      <c r="M103" s="2">
        <f>L103/D103</f>
        <v>4.2249999999999996</v>
      </c>
    </row>
    <row r="104" spans="1:13" x14ac:dyDescent="0.35">
      <c r="A104" t="s">
        <v>92</v>
      </c>
      <c r="B104" t="s">
        <v>382</v>
      </c>
      <c r="C104" t="s">
        <v>192</v>
      </c>
      <c r="D104">
        <v>14</v>
      </c>
      <c r="E104">
        <v>63</v>
      </c>
      <c r="F104">
        <v>40</v>
      </c>
      <c r="G104">
        <v>471</v>
      </c>
      <c r="H104">
        <v>2</v>
      </c>
      <c r="I104">
        <v>0</v>
      </c>
      <c r="J104">
        <v>0</v>
      </c>
      <c r="K104">
        <v>0</v>
      </c>
      <c r="L104" s="2">
        <f>G104*0.1+H104*6+J104*0.1+K104*6</f>
        <v>59.1</v>
      </c>
      <c r="M104" s="2">
        <f>L104/D104</f>
        <v>4.2214285714285715</v>
      </c>
    </row>
    <row r="105" spans="1:13" x14ac:dyDescent="0.35">
      <c r="A105" t="s">
        <v>565</v>
      </c>
      <c r="B105" t="s">
        <v>442</v>
      </c>
      <c r="C105" t="s">
        <v>17</v>
      </c>
      <c r="D105">
        <v>4</v>
      </c>
      <c r="E105">
        <v>11</v>
      </c>
      <c r="F105">
        <v>6</v>
      </c>
      <c r="G105">
        <v>47</v>
      </c>
      <c r="H105">
        <v>2</v>
      </c>
      <c r="I105">
        <v>0</v>
      </c>
      <c r="J105">
        <v>0</v>
      </c>
      <c r="K105">
        <v>0</v>
      </c>
      <c r="L105" s="2">
        <f>G105*0.1+H105*6+J105*0.1+K105*6</f>
        <v>16.7</v>
      </c>
      <c r="M105" s="2">
        <f>L105/D105</f>
        <v>4.1749999999999998</v>
      </c>
    </row>
    <row r="106" spans="1:13" x14ac:dyDescent="0.35">
      <c r="A106" t="s">
        <v>566</v>
      </c>
      <c r="B106" t="s">
        <v>444</v>
      </c>
      <c r="C106" t="s">
        <v>16</v>
      </c>
      <c r="D106">
        <v>4</v>
      </c>
      <c r="E106">
        <v>13</v>
      </c>
      <c r="F106">
        <v>7</v>
      </c>
      <c r="G106">
        <v>106</v>
      </c>
      <c r="H106">
        <v>1</v>
      </c>
      <c r="I106">
        <v>0</v>
      </c>
      <c r="J106">
        <v>0</v>
      </c>
      <c r="K106">
        <v>0</v>
      </c>
      <c r="L106" s="2">
        <f>G106*0.1+H106*6+J106*0.1+K106*6</f>
        <v>16.600000000000001</v>
      </c>
      <c r="M106" s="2">
        <f>L106/D106</f>
        <v>4.1500000000000004</v>
      </c>
    </row>
    <row r="107" spans="1:13" x14ac:dyDescent="0.35">
      <c r="A107" t="s">
        <v>532</v>
      </c>
      <c r="B107" t="s">
        <v>417</v>
      </c>
      <c r="C107" t="s">
        <v>19</v>
      </c>
      <c r="D107">
        <v>7</v>
      </c>
      <c r="E107">
        <v>28</v>
      </c>
      <c r="F107">
        <v>18</v>
      </c>
      <c r="G107">
        <v>163</v>
      </c>
      <c r="H107">
        <v>2</v>
      </c>
      <c r="I107">
        <v>0</v>
      </c>
      <c r="J107">
        <v>0</v>
      </c>
      <c r="K107">
        <v>0</v>
      </c>
      <c r="L107" s="2">
        <f>G107*0.1+H107*6+J107*0.1+K107*6</f>
        <v>28.3</v>
      </c>
      <c r="M107" s="2">
        <f>L107/D107</f>
        <v>4.0428571428571427</v>
      </c>
    </row>
    <row r="108" spans="1:13" x14ac:dyDescent="0.35">
      <c r="A108" t="s">
        <v>567</v>
      </c>
      <c r="B108" t="s">
        <v>371</v>
      </c>
      <c r="C108" t="s">
        <v>34</v>
      </c>
      <c r="D108">
        <v>16</v>
      </c>
      <c r="E108">
        <v>104</v>
      </c>
      <c r="F108">
        <v>47</v>
      </c>
      <c r="G108">
        <v>523</v>
      </c>
      <c r="H108">
        <v>2</v>
      </c>
      <c r="I108">
        <v>0</v>
      </c>
      <c r="J108">
        <v>0</v>
      </c>
      <c r="K108">
        <v>0</v>
      </c>
      <c r="L108" s="2">
        <f>G108*0.1+H108*6+J108*0.1+K108*6</f>
        <v>64.300000000000011</v>
      </c>
      <c r="M108" s="2">
        <f>L108/D108</f>
        <v>4.0187500000000007</v>
      </c>
    </row>
    <row r="109" spans="1:13" x14ac:dyDescent="0.35">
      <c r="A109" t="s">
        <v>568</v>
      </c>
      <c r="B109" t="s">
        <v>405</v>
      </c>
      <c r="C109" t="s">
        <v>27</v>
      </c>
      <c r="D109">
        <v>9</v>
      </c>
      <c r="E109">
        <v>45</v>
      </c>
      <c r="F109">
        <v>23</v>
      </c>
      <c r="G109">
        <v>357</v>
      </c>
      <c r="H109">
        <v>0</v>
      </c>
      <c r="I109">
        <v>0</v>
      </c>
      <c r="J109">
        <v>0</v>
      </c>
      <c r="K109">
        <v>0</v>
      </c>
      <c r="L109" s="2">
        <f>G109*0.1+H109*6+J109*0.1+K109*6</f>
        <v>35.700000000000003</v>
      </c>
      <c r="M109" s="2">
        <f>L109/D109</f>
        <v>3.9666666666666668</v>
      </c>
    </row>
    <row r="110" spans="1:13" x14ac:dyDescent="0.35">
      <c r="A110" t="s">
        <v>295</v>
      </c>
      <c r="B110" t="s">
        <v>383</v>
      </c>
      <c r="C110" t="s">
        <v>23</v>
      </c>
      <c r="D110">
        <v>15</v>
      </c>
      <c r="E110">
        <v>34</v>
      </c>
      <c r="F110">
        <v>30</v>
      </c>
      <c r="G110">
        <v>282</v>
      </c>
      <c r="H110">
        <v>5</v>
      </c>
      <c r="I110">
        <v>10</v>
      </c>
      <c r="J110">
        <v>9</v>
      </c>
      <c r="K110">
        <v>0</v>
      </c>
      <c r="L110" s="2">
        <f>G110*0.1+H110*6+J110*0.1+K110*6</f>
        <v>59.1</v>
      </c>
      <c r="M110" s="2">
        <f>L110/D110</f>
        <v>3.94</v>
      </c>
    </row>
    <row r="111" spans="1:13" x14ac:dyDescent="0.35">
      <c r="A111" t="s">
        <v>569</v>
      </c>
      <c r="B111" t="s">
        <v>404</v>
      </c>
      <c r="C111" t="s">
        <v>192</v>
      </c>
      <c r="D111">
        <v>10</v>
      </c>
      <c r="E111">
        <v>31</v>
      </c>
      <c r="F111">
        <v>18</v>
      </c>
      <c r="G111">
        <v>272</v>
      </c>
      <c r="H111">
        <v>2</v>
      </c>
      <c r="I111">
        <v>0</v>
      </c>
      <c r="J111">
        <v>0</v>
      </c>
      <c r="K111">
        <v>0</v>
      </c>
      <c r="L111" s="2">
        <f>G111*0.1+H111*6+J111*0.1+K111*6</f>
        <v>39.200000000000003</v>
      </c>
      <c r="M111" s="2">
        <f>L111/D111</f>
        <v>3.9200000000000004</v>
      </c>
    </row>
    <row r="112" spans="1:13" x14ac:dyDescent="0.35">
      <c r="A112" t="s">
        <v>294</v>
      </c>
      <c r="B112" t="s">
        <v>390</v>
      </c>
      <c r="C112" t="s">
        <v>17</v>
      </c>
      <c r="D112">
        <v>13</v>
      </c>
      <c r="E112">
        <v>33</v>
      </c>
      <c r="F112">
        <v>19</v>
      </c>
      <c r="G112">
        <v>266</v>
      </c>
      <c r="H112">
        <v>4</v>
      </c>
      <c r="I112">
        <v>0</v>
      </c>
      <c r="J112">
        <v>0</v>
      </c>
      <c r="K112">
        <v>0</v>
      </c>
      <c r="L112" s="2">
        <f>G112*0.1+H112*6+J112*0.1+K112*6</f>
        <v>50.6</v>
      </c>
      <c r="M112" s="2">
        <f>L112/D112</f>
        <v>3.8923076923076922</v>
      </c>
    </row>
    <row r="113" spans="1:13" x14ac:dyDescent="0.35">
      <c r="A113" t="s">
        <v>104</v>
      </c>
      <c r="B113" t="s">
        <v>376</v>
      </c>
      <c r="C113" t="s">
        <v>7</v>
      </c>
      <c r="D113">
        <v>16</v>
      </c>
      <c r="E113">
        <v>76</v>
      </c>
      <c r="F113">
        <v>49</v>
      </c>
      <c r="G113">
        <v>485</v>
      </c>
      <c r="H113">
        <v>2</v>
      </c>
      <c r="I113">
        <v>2</v>
      </c>
      <c r="J113">
        <v>12</v>
      </c>
      <c r="K113">
        <v>0</v>
      </c>
      <c r="L113" s="2">
        <f>G113*0.1+H113*6+J113*0.1+K113*6</f>
        <v>61.7</v>
      </c>
      <c r="M113" s="2">
        <f>L113/D113</f>
        <v>3.8562500000000002</v>
      </c>
    </row>
    <row r="114" spans="1:13" x14ac:dyDescent="0.35">
      <c r="A114" t="s">
        <v>502</v>
      </c>
      <c r="B114" t="s">
        <v>402</v>
      </c>
      <c r="C114" t="s">
        <v>30</v>
      </c>
      <c r="D114">
        <v>11</v>
      </c>
      <c r="E114">
        <v>32</v>
      </c>
      <c r="F114">
        <v>18</v>
      </c>
      <c r="G114">
        <v>302</v>
      </c>
      <c r="H114">
        <v>2</v>
      </c>
      <c r="I114">
        <v>1</v>
      </c>
      <c r="J114">
        <v>1</v>
      </c>
      <c r="K114">
        <v>0</v>
      </c>
      <c r="L114" s="2">
        <f>G114*0.1+H114*6+J114*0.1+K114*6</f>
        <v>42.300000000000004</v>
      </c>
      <c r="M114" s="2">
        <f>L114/D114</f>
        <v>3.8454545454545457</v>
      </c>
    </row>
    <row r="115" spans="1:13" x14ac:dyDescent="0.35">
      <c r="A115" t="s">
        <v>533</v>
      </c>
      <c r="B115" t="s">
        <v>410</v>
      </c>
      <c r="C115" t="s">
        <v>26</v>
      </c>
      <c r="D115">
        <v>9</v>
      </c>
      <c r="E115">
        <v>32</v>
      </c>
      <c r="F115">
        <v>20</v>
      </c>
      <c r="G115">
        <v>274</v>
      </c>
      <c r="H115">
        <v>1</v>
      </c>
      <c r="I115">
        <v>1</v>
      </c>
      <c r="J115">
        <v>0</v>
      </c>
      <c r="K115">
        <v>0</v>
      </c>
      <c r="L115" s="2">
        <f>G115*0.1+H115*6+J115*0.1+K115*6</f>
        <v>33.400000000000006</v>
      </c>
      <c r="M115" s="2">
        <f>L115/D115</f>
        <v>3.7111111111111117</v>
      </c>
    </row>
    <row r="116" spans="1:13" x14ac:dyDescent="0.35">
      <c r="A116" t="s">
        <v>86</v>
      </c>
      <c r="B116" t="s">
        <v>394</v>
      </c>
      <c r="C116" t="s">
        <v>14</v>
      </c>
      <c r="D116">
        <v>13</v>
      </c>
      <c r="E116">
        <v>72</v>
      </c>
      <c r="F116">
        <v>54</v>
      </c>
      <c r="G116">
        <v>409</v>
      </c>
      <c r="H116">
        <v>1</v>
      </c>
      <c r="I116">
        <v>0</v>
      </c>
      <c r="J116">
        <v>0</v>
      </c>
      <c r="K116">
        <v>0</v>
      </c>
      <c r="L116" s="2">
        <f>G116*0.1+H116*6+J116*0.1+K116*6</f>
        <v>46.900000000000006</v>
      </c>
      <c r="M116" s="2">
        <f>L116/D116</f>
        <v>3.6076923076923082</v>
      </c>
    </row>
    <row r="117" spans="1:13" x14ac:dyDescent="0.35">
      <c r="A117" t="s">
        <v>124</v>
      </c>
      <c r="B117" t="s">
        <v>424</v>
      </c>
      <c r="C117" t="s">
        <v>31</v>
      </c>
      <c r="D117">
        <v>7</v>
      </c>
      <c r="E117">
        <v>24</v>
      </c>
      <c r="F117">
        <v>17</v>
      </c>
      <c r="G117">
        <v>187</v>
      </c>
      <c r="H117">
        <v>1</v>
      </c>
      <c r="I117">
        <v>1</v>
      </c>
      <c r="J117">
        <v>3</v>
      </c>
      <c r="K117">
        <v>0</v>
      </c>
      <c r="L117" s="2">
        <f>G117*0.1+H117*6+J117*0.1+K117*6</f>
        <v>25</v>
      </c>
      <c r="M117" s="2">
        <f>L117/D117</f>
        <v>3.5714285714285716</v>
      </c>
    </row>
    <row r="118" spans="1:13" x14ac:dyDescent="0.35">
      <c r="A118" t="s">
        <v>570</v>
      </c>
      <c r="B118" t="s">
        <v>428</v>
      </c>
      <c r="C118" t="s">
        <v>15</v>
      </c>
      <c r="D118">
        <v>6</v>
      </c>
      <c r="E118">
        <v>27</v>
      </c>
      <c r="F118">
        <v>21</v>
      </c>
      <c r="G118">
        <v>213</v>
      </c>
      <c r="H118">
        <v>0</v>
      </c>
      <c r="I118">
        <v>0</v>
      </c>
      <c r="J118">
        <v>0</v>
      </c>
      <c r="K118">
        <v>0</v>
      </c>
      <c r="L118" s="2">
        <f>G118*0.1+H118*6+J118*0.1+K118*6</f>
        <v>21.3</v>
      </c>
      <c r="M118" s="2">
        <f>L118/D118</f>
        <v>3.5500000000000003</v>
      </c>
    </row>
    <row r="119" spans="1:13" x14ac:dyDescent="0.35">
      <c r="A119" t="s">
        <v>165</v>
      </c>
      <c r="B119" t="s">
        <v>403</v>
      </c>
      <c r="C119" t="s">
        <v>11</v>
      </c>
      <c r="D119">
        <v>12</v>
      </c>
      <c r="E119">
        <v>44</v>
      </c>
      <c r="F119">
        <v>23</v>
      </c>
      <c r="G119">
        <v>293</v>
      </c>
      <c r="H119">
        <v>2</v>
      </c>
      <c r="I119">
        <v>0</v>
      </c>
      <c r="J119">
        <v>0</v>
      </c>
      <c r="K119">
        <v>0</v>
      </c>
      <c r="L119" s="2">
        <f>G119*0.1+H119*6+J119*0.1+K119*6</f>
        <v>41.3</v>
      </c>
      <c r="M119" s="2">
        <f>L119/D119</f>
        <v>3.4416666666666664</v>
      </c>
    </row>
    <row r="120" spans="1:13" x14ac:dyDescent="0.35">
      <c r="A120" t="s">
        <v>511</v>
      </c>
      <c r="B120" t="s">
        <v>399</v>
      </c>
      <c r="C120" t="s">
        <v>22</v>
      </c>
      <c r="D120">
        <v>13</v>
      </c>
      <c r="E120">
        <v>58</v>
      </c>
      <c r="F120">
        <v>33</v>
      </c>
      <c r="G120">
        <v>309</v>
      </c>
      <c r="H120">
        <v>2</v>
      </c>
      <c r="I120">
        <v>2</v>
      </c>
      <c r="J120">
        <v>0</v>
      </c>
      <c r="K120">
        <v>0</v>
      </c>
      <c r="L120" s="2">
        <f>G120*0.1+H120*6+J120*0.1+K120*6</f>
        <v>42.900000000000006</v>
      </c>
      <c r="M120" s="2">
        <f>L120/D120</f>
        <v>3.3000000000000003</v>
      </c>
    </row>
    <row r="121" spans="1:13" x14ac:dyDescent="0.35">
      <c r="A121" t="s">
        <v>571</v>
      </c>
      <c r="B121" t="s">
        <v>413</v>
      </c>
      <c r="C121" t="s">
        <v>15</v>
      </c>
      <c r="D121">
        <v>9</v>
      </c>
      <c r="E121">
        <v>25</v>
      </c>
      <c r="F121">
        <v>20</v>
      </c>
      <c r="G121">
        <v>186</v>
      </c>
      <c r="H121">
        <v>1</v>
      </c>
      <c r="I121">
        <v>6</v>
      </c>
      <c r="J121">
        <v>51</v>
      </c>
      <c r="K121">
        <v>0</v>
      </c>
      <c r="L121" s="2">
        <f>G121*0.1+H121*6+J121*0.1+K121*6</f>
        <v>29.700000000000003</v>
      </c>
      <c r="M121" s="2">
        <f>L121/D121</f>
        <v>3.3000000000000003</v>
      </c>
    </row>
    <row r="122" spans="1:13" x14ac:dyDescent="0.35">
      <c r="A122" t="s">
        <v>522</v>
      </c>
      <c r="B122" t="s">
        <v>397</v>
      </c>
      <c r="C122" t="s">
        <v>32</v>
      </c>
      <c r="D122">
        <v>14</v>
      </c>
      <c r="E122">
        <v>54</v>
      </c>
      <c r="F122">
        <v>36</v>
      </c>
      <c r="G122">
        <v>373</v>
      </c>
      <c r="H122">
        <v>1</v>
      </c>
      <c r="I122">
        <v>3</v>
      </c>
      <c r="J122">
        <v>20</v>
      </c>
      <c r="K122">
        <v>0</v>
      </c>
      <c r="L122" s="2">
        <f>G122*0.1+H122*6+J122*0.1+K122*6</f>
        <v>45.300000000000004</v>
      </c>
      <c r="M122" s="2">
        <f>L122/D122</f>
        <v>3.2357142857142862</v>
      </c>
    </row>
    <row r="123" spans="1:13" x14ac:dyDescent="0.35">
      <c r="A123" t="s">
        <v>572</v>
      </c>
      <c r="B123" t="s">
        <v>411</v>
      </c>
      <c r="C123" t="s">
        <v>4</v>
      </c>
      <c r="D123">
        <v>10</v>
      </c>
      <c r="E123">
        <v>29</v>
      </c>
      <c r="F123">
        <v>20</v>
      </c>
      <c r="G123">
        <v>201</v>
      </c>
      <c r="H123">
        <v>2</v>
      </c>
      <c r="I123">
        <v>0</v>
      </c>
      <c r="J123">
        <v>0</v>
      </c>
      <c r="K123">
        <v>0</v>
      </c>
      <c r="L123" s="2">
        <f>G123*0.1+H123*6+J123*0.1+K123*6</f>
        <v>32.1</v>
      </c>
      <c r="M123" s="2">
        <f>L123/D123</f>
        <v>3.21</v>
      </c>
    </row>
    <row r="124" spans="1:13" x14ac:dyDescent="0.35">
      <c r="A124" t="s">
        <v>286</v>
      </c>
      <c r="B124" t="s">
        <v>422</v>
      </c>
      <c r="C124" t="s">
        <v>5</v>
      </c>
      <c r="D124">
        <v>8</v>
      </c>
      <c r="E124">
        <v>28</v>
      </c>
      <c r="F124">
        <v>14</v>
      </c>
      <c r="G124">
        <v>255</v>
      </c>
      <c r="H124">
        <v>0</v>
      </c>
      <c r="I124">
        <v>0</v>
      </c>
      <c r="J124">
        <v>0</v>
      </c>
      <c r="K124">
        <v>0</v>
      </c>
      <c r="L124" s="2">
        <f>G124*0.1+H124*6+J124*0.1+K124*6</f>
        <v>25.5</v>
      </c>
      <c r="M124" s="2">
        <f>L124/D124</f>
        <v>3.1875</v>
      </c>
    </row>
    <row r="125" spans="1:13" x14ac:dyDescent="0.35">
      <c r="A125" t="s">
        <v>164</v>
      </c>
      <c r="B125" t="s">
        <v>407</v>
      </c>
      <c r="C125" t="s">
        <v>19</v>
      </c>
      <c r="D125">
        <v>11</v>
      </c>
      <c r="E125">
        <v>37</v>
      </c>
      <c r="F125">
        <v>27</v>
      </c>
      <c r="G125">
        <v>265</v>
      </c>
      <c r="H125">
        <v>1</v>
      </c>
      <c r="I125">
        <v>1</v>
      </c>
      <c r="J125">
        <v>18</v>
      </c>
      <c r="K125">
        <v>0</v>
      </c>
      <c r="L125" s="2">
        <f>G125*0.1+H125*6+J125*0.1+K125*6</f>
        <v>34.299999999999997</v>
      </c>
      <c r="M125" s="2">
        <f>L125/D125</f>
        <v>3.1181818181818177</v>
      </c>
    </row>
    <row r="126" spans="1:13" x14ac:dyDescent="0.35">
      <c r="A126" t="s">
        <v>512</v>
      </c>
      <c r="B126" t="s">
        <v>408</v>
      </c>
      <c r="C126" t="s">
        <v>14</v>
      </c>
      <c r="D126">
        <v>11</v>
      </c>
      <c r="E126">
        <v>34</v>
      </c>
      <c r="F126">
        <v>21</v>
      </c>
      <c r="G126">
        <v>224</v>
      </c>
      <c r="H126">
        <v>2</v>
      </c>
      <c r="I126">
        <v>1</v>
      </c>
      <c r="J126">
        <v>-6</v>
      </c>
      <c r="K126">
        <v>0</v>
      </c>
      <c r="L126" s="2">
        <f>G126*0.1+H126*6+J126*0.1+K126*6</f>
        <v>33.800000000000004</v>
      </c>
      <c r="M126" s="2">
        <f>L126/D126</f>
        <v>3.0727272727272732</v>
      </c>
    </row>
    <row r="127" spans="1:13" x14ac:dyDescent="0.35">
      <c r="A127" t="s">
        <v>515</v>
      </c>
      <c r="B127" t="s">
        <v>420</v>
      </c>
      <c r="C127" t="s">
        <v>32</v>
      </c>
      <c r="D127">
        <v>9</v>
      </c>
      <c r="E127">
        <v>43</v>
      </c>
      <c r="F127">
        <v>28</v>
      </c>
      <c r="G127">
        <v>276</v>
      </c>
      <c r="H127">
        <v>0</v>
      </c>
      <c r="I127">
        <v>0</v>
      </c>
      <c r="J127">
        <v>0</v>
      </c>
      <c r="K127">
        <v>0</v>
      </c>
      <c r="L127" s="2">
        <f>G127*0.1+H127*6+J127*0.1+K127*6</f>
        <v>27.6</v>
      </c>
      <c r="M127" s="2">
        <f>L127/D127</f>
        <v>3.0666666666666669</v>
      </c>
    </row>
    <row r="128" spans="1:13" x14ac:dyDescent="0.35">
      <c r="A128" t="s">
        <v>573</v>
      </c>
      <c r="B128" t="s">
        <v>414</v>
      </c>
      <c r="C128" t="s">
        <v>12</v>
      </c>
      <c r="D128">
        <v>10</v>
      </c>
      <c r="E128">
        <v>28</v>
      </c>
      <c r="F128">
        <v>17</v>
      </c>
      <c r="G128">
        <v>189</v>
      </c>
      <c r="H128">
        <v>2</v>
      </c>
      <c r="I128">
        <v>3</v>
      </c>
      <c r="J128">
        <v>-12</v>
      </c>
      <c r="K128">
        <v>0</v>
      </c>
      <c r="L128" s="2">
        <f>G128*0.1+H128*6+J128*0.1+K128*6</f>
        <v>29.700000000000003</v>
      </c>
      <c r="M128" s="2">
        <f>L128/D128</f>
        <v>2.97</v>
      </c>
    </row>
    <row r="129" spans="1:13" x14ac:dyDescent="0.35">
      <c r="A129" t="s">
        <v>120</v>
      </c>
      <c r="B129" t="s">
        <v>430</v>
      </c>
      <c r="C129" t="s">
        <v>21</v>
      </c>
      <c r="D129">
        <v>7</v>
      </c>
      <c r="E129">
        <v>19</v>
      </c>
      <c r="F129">
        <v>11</v>
      </c>
      <c r="G129">
        <v>144</v>
      </c>
      <c r="H129">
        <v>1</v>
      </c>
      <c r="I129">
        <v>0</v>
      </c>
      <c r="J129">
        <v>0</v>
      </c>
      <c r="K129">
        <v>0</v>
      </c>
      <c r="L129" s="2">
        <f>G129*0.1+H129*6+J129*0.1+K129*6</f>
        <v>20.399999999999999</v>
      </c>
      <c r="M129" s="2">
        <f>L129/D129</f>
        <v>2.9142857142857141</v>
      </c>
    </row>
    <row r="130" spans="1:13" x14ac:dyDescent="0.35">
      <c r="A130" t="s">
        <v>574</v>
      </c>
      <c r="B130" t="s">
        <v>416</v>
      </c>
      <c r="C130" t="s">
        <v>13</v>
      </c>
      <c r="D130">
        <v>10</v>
      </c>
      <c r="E130">
        <v>18</v>
      </c>
      <c r="F130">
        <v>12</v>
      </c>
      <c r="G130">
        <v>169</v>
      </c>
      <c r="H130">
        <v>2</v>
      </c>
      <c r="I130">
        <v>0</v>
      </c>
      <c r="J130">
        <v>0</v>
      </c>
      <c r="K130">
        <v>0</v>
      </c>
      <c r="L130" s="2">
        <f>G130*0.1+H130*6+J130*0.1+K130*6</f>
        <v>28.900000000000002</v>
      </c>
      <c r="M130" s="2">
        <f>L130/D130</f>
        <v>2.89</v>
      </c>
    </row>
    <row r="131" spans="1:13" x14ac:dyDescent="0.35">
      <c r="A131" t="s">
        <v>531</v>
      </c>
      <c r="B131" t="s">
        <v>400</v>
      </c>
      <c r="C131" t="s">
        <v>7</v>
      </c>
      <c r="D131">
        <v>15</v>
      </c>
      <c r="E131">
        <v>25</v>
      </c>
      <c r="F131">
        <v>21</v>
      </c>
      <c r="G131">
        <v>132</v>
      </c>
      <c r="H131">
        <v>0</v>
      </c>
      <c r="I131">
        <v>64</v>
      </c>
      <c r="J131">
        <v>232</v>
      </c>
      <c r="K131">
        <v>1</v>
      </c>
      <c r="L131" s="2">
        <f>G131*0.1+H131*6+J131*0.1+K131*6</f>
        <v>42.400000000000006</v>
      </c>
      <c r="M131" s="2">
        <f>L131/D131</f>
        <v>2.8266666666666671</v>
      </c>
    </row>
    <row r="132" spans="1:13" x14ac:dyDescent="0.35">
      <c r="A132" t="s">
        <v>575</v>
      </c>
      <c r="B132" t="s">
        <v>423</v>
      </c>
      <c r="C132" t="s">
        <v>10</v>
      </c>
      <c r="D132">
        <v>9</v>
      </c>
      <c r="E132">
        <v>15</v>
      </c>
      <c r="F132">
        <v>11</v>
      </c>
      <c r="G132">
        <v>193</v>
      </c>
      <c r="H132">
        <v>1</v>
      </c>
      <c r="I132">
        <v>0</v>
      </c>
      <c r="J132">
        <v>0</v>
      </c>
      <c r="K132">
        <v>0</v>
      </c>
      <c r="L132" s="2">
        <f>G132*0.1+H132*6+J132*0.1+K132*6</f>
        <v>25.3</v>
      </c>
      <c r="M132" s="2">
        <f>L132/D132</f>
        <v>2.8111111111111113</v>
      </c>
    </row>
    <row r="133" spans="1:13" x14ac:dyDescent="0.35">
      <c r="A133" t="s">
        <v>538</v>
      </c>
      <c r="B133" t="s">
        <v>425</v>
      </c>
      <c r="C133" t="s">
        <v>32</v>
      </c>
      <c r="D133">
        <v>9</v>
      </c>
      <c r="E133">
        <v>25</v>
      </c>
      <c r="F133">
        <v>16</v>
      </c>
      <c r="G133">
        <v>176</v>
      </c>
      <c r="H133">
        <v>1</v>
      </c>
      <c r="I133">
        <v>0</v>
      </c>
      <c r="J133">
        <v>0</v>
      </c>
      <c r="K133">
        <v>0</v>
      </c>
      <c r="L133" s="2">
        <f>G133*0.1+H133*6+J133*0.1+K133*6</f>
        <v>23.6</v>
      </c>
      <c r="M133" s="2">
        <f>L133/D133</f>
        <v>2.6222222222222222</v>
      </c>
    </row>
    <row r="134" spans="1:13" x14ac:dyDescent="0.35">
      <c r="A134" t="s">
        <v>576</v>
      </c>
      <c r="B134" t="s">
        <v>437</v>
      </c>
      <c r="C134" t="s">
        <v>9</v>
      </c>
      <c r="D134">
        <v>7</v>
      </c>
      <c r="E134">
        <v>17</v>
      </c>
      <c r="F134">
        <v>11</v>
      </c>
      <c r="G134">
        <v>180</v>
      </c>
      <c r="H134">
        <v>0</v>
      </c>
      <c r="I134">
        <v>0</v>
      </c>
      <c r="J134">
        <v>0</v>
      </c>
      <c r="K134">
        <v>0</v>
      </c>
      <c r="L134" s="2">
        <f>G134*0.1+H134*6+J134*0.1+K134*6</f>
        <v>18</v>
      </c>
      <c r="M134" s="2">
        <f>L134/D134</f>
        <v>2.5714285714285716</v>
      </c>
    </row>
    <row r="135" spans="1:13" x14ac:dyDescent="0.35">
      <c r="A135" t="s">
        <v>127</v>
      </c>
      <c r="B135" t="s">
        <v>438</v>
      </c>
      <c r="C135" t="s">
        <v>16</v>
      </c>
      <c r="D135">
        <v>7</v>
      </c>
      <c r="E135">
        <v>12</v>
      </c>
      <c r="F135">
        <v>6</v>
      </c>
      <c r="G135">
        <v>115</v>
      </c>
      <c r="H135">
        <v>1</v>
      </c>
      <c r="I135">
        <v>0</v>
      </c>
      <c r="J135">
        <v>0</v>
      </c>
      <c r="K135">
        <v>0</v>
      </c>
      <c r="L135" s="2">
        <f>G135*0.1+H135*6+J135*0.1+K135*6</f>
        <v>17.5</v>
      </c>
      <c r="M135" s="2">
        <f>L135/D135</f>
        <v>2.5</v>
      </c>
    </row>
    <row r="136" spans="1:13" x14ac:dyDescent="0.35">
      <c r="A136" t="s">
        <v>290</v>
      </c>
      <c r="B136" t="s">
        <v>433</v>
      </c>
      <c r="C136" t="s">
        <v>4</v>
      </c>
      <c r="D136">
        <v>8</v>
      </c>
      <c r="E136">
        <v>19</v>
      </c>
      <c r="F136">
        <v>14</v>
      </c>
      <c r="G136">
        <v>189</v>
      </c>
      <c r="H136">
        <v>0</v>
      </c>
      <c r="I136">
        <v>0</v>
      </c>
      <c r="J136">
        <v>0</v>
      </c>
      <c r="K136">
        <v>0</v>
      </c>
      <c r="L136" s="2">
        <f>G136*0.1+H136*6+J136*0.1+K136*6</f>
        <v>18.900000000000002</v>
      </c>
      <c r="M136" s="2">
        <f>L136/D136</f>
        <v>2.3625000000000003</v>
      </c>
    </row>
    <row r="137" spans="1:13" x14ac:dyDescent="0.35">
      <c r="A137" t="s">
        <v>577</v>
      </c>
      <c r="B137" t="s">
        <v>419</v>
      </c>
      <c r="C137" t="s">
        <v>25</v>
      </c>
      <c r="D137">
        <v>12</v>
      </c>
      <c r="E137">
        <v>21</v>
      </c>
      <c r="F137">
        <v>13</v>
      </c>
      <c r="G137">
        <v>159</v>
      </c>
      <c r="H137">
        <v>2</v>
      </c>
      <c r="I137">
        <v>0</v>
      </c>
      <c r="J137">
        <v>0</v>
      </c>
      <c r="K137">
        <v>0</v>
      </c>
      <c r="L137" s="2">
        <f>G137*0.1+H137*6+J137*0.1+K137*6</f>
        <v>27.9</v>
      </c>
      <c r="M137" s="2">
        <f>L137/D137</f>
        <v>2.3249999999999997</v>
      </c>
    </row>
    <row r="138" spans="1:13" x14ac:dyDescent="0.35">
      <c r="A138" t="s">
        <v>578</v>
      </c>
      <c r="B138" t="s">
        <v>435</v>
      </c>
      <c r="C138" t="s">
        <v>6</v>
      </c>
      <c r="D138">
        <v>8</v>
      </c>
      <c r="E138">
        <v>13</v>
      </c>
      <c r="F138">
        <v>7</v>
      </c>
      <c r="G138">
        <v>117</v>
      </c>
      <c r="H138">
        <v>1</v>
      </c>
      <c r="I138">
        <v>1</v>
      </c>
      <c r="J138">
        <v>7</v>
      </c>
      <c r="K138">
        <v>0</v>
      </c>
      <c r="L138" s="2">
        <f>G138*0.1+H138*6+J138*0.1+K138*6</f>
        <v>18.400000000000002</v>
      </c>
      <c r="M138" s="2">
        <f>L138/D138</f>
        <v>2.3000000000000003</v>
      </c>
    </row>
    <row r="139" spans="1:13" x14ac:dyDescent="0.35">
      <c r="A139" t="s">
        <v>525</v>
      </c>
      <c r="B139" t="s">
        <v>434</v>
      </c>
      <c r="C139" t="s">
        <v>3</v>
      </c>
      <c r="D139">
        <v>8</v>
      </c>
      <c r="E139">
        <v>15</v>
      </c>
      <c r="F139">
        <v>9</v>
      </c>
      <c r="G139">
        <v>187</v>
      </c>
      <c r="H139">
        <v>0</v>
      </c>
      <c r="I139">
        <v>1</v>
      </c>
      <c r="J139">
        <v>-3</v>
      </c>
      <c r="K139">
        <v>0</v>
      </c>
      <c r="L139" s="2">
        <f>G139*0.1+H139*6+J139*0.1+K139*6</f>
        <v>18.399999999999999</v>
      </c>
      <c r="M139" s="2">
        <f>L139/D139</f>
        <v>2.2999999999999998</v>
      </c>
    </row>
    <row r="140" spans="1:13" x14ac:dyDescent="0.35">
      <c r="A140" t="s">
        <v>516</v>
      </c>
      <c r="B140" t="s">
        <v>439</v>
      </c>
      <c r="C140" t="s">
        <v>14</v>
      </c>
      <c r="D140">
        <v>8</v>
      </c>
      <c r="E140">
        <v>23</v>
      </c>
      <c r="F140">
        <v>15</v>
      </c>
      <c r="G140">
        <v>173</v>
      </c>
      <c r="H140">
        <v>0</v>
      </c>
      <c r="I140">
        <v>0</v>
      </c>
      <c r="J140">
        <v>0</v>
      </c>
      <c r="K140">
        <v>0</v>
      </c>
      <c r="L140" s="2">
        <f>G140*0.1+H140*6+J140*0.1+K140*6</f>
        <v>17.3</v>
      </c>
      <c r="M140" s="2">
        <f>L140/D140</f>
        <v>2.1625000000000001</v>
      </c>
    </row>
    <row r="141" spans="1:13" x14ac:dyDescent="0.35">
      <c r="A141" t="s">
        <v>579</v>
      </c>
      <c r="B141" t="s">
        <v>418</v>
      </c>
      <c r="C141" t="s">
        <v>29</v>
      </c>
      <c r="D141">
        <v>13</v>
      </c>
      <c r="E141">
        <v>31</v>
      </c>
      <c r="F141">
        <v>19</v>
      </c>
      <c r="G141">
        <v>220</v>
      </c>
      <c r="H141">
        <v>1</v>
      </c>
      <c r="I141">
        <v>1</v>
      </c>
      <c r="J141">
        <v>-1</v>
      </c>
      <c r="K141">
        <v>0</v>
      </c>
      <c r="L141" s="2">
        <f>G141*0.1+H141*6+J141*0.1+K141*6</f>
        <v>27.9</v>
      </c>
      <c r="M141" s="2">
        <f>L141/D141</f>
        <v>2.1461538461538461</v>
      </c>
    </row>
    <row r="142" spans="1:13" x14ac:dyDescent="0.35">
      <c r="A142" t="s">
        <v>580</v>
      </c>
      <c r="B142" t="s">
        <v>443</v>
      </c>
      <c r="C142" t="s">
        <v>27</v>
      </c>
      <c r="D142">
        <v>8</v>
      </c>
      <c r="E142">
        <v>37</v>
      </c>
      <c r="F142">
        <v>17</v>
      </c>
      <c r="G142">
        <v>167</v>
      </c>
      <c r="H142">
        <v>0</v>
      </c>
      <c r="I142">
        <v>0</v>
      </c>
      <c r="J142">
        <v>0</v>
      </c>
      <c r="K142">
        <v>0</v>
      </c>
      <c r="L142" s="2">
        <f>G142*0.1+H142*6+J142*0.1+K142*6</f>
        <v>16.7</v>
      </c>
      <c r="M142" s="2">
        <f>L142/D142</f>
        <v>2.0874999999999999</v>
      </c>
    </row>
    <row r="143" spans="1:13" x14ac:dyDescent="0.35">
      <c r="A143" t="s">
        <v>581</v>
      </c>
      <c r="B143" t="s">
        <v>436</v>
      </c>
      <c r="C143" t="s">
        <v>3</v>
      </c>
      <c r="D143">
        <v>9</v>
      </c>
      <c r="E143">
        <v>13</v>
      </c>
      <c r="F143">
        <v>12</v>
      </c>
      <c r="G143">
        <v>100</v>
      </c>
      <c r="H143">
        <v>1</v>
      </c>
      <c r="I143">
        <v>4</v>
      </c>
      <c r="J143">
        <v>20</v>
      </c>
      <c r="K143">
        <v>0</v>
      </c>
      <c r="L143" s="2">
        <f>G143*0.1+H143*6+J143*0.1+K143*6</f>
        <v>18</v>
      </c>
      <c r="M143" s="2">
        <f>L143/D143</f>
        <v>2</v>
      </c>
    </row>
    <row r="144" spans="1:13" x14ac:dyDescent="0.35">
      <c r="A144" t="s">
        <v>582</v>
      </c>
      <c r="B144" t="s">
        <v>445</v>
      </c>
      <c r="C144" t="s">
        <v>12</v>
      </c>
      <c r="D144">
        <v>8</v>
      </c>
      <c r="E144">
        <v>23</v>
      </c>
      <c r="F144">
        <v>14</v>
      </c>
      <c r="G144">
        <v>154</v>
      </c>
      <c r="H144">
        <v>0</v>
      </c>
      <c r="I144">
        <v>1</v>
      </c>
      <c r="J144">
        <v>4</v>
      </c>
      <c r="K144">
        <v>0</v>
      </c>
      <c r="L144" s="2">
        <f>G144*0.1+H144*6+J144*0.1+K144*6</f>
        <v>15.8</v>
      </c>
      <c r="M144" s="2">
        <f>L144/D144</f>
        <v>1.9750000000000001</v>
      </c>
    </row>
    <row r="145" spans="1:13" x14ac:dyDescent="0.35">
      <c r="A145" t="s">
        <v>583</v>
      </c>
      <c r="B145" t="s">
        <v>446</v>
      </c>
      <c r="C145" t="s">
        <v>32</v>
      </c>
      <c r="D145">
        <v>8</v>
      </c>
      <c r="E145">
        <v>13</v>
      </c>
      <c r="F145">
        <v>9</v>
      </c>
      <c r="G145">
        <v>92</v>
      </c>
      <c r="H145">
        <v>1</v>
      </c>
      <c r="I145">
        <v>3</v>
      </c>
      <c r="J145">
        <v>5</v>
      </c>
      <c r="K145">
        <v>0</v>
      </c>
      <c r="L145" s="2">
        <f>G145*0.1+H145*6+J145*0.1+K145*6</f>
        <v>15.700000000000001</v>
      </c>
      <c r="M145" s="2">
        <f>L145/D145</f>
        <v>1.9625000000000001</v>
      </c>
    </row>
    <row r="146" spans="1:13" x14ac:dyDescent="0.35">
      <c r="A146" t="s">
        <v>584</v>
      </c>
      <c r="B146" t="s">
        <v>431</v>
      </c>
      <c r="C146" t="s">
        <v>26</v>
      </c>
      <c r="D146">
        <v>10</v>
      </c>
      <c r="E146">
        <v>18</v>
      </c>
      <c r="F146">
        <v>12</v>
      </c>
      <c r="G146">
        <v>69</v>
      </c>
      <c r="H146">
        <v>2</v>
      </c>
      <c r="I146">
        <v>2</v>
      </c>
      <c r="J146">
        <v>7</v>
      </c>
      <c r="K146">
        <v>0</v>
      </c>
      <c r="L146" s="2">
        <f>G146*0.1+H146*6+J146*0.1+K146*6</f>
        <v>19.599999999999998</v>
      </c>
      <c r="M146" s="2">
        <f>L146/D146</f>
        <v>1.9599999999999997</v>
      </c>
    </row>
    <row r="147" spans="1:13" x14ac:dyDescent="0.35">
      <c r="A147" t="s">
        <v>171</v>
      </c>
      <c r="B147" t="s">
        <v>427</v>
      </c>
      <c r="C147" t="s">
        <v>10</v>
      </c>
      <c r="D147">
        <v>11</v>
      </c>
      <c r="E147">
        <v>19</v>
      </c>
      <c r="F147">
        <v>14</v>
      </c>
      <c r="G147">
        <v>154</v>
      </c>
      <c r="H147">
        <v>1</v>
      </c>
      <c r="I147">
        <v>0</v>
      </c>
      <c r="J147">
        <v>0</v>
      </c>
      <c r="K147">
        <v>0</v>
      </c>
      <c r="L147" s="2">
        <f>G147*0.1+H147*6+J147*0.1+K147*6</f>
        <v>21.4</v>
      </c>
      <c r="M147" s="2">
        <f>L147/D147</f>
        <v>1.9454545454545453</v>
      </c>
    </row>
    <row r="148" spans="1:13" x14ac:dyDescent="0.35">
      <c r="A148" t="s">
        <v>585</v>
      </c>
      <c r="B148" t="s">
        <v>429</v>
      </c>
      <c r="C148" t="s">
        <v>19</v>
      </c>
      <c r="D148">
        <v>11</v>
      </c>
      <c r="E148">
        <v>35</v>
      </c>
      <c r="F148">
        <v>27</v>
      </c>
      <c r="G148">
        <v>197</v>
      </c>
      <c r="H148">
        <v>0</v>
      </c>
      <c r="I148">
        <v>3</v>
      </c>
      <c r="J148">
        <v>16</v>
      </c>
      <c r="K148">
        <v>0</v>
      </c>
      <c r="L148" s="2">
        <f>G148*0.1+H148*6+J148*0.1+K148*6</f>
        <v>21.300000000000004</v>
      </c>
      <c r="M148" s="2">
        <f>L148/D148</f>
        <v>1.9363636363636367</v>
      </c>
    </row>
    <row r="149" spans="1:13" x14ac:dyDescent="0.35">
      <c r="A149" t="s">
        <v>586</v>
      </c>
      <c r="B149" t="s">
        <v>421</v>
      </c>
      <c r="C149" t="s">
        <v>17</v>
      </c>
      <c r="D149">
        <v>14</v>
      </c>
      <c r="E149">
        <v>26</v>
      </c>
      <c r="F149">
        <v>20</v>
      </c>
      <c r="G149">
        <v>201</v>
      </c>
      <c r="H149">
        <v>0</v>
      </c>
      <c r="I149">
        <v>4</v>
      </c>
      <c r="J149">
        <v>70</v>
      </c>
      <c r="K149">
        <v>0</v>
      </c>
      <c r="L149" s="2">
        <f>G149*0.1+H149*6+J149*0.1+K149*6</f>
        <v>27.1</v>
      </c>
      <c r="M149" s="2">
        <f>L149/D149</f>
        <v>1.9357142857142857</v>
      </c>
    </row>
    <row r="150" spans="1:13" x14ac:dyDescent="0.35">
      <c r="A150" t="s">
        <v>587</v>
      </c>
      <c r="B150" t="s">
        <v>432</v>
      </c>
      <c r="C150" t="s">
        <v>34</v>
      </c>
      <c r="D150">
        <v>10</v>
      </c>
      <c r="E150">
        <v>21</v>
      </c>
      <c r="F150">
        <v>13</v>
      </c>
      <c r="G150">
        <v>132</v>
      </c>
      <c r="H150">
        <v>1</v>
      </c>
      <c r="I150">
        <v>1</v>
      </c>
      <c r="J150">
        <v>1</v>
      </c>
      <c r="K150">
        <v>0</v>
      </c>
      <c r="L150" s="2">
        <f>G150*0.1+H150*6+J150*0.1+K150*6</f>
        <v>19.300000000000004</v>
      </c>
      <c r="M150" s="2">
        <f>L150/D150</f>
        <v>1.9300000000000004</v>
      </c>
    </row>
    <row r="151" spans="1:13" x14ac:dyDescent="0.35">
      <c r="A151" t="s">
        <v>588</v>
      </c>
      <c r="B151" t="s">
        <v>441</v>
      </c>
      <c r="C151" t="s">
        <v>16</v>
      </c>
      <c r="D151">
        <v>10</v>
      </c>
      <c r="E151">
        <v>29</v>
      </c>
      <c r="F151">
        <v>10</v>
      </c>
      <c r="G151">
        <v>167</v>
      </c>
      <c r="H151">
        <v>0</v>
      </c>
      <c r="I151">
        <v>1</v>
      </c>
      <c r="J151">
        <v>1</v>
      </c>
      <c r="K151">
        <v>0</v>
      </c>
      <c r="L151" s="2">
        <f>G151*0.1+H151*6+J151*0.1+K151*6</f>
        <v>16.8</v>
      </c>
      <c r="M151" s="2">
        <f>L151/D151</f>
        <v>1.6800000000000002</v>
      </c>
    </row>
  </sheetData>
  <sortState xmlns:xlrd2="http://schemas.microsoft.com/office/spreadsheetml/2017/richdata2" ref="B2:M151">
    <sortCondition descending="1" ref="M2:M151"/>
  </sortState>
  <conditionalFormatting sqref="M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3536-3229-474C-A3E1-3608170628DF}">
  <dimension ref="A1:M151"/>
  <sheetViews>
    <sheetView workbookViewId="0">
      <selection activeCell="M2" sqref="M2"/>
    </sheetView>
  </sheetViews>
  <sheetFormatPr defaultRowHeight="14.5" x14ac:dyDescent="0.35"/>
  <cols>
    <col min="1" max="1" width="22.453125" bestFit="1" customWidth="1"/>
    <col min="2" max="2" width="26" bestFit="1" customWidth="1"/>
    <col min="11" max="11" width="8.7265625" customWidth="1"/>
    <col min="12" max="13" width="8.7265625" style="2"/>
  </cols>
  <sheetData>
    <row r="1" spans="1:13" x14ac:dyDescent="0.35">
      <c r="A1" t="s">
        <v>173</v>
      </c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2</v>
      </c>
      <c r="I1" t="s">
        <v>231</v>
      </c>
      <c r="J1" t="s">
        <v>230</v>
      </c>
      <c r="K1" t="s">
        <v>2</v>
      </c>
      <c r="L1" s="2" t="s">
        <v>232</v>
      </c>
      <c r="M1" s="2" t="s">
        <v>233</v>
      </c>
    </row>
    <row r="2" spans="1:13" x14ac:dyDescent="0.35">
      <c r="A2" t="s">
        <v>48</v>
      </c>
      <c r="B2" t="s">
        <v>174</v>
      </c>
      <c r="C2" t="s">
        <v>15</v>
      </c>
      <c r="D2">
        <v>16</v>
      </c>
      <c r="E2">
        <v>185</v>
      </c>
      <c r="F2">
        <v>149</v>
      </c>
      <c r="G2" s="1">
        <v>1725</v>
      </c>
      <c r="H2">
        <v>9</v>
      </c>
      <c r="I2">
        <v>1</v>
      </c>
      <c r="J2">
        <v>-9</v>
      </c>
      <c r="K2">
        <v>0</v>
      </c>
      <c r="L2" s="2">
        <f>G2*0.1+H2*6+J2*0.1+K2*6</f>
        <v>225.6</v>
      </c>
      <c r="M2" s="2">
        <f>L2/D2</f>
        <v>14.1</v>
      </c>
    </row>
    <row r="3" spans="1:13" x14ac:dyDescent="0.35">
      <c r="A3" t="s">
        <v>50</v>
      </c>
      <c r="B3" t="s">
        <v>175</v>
      </c>
      <c r="C3" t="s">
        <v>13</v>
      </c>
      <c r="D3">
        <v>14</v>
      </c>
      <c r="E3">
        <v>120</v>
      </c>
      <c r="F3">
        <v>86</v>
      </c>
      <c r="G3" s="1">
        <v>1333</v>
      </c>
      <c r="H3">
        <v>9</v>
      </c>
      <c r="I3">
        <v>1</v>
      </c>
      <c r="J3">
        <v>8</v>
      </c>
      <c r="K3">
        <v>0</v>
      </c>
      <c r="L3" s="2">
        <f>G3*0.1+H3*6+J3*0.1+K3*6</f>
        <v>188.10000000000002</v>
      </c>
      <c r="M3" s="2">
        <f>L3/D3</f>
        <v>13.435714285714287</v>
      </c>
    </row>
    <row r="4" spans="1:13" x14ac:dyDescent="0.35">
      <c r="A4" t="s">
        <v>60</v>
      </c>
      <c r="B4" t="s">
        <v>189</v>
      </c>
      <c r="C4" t="s">
        <v>13</v>
      </c>
      <c r="D4">
        <v>13</v>
      </c>
      <c r="E4">
        <v>118</v>
      </c>
      <c r="F4">
        <v>67</v>
      </c>
      <c r="G4" s="1">
        <v>1157</v>
      </c>
      <c r="H4">
        <v>8</v>
      </c>
      <c r="I4">
        <v>0</v>
      </c>
      <c r="J4">
        <v>0</v>
      </c>
      <c r="K4">
        <v>0</v>
      </c>
      <c r="L4" s="2">
        <f>G4*0.1+H4*6+J4*0.1+K4*6</f>
        <v>163.69999999999999</v>
      </c>
      <c r="M4" s="2">
        <f>L4/D4</f>
        <v>12.592307692307692</v>
      </c>
    </row>
    <row r="5" spans="1:13" x14ac:dyDescent="0.35">
      <c r="A5" t="s">
        <v>540</v>
      </c>
      <c r="B5" t="s">
        <v>494</v>
      </c>
      <c r="C5" t="s">
        <v>22</v>
      </c>
      <c r="D5">
        <v>1</v>
      </c>
      <c r="E5">
        <v>8</v>
      </c>
      <c r="F5">
        <v>4</v>
      </c>
      <c r="G5">
        <v>56</v>
      </c>
      <c r="H5">
        <v>1</v>
      </c>
      <c r="I5">
        <v>1</v>
      </c>
      <c r="J5">
        <v>5</v>
      </c>
      <c r="K5">
        <v>0</v>
      </c>
      <c r="L5" s="2">
        <f>G5*0.1+H5*6+J5*0.1+K5*6</f>
        <v>12.100000000000001</v>
      </c>
      <c r="M5" s="2">
        <f>L5/D5</f>
        <v>12.100000000000001</v>
      </c>
    </row>
    <row r="6" spans="1:13" x14ac:dyDescent="0.35">
      <c r="A6" t="s">
        <v>49</v>
      </c>
      <c r="B6" t="s">
        <v>176</v>
      </c>
      <c r="C6" t="s">
        <v>26</v>
      </c>
      <c r="D6">
        <v>15</v>
      </c>
      <c r="E6">
        <v>157</v>
      </c>
      <c r="F6">
        <v>99</v>
      </c>
      <c r="G6" s="1">
        <v>1394</v>
      </c>
      <c r="H6">
        <v>6</v>
      </c>
      <c r="I6">
        <v>2</v>
      </c>
      <c r="J6">
        <v>-3</v>
      </c>
      <c r="K6">
        <v>0</v>
      </c>
      <c r="L6" s="2">
        <f>G6*0.1+H6*6+J6*0.1+K6*6</f>
        <v>175.1</v>
      </c>
      <c r="M6" s="2">
        <f>L6/D6</f>
        <v>11.673333333333334</v>
      </c>
    </row>
    <row r="7" spans="1:13" x14ac:dyDescent="0.35">
      <c r="A7" t="s">
        <v>54</v>
      </c>
      <c r="B7" t="s">
        <v>182</v>
      </c>
      <c r="C7" t="s">
        <v>30</v>
      </c>
      <c r="D7">
        <v>16</v>
      </c>
      <c r="E7">
        <v>116</v>
      </c>
      <c r="F7">
        <v>65</v>
      </c>
      <c r="G7" s="1">
        <v>1190</v>
      </c>
      <c r="H7">
        <v>11</v>
      </c>
      <c r="I7">
        <v>0</v>
      </c>
      <c r="J7">
        <v>0</v>
      </c>
      <c r="K7">
        <v>0</v>
      </c>
      <c r="L7" s="2">
        <f>G7*0.1+H7*6+J7*0.1+K7*6</f>
        <v>185</v>
      </c>
      <c r="M7" s="2">
        <f>L7/D7</f>
        <v>11.5625</v>
      </c>
    </row>
    <row r="8" spans="1:13" x14ac:dyDescent="0.35">
      <c r="A8" t="s">
        <v>59</v>
      </c>
      <c r="B8" t="s">
        <v>177</v>
      </c>
      <c r="C8" t="s">
        <v>29</v>
      </c>
      <c r="D8">
        <v>16</v>
      </c>
      <c r="E8">
        <v>134</v>
      </c>
      <c r="F8">
        <v>94</v>
      </c>
      <c r="G8" s="1">
        <v>1161</v>
      </c>
      <c r="H8">
        <v>10</v>
      </c>
      <c r="I8">
        <v>2</v>
      </c>
      <c r="J8">
        <v>4</v>
      </c>
      <c r="K8">
        <v>0</v>
      </c>
      <c r="L8" s="2">
        <f>G8*0.1+H8*6+J8*0.1+K8*6</f>
        <v>176.50000000000003</v>
      </c>
      <c r="M8" s="2">
        <f>L8/D8</f>
        <v>11.031250000000002</v>
      </c>
    </row>
    <row r="9" spans="1:13" x14ac:dyDescent="0.35">
      <c r="A9" t="s">
        <v>52</v>
      </c>
      <c r="B9" t="s">
        <v>184</v>
      </c>
      <c r="C9" t="s">
        <v>32</v>
      </c>
      <c r="D9">
        <v>16</v>
      </c>
      <c r="E9">
        <v>128</v>
      </c>
      <c r="F9">
        <v>72</v>
      </c>
      <c r="G9" s="1">
        <v>1202</v>
      </c>
      <c r="H9">
        <v>9</v>
      </c>
      <c r="I9">
        <v>0</v>
      </c>
      <c r="J9">
        <v>0</v>
      </c>
      <c r="K9">
        <v>0</v>
      </c>
      <c r="L9" s="2">
        <f>G9*0.1+H9*6+J9*0.1+K9*6</f>
        <v>174.2</v>
      </c>
      <c r="M9" s="2">
        <f>L9/D9</f>
        <v>10.887499999999999</v>
      </c>
    </row>
    <row r="10" spans="1:13" x14ac:dyDescent="0.35">
      <c r="A10" t="s">
        <v>82</v>
      </c>
      <c r="B10" t="s">
        <v>206</v>
      </c>
      <c r="C10" t="s">
        <v>18</v>
      </c>
      <c r="D10">
        <v>12</v>
      </c>
      <c r="E10">
        <v>89</v>
      </c>
      <c r="F10">
        <v>58</v>
      </c>
      <c r="G10">
        <v>860</v>
      </c>
      <c r="H10">
        <v>7</v>
      </c>
      <c r="I10">
        <v>8</v>
      </c>
      <c r="J10">
        <v>23</v>
      </c>
      <c r="K10">
        <v>0</v>
      </c>
      <c r="L10" s="2">
        <f>G10*0.1+H10*6+J10*0.1+K10*6</f>
        <v>130.30000000000001</v>
      </c>
      <c r="M10" s="2">
        <f>L10/D10</f>
        <v>10.858333333333334</v>
      </c>
    </row>
    <row r="11" spans="1:13" x14ac:dyDescent="0.35">
      <c r="A11" t="s">
        <v>76</v>
      </c>
      <c r="B11" t="s">
        <v>197</v>
      </c>
      <c r="C11" t="s">
        <v>6</v>
      </c>
      <c r="D11">
        <v>12</v>
      </c>
      <c r="E11">
        <v>127</v>
      </c>
      <c r="F11">
        <v>83</v>
      </c>
      <c r="G11">
        <v>997</v>
      </c>
      <c r="H11">
        <v>5</v>
      </c>
      <c r="I11">
        <v>0</v>
      </c>
      <c r="J11">
        <v>0</v>
      </c>
      <c r="K11">
        <v>0</v>
      </c>
      <c r="L11" s="2">
        <f>G11*0.1+H11*6+J11*0.1+K11*6</f>
        <v>129.69999999999999</v>
      </c>
      <c r="M11" s="2">
        <f>L11/D11</f>
        <v>10.808333333333332</v>
      </c>
    </row>
    <row r="12" spans="1:13" x14ac:dyDescent="0.35">
      <c r="A12" t="s">
        <v>58</v>
      </c>
      <c r="B12" t="s">
        <v>178</v>
      </c>
      <c r="C12" t="s">
        <v>21</v>
      </c>
      <c r="D12">
        <v>15</v>
      </c>
      <c r="E12">
        <v>150</v>
      </c>
      <c r="F12">
        <v>104</v>
      </c>
      <c r="G12" s="1">
        <v>1165</v>
      </c>
      <c r="H12">
        <v>7</v>
      </c>
      <c r="I12">
        <v>2</v>
      </c>
      <c r="J12">
        <v>18</v>
      </c>
      <c r="K12">
        <v>0</v>
      </c>
      <c r="L12" s="2">
        <f>G12*0.1+H12*6+J12*0.1+K12*6</f>
        <v>160.30000000000001</v>
      </c>
      <c r="M12" s="2">
        <f>L12/D12</f>
        <v>10.686666666666667</v>
      </c>
    </row>
    <row r="13" spans="1:13" x14ac:dyDescent="0.35">
      <c r="A13" t="s">
        <v>67</v>
      </c>
      <c r="B13" t="s">
        <v>198</v>
      </c>
      <c r="C13" t="s">
        <v>12</v>
      </c>
      <c r="D13">
        <v>14</v>
      </c>
      <c r="E13">
        <v>113</v>
      </c>
      <c r="F13">
        <v>66</v>
      </c>
      <c r="G13" s="1">
        <v>1107</v>
      </c>
      <c r="H13">
        <v>6</v>
      </c>
      <c r="I13">
        <v>0</v>
      </c>
      <c r="J13">
        <v>0</v>
      </c>
      <c r="K13">
        <v>0</v>
      </c>
      <c r="L13" s="2">
        <f>G13*0.1+H13*6+J13*0.1+K13*6</f>
        <v>146.69999999999999</v>
      </c>
      <c r="M13" s="2">
        <f>L13/D13</f>
        <v>10.478571428571428</v>
      </c>
    </row>
    <row r="14" spans="1:13" x14ac:dyDescent="0.35">
      <c r="A14" t="s">
        <v>55</v>
      </c>
      <c r="B14" t="s">
        <v>183</v>
      </c>
      <c r="C14" t="s">
        <v>12</v>
      </c>
      <c r="D14">
        <v>16</v>
      </c>
      <c r="E14">
        <v>119</v>
      </c>
      <c r="F14">
        <v>79</v>
      </c>
      <c r="G14" s="1">
        <v>1189</v>
      </c>
      <c r="H14">
        <v>8</v>
      </c>
      <c r="I14">
        <v>1</v>
      </c>
      <c r="J14">
        <v>6</v>
      </c>
      <c r="K14">
        <v>0</v>
      </c>
      <c r="L14" s="2">
        <f>G14*0.1+H14*6+J14*0.1+K14*6</f>
        <v>167.5</v>
      </c>
      <c r="M14" s="2">
        <f>L14/D14</f>
        <v>10.46875</v>
      </c>
    </row>
    <row r="15" spans="1:13" x14ac:dyDescent="0.35">
      <c r="A15" t="s">
        <v>64</v>
      </c>
      <c r="B15" t="s">
        <v>194</v>
      </c>
      <c r="C15" t="s">
        <v>4</v>
      </c>
      <c r="D15">
        <v>15</v>
      </c>
      <c r="E15">
        <v>94</v>
      </c>
      <c r="F15">
        <v>63</v>
      </c>
      <c r="G15" s="1">
        <v>1130</v>
      </c>
      <c r="H15">
        <v>6</v>
      </c>
      <c r="I15">
        <v>5</v>
      </c>
      <c r="J15">
        <v>61</v>
      </c>
      <c r="K15">
        <v>0</v>
      </c>
      <c r="L15" s="2">
        <f>G15*0.1+H15*6+J15*0.1+K15*6</f>
        <v>155.1</v>
      </c>
      <c r="M15" s="2">
        <f>L15/D15</f>
        <v>10.34</v>
      </c>
    </row>
    <row r="16" spans="1:13" x14ac:dyDescent="0.35">
      <c r="A16" t="s">
        <v>71</v>
      </c>
      <c r="B16" t="s">
        <v>195</v>
      </c>
      <c r="C16" t="s">
        <v>3</v>
      </c>
      <c r="D16">
        <v>16</v>
      </c>
      <c r="E16">
        <v>84</v>
      </c>
      <c r="F16">
        <v>52</v>
      </c>
      <c r="G16" s="1">
        <v>1051</v>
      </c>
      <c r="H16">
        <v>8</v>
      </c>
      <c r="I16">
        <v>3</v>
      </c>
      <c r="J16">
        <v>60</v>
      </c>
      <c r="K16">
        <v>1</v>
      </c>
      <c r="L16" s="2">
        <f>G16*0.1+H16*6+J16*0.1+K16*6</f>
        <v>165.10000000000002</v>
      </c>
      <c r="M16" s="2">
        <f>L16/D16</f>
        <v>10.318750000000001</v>
      </c>
    </row>
    <row r="17" spans="1:13" x14ac:dyDescent="0.35">
      <c r="A17" t="s">
        <v>81</v>
      </c>
      <c r="B17" t="s">
        <v>201</v>
      </c>
      <c r="C17" t="s">
        <v>26</v>
      </c>
      <c r="D17">
        <v>13</v>
      </c>
      <c r="E17">
        <v>93</v>
      </c>
      <c r="F17">
        <v>63</v>
      </c>
      <c r="G17">
        <v>866</v>
      </c>
      <c r="H17">
        <v>7</v>
      </c>
      <c r="I17">
        <v>2</v>
      </c>
      <c r="J17">
        <v>34</v>
      </c>
      <c r="K17">
        <v>0</v>
      </c>
      <c r="L17" s="2">
        <f>G17*0.1+H17*6+J17*0.1+K17*6</f>
        <v>132.00000000000003</v>
      </c>
      <c r="M17" s="2">
        <f>L17/D17</f>
        <v>10.153846153846157</v>
      </c>
    </row>
    <row r="18" spans="1:13" x14ac:dyDescent="0.35">
      <c r="A18" t="s">
        <v>89</v>
      </c>
      <c r="B18" t="s">
        <v>202</v>
      </c>
      <c r="C18" t="s">
        <v>30</v>
      </c>
      <c r="D18">
        <v>13</v>
      </c>
      <c r="E18">
        <v>91</v>
      </c>
      <c r="F18">
        <v>62</v>
      </c>
      <c r="G18">
        <v>779</v>
      </c>
      <c r="H18">
        <v>9</v>
      </c>
      <c r="I18">
        <v>2</v>
      </c>
      <c r="J18">
        <v>0</v>
      </c>
      <c r="K18">
        <v>0</v>
      </c>
      <c r="L18" s="2">
        <f>G18*0.1+H18*6+J18*0.1+K18*6</f>
        <v>131.9</v>
      </c>
      <c r="M18" s="2">
        <f>L18/D18</f>
        <v>10.146153846153847</v>
      </c>
    </row>
    <row r="19" spans="1:13" x14ac:dyDescent="0.35">
      <c r="A19" t="s">
        <v>74</v>
      </c>
      <c r="B19" t="s">
        <v>191</v>
      </c>
      <c r="C19" t="s">
        <v>192</v>
      </c>
      <c r="D19">
        <v>15</v>
      </c>
      <c r="E19">
        <v>118</v>
      </c>
      <c r="F19">
        <v>73</v>
      </c>
      <c r="G19" s="1">
        <v>1008</v>
      </c>
      <c r="H19">
        <v>8</v>
      </c>
      <c r="I19">
        <v>2</v>
      </c>
      <c r="J19">
        <v>20</v>
      </c>
      <c r="K19">
        <v>0</v>
      </c>
      <c r="L19" s="2">
        <f>G19*0.1+H19*6+J19*0.1+K19*6</f>
        <v>150.80000000000001</v>
      </c>
      <c r="M19" s="2">
        <f>L19/D19</f>
        <v>10.053333333333335</v>
      </c>
    </row>
    <row r="20" spans="1:13" x14ac:dyDescent="0.35">
      <c r="A20" t="s">
        <v>53</v>
      </c>
      <c r="B20" t="s">
        <v>179</v>
      </c>
      <c r="C20" t="s">
        <v>33</v>
      </c>
      <c r="D20">
        <v>16</v>
      </c>
      <c r="E20">
        <v>149</v>
      </c>
      <c r="F20">
        <v>104</v>
      </c>
      <c r="G20" s="1">
        <v>1199</v>
      </c>
      <c r="H20">
        <v>6</v>
      </c>
      <c r="I20">
        <v>3</v>
      </c>
      <c r="J20">
        <v>16</v>
      </c>
      <c r="K20">
        <v>0</v>
      </c>
      <c r="L20" s="2">
        <f>G20*0.1+H20*6+J20*0.1+K20*6</f>
        <v>157.5</v>
      </c>
      <c r="M20" s="2">
        <f>L20/D20</f>
        <v>9.84375</v>
      </c>
    </row>
    <row r="21" spans="1:13" x14ac:dyDescent="0.35">
      <c r="A21" t="s">
        <v>61</v>
      </c>
      <c r="B21" t="s">
        <v>180</v>
      </c>
      <c r="C21" t="s">
        <v>7</v>
      </c>
      <c r="D21">
        <v>16</v>
      </c>
      <c r="E21">
        <v>154</v>
      </c>
      <c r="F21">
        <v>98</v>
      </c>
      <c r="G21" s="1">
        <v>1147</v>
      </c>
      <c r="H21">
        <v>7</v>
      </c>
      <c r="I21">
        <v>1</v>
      </c>
      <c r="J21">
        <v>2</v>
      </c>
      <c r="K21">
        <v>0</v>
      </c>
      <c r="L21" s="2">
        <f>G21*0.1+H21*6+J21*0.1+K21*6</f>
        <v>156.89999999999998</v>
      </c>
      <c r="M21" s="2">
        <f>L21/D21</f>
        <v>9.8062499999999986</v>
      </c>
    </row>
    <row r="22" spans="1:13" x14ac:dyDescent="0.35">
      <c r="A22" t="s">
        <v>56</v>
      </c>
      <c r="B22" t="s">
        <v>188</v>
      </c>
      <c r="C22" t="s">
        <v>28</v>
      </c>
      <c r="D22">
        <v>15</v>
      </c>
      <c r="E22">
        <v>135</v>
      </c>
      <c r="F22">
        <v>87</v>
      </c>
      <c r="G22" s="1">
        <v>1175</v>
      </c>
      <c r="H22">
        <v>4</v>
      </c>
      <c r="I22">
        <v>6</v>
      </c>
      <c r="J22">
        <v>40</v>
      </c>
      <c r="K22">
        <v>0</v>
      </c>
      <c r="L22" s="2">
        <f>G22*0.1+H22*6+J22*0.1+K22*6</f>
        <v>145.5</v>
      </c>
      <c r="M22" s="2">
        <f>L22/D22</f>
        <v>9.6999999999999993</v>
      </c>
    </row>
    <row r="23" spans="1:13" x14ac:dyDescent="0.35">
      <c r="A23" t="s">
        <v>57</v>
      </c>
      <c r="B23" t="s">
        <v>185</v>
      </c>
      <c r="C23" t="s">
        <v>9</v>
      </c>
      <c r="D23">
        <v>16</v>
      </c>
      <c r="E23">
        <v>138</v>
      </c>
      <c r="F23">
        <v>83</v>
      </c>
      <c r="G23" s="1">
        <v>1174</v>
      </c>
      <c r="H23">
        <v>6</v>
      </c>
      <c r="I23">
        <v>1</v>
      </c>
      <c r="J23">
        <v>10</v>
      </c>
      <c r="K23">
        <v>0</v>
      </c>
      <c r="L23" s="2">
        <f>G23*0.1+H23*6+J23*0.1+K23*6</f>
        <v>154.4</v>
      </c>
      <c r="M23" s="2">
        <f>L23/D23</f>
        <v>9.65</v>
      </c>
    </row>
    <row r="24" spans="1:13" x14ac:dyDescent="0.35">
      <c r="A24" t="s">
        <v>69</v>
      </c>
      <c r="B24" t="s">
        <v>186</v>
      </c>
      <c r="C24" t="s">
        <v>25</v>
      </c>
      <c r="D24">
        <v>16</v>
      </c>
      <c r="E24">
        <v>110</v>
      </c>
      <c r="F24">
        <v>82</v>
      </c>
      <c r="G24" s="1">
        <v>1057</v>
      </c>
      <c r="H24">
        <v>8</v>
      </c>
      <c r="I24">
        <v>4</v>
      </c>
      <c r="J24">
        <v>-5</v>
      </c>
      <c r="K24">
        <v>0</v>
      </c>
      <c r="L24" s="2">
        <f>G24*0.1+H24*6+J24*0.1+K24*6</f>
        <v>153.19999999999999</v>
      </c>
      <c r="M24" s="2">
        <f>L24/D24</f>
        <v>9.5749999999999993</v>
      </c>
    </row>
    <row r="25" spans="1:13" x14ac:dyDescent="0.35">
      <c r="A25" t="s">
        <v>77</v>
      </c>
      <c r="B25" t="s">
        <v>203</v>
      </c>
      <c r="C25" t="s">
        <v>19</v>
      </c>
      <c r="D25">
        <v>14</v>
      </c>
      <c r="E25">
        <v>93</v>
      </c>
      <c r="F25">
        <v>58</v>
      </c>
      <c r="G25">
        <v>919</v>
      </c>
      <c r="H25">
        <v>7</v>
      </c>
      <c r="I25">
        <v>0</v>
      </c>
      <c r="J25">
        <v>0</v>
      </c>
      <c r="K25">
        <v>0</v>
      </c>
      <c r="L25" s="2">
        <f>G25*0.1+H25*6+J25*0.1+K25*6</f>
        <v>133.9</v>
      </c>
      <c r="M25" s="2">
        <f>L25/D25</f>
        <v>9.5642857142857149</v>
      </c>
    </row>
    <row r="26" spans="1:13" x14ac:dyDescent="0.35">
      <c r="A26" t="s">
        <v>101</v>
      </c>
      <c r="B26" t="s">
        <v>218</v>
      </c>
      <c r="C26" t="s">
        <v>24</v>
      </c>
      <c r="D26">
        <v>11</v>
      </c>
      <c r="E26">
        <v>85</v>
      </c>
      <c r="F26">
        <v>49</v>
      </c>
      <c r="G26">
        <v>676</v>
      </c>
      <c r="H26">
        <v>6</v>
      </c>
      <c r="I26">
        <v>1</v>
      </c>
      <c r="J26">
        <v>16</v>
      </c>
      <c r="K26">
        <v>0</v>
      </c>
      <c r="L26" s="2">
        <f>G26*0.1+H26*6+J26*0.1+K26*6</f>
        <v>105.2</v>
      </c>
      <c r="M26" s="2">
        <f>L26/D26</f>
        <v>9.5636363636363644</v>
      </c>
    </row>
    <row r="27" spans="1:13" x14ac:dyDescent="0.35">
      <c r="A27" t="s">
        <v>63</v>
      </c>
      <c r="B27" t="s">
        <v>187</v>
      </c>
      <c r="C27" t="s">
        <v>29</v>
      </c>
      <c r="D27">
        <v>15</v>
      </c>
      <c r="E27">
        <v>139</v>
      </c>
      <c r="F27">
        <v>90</v>
      </c>
      <c r="G27" s="1">
        <v>1134</v>
      </c>
      <c r="H27">
        <v>2</v>
      </c>
      <c r="I27">
        <v>17</v>
      </c>
      <c r="J27">
        <v>115</v>
      </c>
      <c r="K27">
        <v>1</v>
      </c>
      <c r="L27" s="2">
        <f>G27*0.1+H27*6+J27*0.1+K27*6</f>
        <v>142.9</v>
      </c>
      <c r="M27" s="2">
        <f>L27/D27</f>
        <v>9.5266666666666673</v>
      </c>
    </row>
    <row r="28" spans="1:13" x14ac:dyDescent="0.35">
      <c r="A28" t="s">
        <v>68</v>
      </c>
      <c r="B28" t="s">
        <v>196</v>
      </c>
      <c r="C28" t="s">
        <v>23</v>
      </c>
      <c r="D28">
        <v>15</v>
      </c>
      <c r="E28">
        <v>115</v>
      </c>
      <c r="F28">
        <v>72</v>
      </c>
      <c r="G28" s="1">
        <v>1060</v>
      </c>
      <c r="H28">
        <v>6</v>
      </c>
      <c r="I28">
        <v>2</v>
      </c>
      <c r="J28">
        <v>7</v>
      </c>
      <c r="K28">
        <v>0</v>
      </c>
      <c r="L28" s="2">
        <f>G28*0.1+H28*6+J28*0.1+K28*6</f>
        <v>142.69999999999999</v>
      </c>
      <c r="M28" s="2">
        <f>L28/D28</f>
        <v>9.5133333333333319</v>
      </c>
    </row>
    <row r="29" spans="1:13" x14ac:dyDescent="0.35">
      <c r="A29" t="s">
        <v>65</v>
      </c>
      <c r="B29" t="s">
        <v>181</v>
      </c>
      <c r="C29" t="s">
        <v>22</v>
      </c>
      <c r="D29">
        <v>16</v>
      </c>
      <c r="E29">
        <v>153</v>
      </c>
      <c r="F29">
        <v>100</v>
      </c>
      <c r="G29" s="1">
        <v>1117</v>
      </c>
      <c r="H29">
        <v>6</v>
      </c>
      <c r="I29">
        <v>8</v>
      </c>
      <c r="J29">
        <v>27</v>
      </c>
      <c r="K29">
        <v>0</v>
      </c>
      <c r="L29" s="2">
        <f>G29*0.1+H29*6+J29*0.1+K29*6</f>
        <v>150.39999999999998</v>
      </c>
      <c r="M29" s="2">
        <f>L29/D29</f>
        <v>9.3999999999999986</v>
      </c>
    </row>
    <row r="30" spans="1:13" x14ac:dyDescent="0.35">
      <c r="A30" t="s">
        <v>66</v>
      </c>
      <c r="B30" t="s">
        <v>193</v>
      </c>
      <c r="C30" t="s">
        <v>11</v>
      </c>
      <c r="D30">
        <v>16</v>
      </c>
      <c r="E30">
        <v>125</v>
      </c>
      <c r="F30">
        <v>72</v>
      </c>
      <c r="G30" s="1">
        <v>1112</v>
      </c>
      <c r="H30">
        <v>6</v>
      </c>
      <c r="I30">
        <v>3</v>
      </c>
      <c r="J30">
        <v>17</v>
      </c>
      <c r="K30">
        <v>0</v>
      </c>
      <c r="L30" s="2">
        <f>G30*0.1+H30*6+J30*0.1+K30*6</f>
        <v>148.89999999999998</v>
      </c>
      <c r="M30" s="2">
        <f>L30/D30</f>
        <v>9.3062499999999986</v>
      </c>
    </row>
    <row r="31" spans="1:13" x14ac:dyDescent="0.35">
      <c r="A31" t="s">
        <v>507</v>
      </c>
      <c r="B31" t="s">
        <v>459</v>
      </c>
      <c r="C31" t="s">
        <v>16</v>
      </c>
      <c r="D31">
        <v>3</v>
      </c>
      <c r="E31">
        <v>10</v>
      </c>
      <c r="F31">
        <v>9</v>
      </c>
      <c r="G31">
        <v>159</v>
      </c>
      <c r="H31">
        <v>2</v>
      </c>
      <c r="I31">
        <v>0</v>
      </c>
      <c r="J31">
        <v>0</v>
      </c>
      <c r="K31">
        <v>0</v>
      </c>
      <c r="L31" s="2">
        <f>G31*0.1+H31*6+J31*0.1+K31*6</f>
        <v>27.9</v>
      </c>
      <c r="M31" s="2">
        <f>L31/D31</f>
        <v>9.2999999999999989</v>
      </c>
    </row>
    <row r="32" spans="1:13" x14ac:dyDescent="0.35">
      <c r="A32" t="s">
        <v>87</v>
      </c>
      <c r="B32" t="s">
        <v>205</v>
      </c>
      <c r="C32" t="s">
        <v>31</v>
      </c>
      <c r="D32">
        <v>15</v>
      </c>
      <c r="E32">
        <v>81</v>
      </c>
      <c r="F32">
        <v>57</v>
      </c>
      <c r="G32">
        <v>802</v>
      </c>
      <c r="H32">
        <v>3</v>
      </c>
      <c r="I32">
        <v>14</v>
      </c>
      <c r="J32">
        <v>159</v>
      </c>
      <c r="K32">
        <v>3</v>
      </c>
      <c r="L32" s="2">
        <f>G32*0.1+H32*6+J32*0.1+K32*6</f>
        <v>132.10000000000002</v>
      </c>
      <c r="M32" s="2">
        <f>L32/D32</f>
        <v>8.8066666666666684</v>
      </c>
    </row>
    <row r="33" spans="1:13" x14ac:dyDescent="0.35">
      <c r="A33" t="s">
        <v>93</v>
      </c>
      <c r="B33" t="s">
        <v>211</v>
      </c>
      <c r="C33" t="s">
        <v>24</v>
      </c>
      <c r="D33">
        <v>14</v>
      </c>
      <c r="E33">
        <v>84</v>
      </c>
      <c r="F33">
        <v>48</v>
      </c>
      <c r="G33">
        <v>740</v>
      </c>
      <c r="H33">
        <v>8</v>
      </c>
      <c r="I33">
        <v>0</v>
      </c>
      <c r="J33">
        <v>0</v>
      </c>
      <c r="K33">
        <v>0</v>
      </c>
      <c r="L33" s="2">
        <f>G33*0.1+H33*6+J33*0.1+K33*6</f>
        <v>122</v>
      </c>
      <c r="M33" s="2">
        <f>L33/D33</f>
        <v>8.7142857142857135</v>
      </c>
    </row>
    <row r="34" spans="1:13" x14ac:dyDescent="0.35">
      <c r="A34" t="s">
        <v>125</v>
      </c>
      <c r="B34" t="s">
        <v>250</v>
      </c>
      <c r="C34" t="s">
        <v>34</v>
      </c>
      <c r="D34">
        <v>8</v>
      </c>
      <c r="E34">
        <v>56</v>
      </c>
      <c r="F34">
        <v>28</v>
      </c>
      <c r="G34">
        <v>506</v>
      </c>
      <c r="H34">
        <v>3</v>
      </c>
      <c r="I34">
        <v>3</v>
      </c>
      <c r="J34">
        <v>4</v>
      </c>
      <c r="K34">
        <v>0</v>
      </c>
      <c r="L34" s="2">
        <f>G34*0.1+H34*6+J34*0.1+K34*6</f>
        <v>69</v>
      </c>
      <c r="M34" s="2">
        <f>L34/D34</f>
        <v>8.625</v>
      </c>
    </row>
    <row r="35" spans="1:13" x14ac:dyDescent="0.35">
      <c r="A35" t="s">
        <v>72</v>
      </c>
      <c r="B35" t="s">
        <v>190</v>
      </c>
      <c r="C35" t="s">
        <v>34</v>
      </c>
      <c r="D35">
        <v>16</v>
      </c>
      <c r="E35">
        <v>148</v>
      </c>
      <c r="F35">
        <v>90</v>
      </c>
      <c r="G35" s="1">
        <v>1046</v>
      </c>
      <c r="H35">
        <v>5</v>
      </c>
      <c r="I35">
        <v>4</v>
      </c>
      <c r="J35">
        <v>23</v>
      </c>
      <c r="K35">
        <v>0</v>
      </c>
      <c r="L35" s="2">
        <f>G35*0.1+H35*6+J35*0.1+K35*6</f>
        <v>136.90000000000003</v>
      </c>
      <c r="M35" s="2">
        <f>L35/D35</f>
        <v>8.5562500000000021</v>
      </c>
    </row>
    <row r="36" spans="1:13" x14ac:dyDescent="0.35">
      <c r="A36" t="s">
        <v>142</v>
      </c>
      <c r="B36" t="s">
        <v>238</v>
      </c>
      <c r="C36" t="s">
        <v>4</v>
      </c>
      <c r="D36">
        <v>10</v>
      </c>
      <c r="E36">
        <v>48</v>
      </c>
      <c r="F36">
        <v>30</v>
      </c>
      <c r="G36">
        <v>418</v>
      </c>
      <c r="H36">
        <v>6</v>
      </c>
      <c r="I36">
        <v>4</v>
      </c>
      <c r="J36">
        <v>6</v>
      </c>
      <c r="K36">
        <v>1</v>
      </c>
      <c r="L36" s="2">
        <f>G36*0.1+H36*6+J36*0.1+K36*6</f>
        <v>84.4</v>
      </c>
      <c r="M36" s="2">
        <f>L36/D36</f>
        <v>8.4400000000000013</v>
      </c>
    </row>
    <row r="37" spans="1:13" x14ac:dyDescent="0.35">
      <c r="A37" t="s">
        <v>79</v>
      </c>
      <c r="B37" t="s">
        <v>204</v>
      </c>
      <c r="C37" t="s">
        <v>25</v>
      </c>
      <c r="D37">
        <v>16</v>
      </c>
      <c r="E37">
        <v>100</v>
      </c>
      <c r="F37">
        <v>58</v>
      </c>
      <c r="G37">
        <v>900</v>
      </c>
      <c r="H37">
        <v>7</v>
      </c>
      <c r="I37">
        <v>2</v>
      </c>
      <c r="J37">
        <v>11</v>
      </c>
      <c r="K37">
        <v>0</v>
      </c>
      <c r="L37" s="2">
        <f>G37*0.1+H37*6+J37*0.1+K37*6</f>
        <v>133.1</v>
      </c>
      <c r="M37" s="2">
        <f>L37/D37</f>
        <v>8.3187499999999996</v>
      </c>
    </row>
    <row r="38" spans="1:13" x14ac:dyDescent="0.35">
      <c r="A38" t="s">
        <v>116</v>
      </c>
      <c r="B38" t="s">
        <v>222</v>
      </c>
      <c r="C38" t="s">
        <v>24</v>
      </c>
      <c r="D38">
        <v>10</v>
      </c>
      <c r="E38">
        <v>83</v>
      </c>
      <c r="F38">
        <v>57</v>
      </c>
      <c r="G38">
        <v>576</v>
      </c>
      <c r="H38">
        <v>3</v>
      </c>
      <c r="I38">
        <v>6</v>
      </c>
      <c r="J38">
        <v>72</v>
      </c>
      <c r="K38">
        <v>0</v>
      </c>
      <c r="L38" s="2">
        <f>G38*0.1+H38*6+J38*0.1+K38*6</f>
        <v>82.8</v>
      </c>
      <c r="M38" s="2">
        <f>L38/D38</f>
        <v>8.2799999999999994</v>
      </c>
    </row>
    <row r="39" spans="1:13" x14ac:dyDescent="0.35">
      <c r="A39" t="s">
        <v>116</v>
      </c>
      <c r="B39" t="s">
        <v>239</v>
      </c>
      <c r="C39" t="s">
        <v>24</v>
      </c>
      <c r="D39">
        <v>10</v>
      </c>
      <c r="E39">
        <v>83</v>
      </c>
      <c r="F39">
        <v>57</v>
      </c>
      <c r="G39">
        <v>576</v>
      </c>
      <c r="H39">
        <v>3</v>
      </c>
      <c r="I39">
        <v>6</v>
      </c>
      <c r="J39">
        <v>72</v>
      </c>
      <c r="K39">
        <v>0</v>
      </c>
      <c r="L39" s="2">
        <f>G39*0.1+H39*6+J39*0.1+K39*6</f>
        <v>82.8</v>
      </c>
      <c r="M39" s="2">
        <f>L39/D39</f>
        <v>8.2799999999999994</v>
      </c>
    </row>
    <row r="40" spans="1:13" x14ac:dyDescent="0.35">
      <c r="A40" t="s">
        <v>284</v>
      </c>
      <c r="B40" t="s">
        <v>199</v>
      </c>
      <c r="C40" t="s">
        <v>9</v>
      </c>
      <c r="D40">
        <v>16</v>
      </c>
      <c r="E40">
        <v>133</v>
      </c>
      <c r="F40">
        <v>74</v>
      </c>
      <c r="G40" s="1">
        <v>1035</v>
      </c>
      <c r="H40">
        <v>4</v>
      </c>
      <c r="I40">
        <v>3</v>
      </c>
      <c r="J40">
        <v>10</v>
      </c>
      <c r="K40">
        <v>0</v>
      </c>
      <c r="L40" s="2">
        <f>G40*0.1+H40*6+J40*0.1+K40*6</f>
        <v>128.5</v>
      </c>
      <c r="M40" s="2">
        <f>L40/D40</f>
        <v>8.03125</v>
      </c>
    </row>
    <row r="41" spans="1:13" x14ac:dyDescent="0.35">
      <c r="A41" t="s">
        <v>126</v>
      </c>
      <c r="B41" t="s">
        <v>240</v>
      </c>
      <c r="C41" t="s">
        <v>5</v>
      </c>
      <c r="D41">
        <v>10</v>
      </c>
      <c r="E41">
        <v>68</v>
      </c>
      <c r="F41">
        <v>45</v>
      </c>
      <c r="G41">
        <v>501</v>
      </c>
      <c r="H41">
        <v>5</v>
      </c>
      <c r="I41">
        <v>0</v>
      </c>
      <c r="J41">
        <v>0</v>
      </c>
      <c r="K41">
        <v>0</v>
      </c>
      <c r="L41" s="2">
        <f>G41*0.1+H41*6+J41*0.1+K41*6</f>
        <v>80.099999999999994</v>
      </c>
      <c r="M41" s="2">
        <f>L41/D41</f>
        <v>8.01</v>
      </c>
    </row>
    <row r="42" spans="1:13" x14ac:dyDescent="0.35">
      <c r="A42" t="s">
        <v>127</v>
      </c>
      <c r="B42" t="s">
        <v>242</v>
      </c>
      <c r="C42" t="s">
        <v>16</v>
      </c>
      <c r="D42">
        <v>10</v>
      </c>
      <c r="E42">
        <v>73</v>
      </c>
      <c r="F42">
        <v>43</v>
      </c>
      <c r="G42">
        <v>490</v>
      </c>
      <c r="H42">
        <v>4</v>
      </c>
      <c r="I42">
        <v>1</v>
      </c>
      <c r="J42">
        <v>2</v>
      </c>
      <c r="K42">
        <v>1</v>
      </c>
      <c r="L42" s="2">
        <f>G42*0.1+H42*6+J42*0.1+K42*6</f>
        <v>79.2</v>
      </c>
      <c r="M42" s="2">
        <f>L42/D42</f>
        <v>7.92</v>
      </c>
    </row>
    <row r="43" spans="1:13" x14ac:dyDescent="0.35">
      <c r="A43" t="s">
        <v>106</v>
      </c>
      <c r="B43" t="s">
        <v>221</v>
      </c>
      <c r="C43" t="s">
        <v>10</v>
      </c>
      <c r="D43">
        <v>13</v>
      </c>
      <c r="E43">
        <v>64</v>
      </c>
      <c r="F43">
        <v>42</v>
      </c>
      <c r="G43">
        <v>651</v>
      </c>
      <c r="H43">
        <v>6</v>
      </c>
      <c r="I43">
        <v>0</v>
      </c>
      <c r="J43">
        <v>0</v>
      </c>
      <c r="K43">
        <v>0</v>
      </c>
      <c r="L43" s="2">
        <f>G43*0.1+H43*6+J43*0.1+K43*6</f>
        <v>101.10000000000001</v>
      </c>
      <c r="M43" s="2">
        <f>L43/D43</f>
        <v>7.7769230769230777</v>
      </c>
    </row>
    <row r="44" spans="1:13" x14ac:dyDescent="0.35">
      <c r="A44" t="s">
        <v>102</v>
      </c>
      <c r="B44" t="s">
        <v>236</v>
      </c>
      <c r="C44" t="s">
        <v>21</v>
      </c>
      <c r="D44">
        <v>11</v>
      </c>
      <c r="E44">
        <v>71</v>
      </c>
      <c r="F44">
        <v>49</v>
      </c>
      <c r="G44">
        <v>670</v>
      </c>
      <c r="H44">
        <v>3</v>
      </c>
      <c r="I44">
        <v>0</v>
      </c>
      <c r="J44">
        <v>0</v>
      </c>
      <c r="K44">
        <v>0</v>
      </c>
      <c r="L44" s="2">
        <f>G44*0.1+H44*6+J44*0.1+K44*6</f>
        <v>85</v>
      </c>
      <c r="M44" s="2">
        <f>L44/D44</f>
        <v>7.7272727272727275</v>
      </c>
    </row>
    <row r="45" spans="1:13" x14ac:dyDescent="0.35">
      <c r="A45" t="s">
        <v>139</v>
      </c>
      <c r="B45" t="s">
        <v>258</v>
      </c>
      <c r="C45" t="s">
        <v>32</v>
      </c>
      <c r="D45">
        <v>8</v>
      </c>
      <c r="E45">
        <v>60</v>
      </c>
      <c r="F45">
        <v>32</v>
      </c>
      <c r="G45">
        <v>428</v>
      </c>
      <c r="H45">
        <v>3</v>
      </c>
      <c r="I45">
        <v>0</v>
      </c>
      <c r="J45">
        <v>0</v>
      </c>
      <c r="K45">
        <v>0</v>
      </c>
      <c r="L45" s="2">
        <f>G45*0.1+H45*6+J45*0.1+K45*6</f>
        <v>60.800000000000004</v>
      </c>
      <c r="M45" s="2">
        <f>L45/D45</f>
        <v>7.6000000000000005</v>
      </c>
    </row>
    <row r="46" spans="1:13" x14ac:dyDescent="0.35">
      <c r="A46" t="s">
        <v>91</v>
      </c>
      <c r="B46" t="s">
        <v>208</v>
      </c>
      <c r="C46" t="s">
        <v>23</v>
      </c>
      <c r="D46">
        <v>15</v>
      </c>
      <c r="E46">
        <v>106</v>
      </c>
      <c r="F46">
        <v>67</v>
      </c>
      <c r="G46">
        <v>778</v>
      </c>
      <c r="H46">
        <v>6</v>
      </c>
      <c r="I46">
        <v>0</v>
      </c>
      <c r="J46">
        <v>0</v>
      </c>
      <c r="K46">
        <v>0</v>
      </c>
      <c r="L46" s="2">
        <f>G46*0.1+H46*6+J46*0.1+K46*6</f>
        <v>113.80000000000001</v>
      </c>
      <c r="M46" s="2">
        <f>L46/D46</f>
        <v>7.5866666666666678</v>
      </c>
    </row>
    <row r="47" spans="1:13" x14ac:dyDescent="0.35">
      <c r="A47" t="s">
        <v>96</v>
      </c>
      <c r="B47" t="s">
        <v>212</v>
      </c>
      <c r="C47" t="s">
        <v>14</v>
      </c>
      <c r="D47">
        <v>13</v>
      </c>
      <c r="E47">
        <v>108</v>
      </c>
      <c r="F47">
        <v>68</v>
      </c>
      <c r="G47">
        <v>709</v>
      </c>
      <c r="H47">
        <v>3</v>
      </c>
      <c r="I47">
        <v>10</v>
      </c>
      <c r="J47">
        <v>93</v>
      </c>
      <c r="K47">
        <v>0</v>
      </c>
      <c r="L47" s="2">
        <f>G47*0.1+H47*6+J47*0.1+K47*6</f>
        <v>98.2</v>
      </c>
      <c r="M47" s="2">
        <f>L47/D47</f>
        <v>7.5538461538461537</v>
      </c>
    </row>
    <row r="48" spans="1:13" x14ac:dyDescent="0.35">
      <c r="A48" t="s">
        <v>75</v>
      </c>
      <c r="B48" t="s">
        <v>213</v>
      </c>
      <c r="C48" t="s">
        <v>33</v>
      </c>
      <c r="D48">
        <v>15</v>
      </c>
      <c r="E48">
        <v>90</v>
      </c>
      <c r="F48">
        <v>49</v>
      </c>
      <c r="G48" s="1">
        <v>1001</v>
      </c>
      <c r="H48">
        <v>2</v>
      </c>
      <c r="I48">
        <v>1</v>
      </c>
      <c r="J48">
        <v>2</v>
      </c>
      <c r="K48">
        <v>0</v>
      </c>
      <c r="L48" s="2">
        <f>G48*0.1+H48*6+J48*0.1+K48*6</f>
        <v>112.30000000000001</v>
      </c>
      <c r="M48" s="2">
        <f>L48/D48</f>
        <v>7.4866666666666672</v>
      </c>
    </row>
    <row r="49" spans="1:13" x14ac:dyDescent="0.35">
      <c r="A49" t="s">
        <v>84</v>
      </c>
      <c r="B49" t="s">
        <v>200</v>
      </c>
      <c r="C49" t="s">
        <v>27</v>
      </c>
      <c r="D49">
        <v>16</v>
      </c>
      <c r="E49">
        <v>122</v>
      </c>
      <c r="F49">
        <v>78</v>
      </c>
      <c r="G49">
        <v>833</v>
      </c>
      <c r="H49">
        <v>6</v>
      </c>
      <c r="I49">
        <v>1</v>
      </c>
      <c r="J49">
        <v>4</v>
      </c>
      <c r="K49">
        <v>0</v>
      </c>
      <c r="L49" s="2">
        <f>G49*0.1+H49*6+J49*0.1+K49*6</f>
        <v>119.70000000000002</v>
      </c>
      <c r="M49" s="2">
        <f>L49/D49</f>
        <v>7.4812500000000011</v>
      </c>
    </row>
    <row r="50" spans="1:13" x14ac:dyDescent="0.35">
      <c r="A50" t="s">
        <v>108</v>
      </c>
      <c r="B50" t="s">
        <v>210</v>
      </c>
      <c r="C50" t="s">
        <v>28</v>
      </c>
      <c r="D50">
        <v>16</v>
      </c>
      <c r="E50">
        <v>105</v>
      </c>
      <c r="F50">
        <v>54</v>
      </c>
      <c r="G50">
        <v>627</v>
      </c>
      <c r="H50">
        <v>6</v>
      </c>
      <c r="I50">
        <v>19</v>
      </c>
      <c r="J50">
        <v>130</v>
      </c>
      <c r="K50">
        <v>1</v>
      </c>
      <c r="L50" s="2">
        <f>G50*0.1+H50*6+J50*0.1+K50*6</f>
        <v>117.7</v>
      </c>
      <c r="M50" s="2">
        <f>L50/D50</f>
        <v>7.3562500000000002</v>
      </c>
    </row>
    <row r="51" spans="1:13" x14ac:dyDescent="0.35">
      <c r="A51" t="s">
        <v>107</v>
      </c>
      <c r="B51" t="s">
        <v>224</v>
      </c>
      <c r="C51" t="s">
        <v>13</v>
      </c>
      <c r="D51">
        <v>14</v>
      </c>
      <c r="E51">
        <v>69</v>
      </c>
      <c r="F51">
        <v>36</v>
      </c>
      <c r="G51">
        <v>645</v>
      </c>
      <c r="H51">
        <v>6</v>
      </c>
      <c r="I51">
        <v>2</v>
      </c>
      <c r="J51">
        <v>16</v>
      </c>
      <c r="K51">
        <v>0</v>
      </c>
      <c r="L51" s="2">
        <f>G51*0.1+H51*6+J51*0.1+K51*6</f>
        <v>102.1</v>
      </c>
      <c r="M51" s="2">
        <f>L51/D51</f>
        <v>7.2928571428571427</v>
      </c>
    </row>
    <row r="52" spans="1:13" x14ac:dyDescent="0.35">
      <c r="A52" t="s">
        <v>114</v>
      </c>
      <c r="B52" t="s">
        <v>220</v>
      </c>
      <c r="C52" t="s">
        <v>17</v>
      </c>
      <c r="D52">
        <v>14</v>
      </c>
      <c r="E52">
        <v>71</v>
      </c>
      <c r="F52">
        <v>46</v>
      </c>
      <c r="G52">
        <v>584</v>
      </c>
      <c r="H52">
        <v>7</v>
      </c>
      <c r="I52">
        <v>0</v>
      </c>
      <c r="J52">
        <v>0</v>
      </c>
      <c r="K52">
        <v>0</v>
      </c>
      <c r="L52" s="2">
        <f>G52*0.1+H52*6+J52*0.1+K52*6</f>
        <v>100.4</v>
      </c>
      <c r="M52" s="2">
        <f>L52/D52</f>
        <v>7.1714285714285717</v>
      </c>
    </row>
    <row r="53" spans="1:13" x14ac:dyDescent="0.35">
      <c r="A53" t="s">
        <v>80</v>
      </c>
      <c r="B53" t="s">
        <v>207</v>
      </c>
      <c r="C53" t="s">
        <v>11</v>
      </c>
      <c r="D53">
        <v>17</v>
      </c>
      <c r="E53">
        <v>97</v>
      </c>
      <c r="F53">
        <v>66</v>
      </c>
      <c r="G53">
        <v>869</v>
      </c>
      <c r="H53">
        <v>5</v>
      </c>
      <c r="I53">
        <v>0</v>
      </c>
      <c r="J53">
        <v>0</v>
      </c>
      <c r="K53">
        <v>0</v>
      </c>
      <c r="L53" s="2">
        <f>G53*0.1+H53*6+J53*0.1+K53*6</f>
        <v>116.9</v>
      </c>
      <c r="M53" s="2">
        <f>L53/D53</f>
        <v>6.8764705882352946</v>
      </c>
    </row>
    <row r="54" spans="1:13" x14ac:dyDescent="0.35">
      <c r="A54" t="s">
        <v>156</v>
      </c>
      <c r="B54" t="s">
        <v>257</v>
      </c>
      <c r="C54" t="s">
        <v>7</v>
      </c>
      <c r="D54">
        <v>9</v>
      </c>
      <c r="E54">
        <v>48</v>
      </c>
      <c r="F54">
        <v>29</v>
      </c>
      <c r="G54">
        <v>353</v>
      </c>
      <c r="H54">
        <v>4</v>
      </c>
      <c r="I54">
        <v>3</v>
      </c>
      <c r="J54">
        <v>20</v>
      </c>
      <c r="K54">
        <v>0</v>
      </c>
      <c r="L54" s="2">
        <f>G54*0.1+H54*6+J54*0.1+K54*6</f>
        <v>61.300000000000004</v>
      </c>
      <c r="M54" s="2">
        <f>L54/D54</f>
        <v>6.8111111111111118</v>
      </c>
    </row>
    <row r="55" spans="1:13" x14ac:dyDescent="0.35">
      <c r="A55" t="s">
        <v>85</v>
      </c>
      <c r="B55" t="s">
        <v>216</v>
      </c>
      <c r="C55" t="s">
        <v>12</v>
      </c>
      <c r="D55">
        <v>15</v>
      </c>
      <c r="E55">
        <v>83</v>
      </c>
      <c r="F55">
        <v>55</v>
      </c>
      <c r="G55">
        <v>828</v>
      </c>
      <c r="H55">
        <v>3</v>
      </c>
      <c r="I55">
        <v>3</v>
      </c>
      <c r="J55">
        <v>11</v>
      </c>
      <c r="K55">
        <v>0</v>
      </c>
      <c r="L55" s="2">
        <f>G55*0.1+H55*6+J55*0.1+K55*6</f>
        <v>101.9</v>
      </c>
      <c r="M55" s="2">
        <f>L55/D55</f>
        <v>6.7933333333333339</v>
      </c>
    </row>
    <row r="56" spans="1:13" x14ac:dyDescent="0.35">
      <c r="A56" t="s">
        <v>90</v>
      </c>
      <c r="B56" t="s">
        <v>215</v>
      </c>
      <c r="C56" t="s">
        <v>27</v>
      </c>
      <c r="D56">
        <v>16</v>
      </c>
      <c r="E56">
        <v>96</v>
      </c>
      <c r="F56">
        <v>52</v>
      </c>
      <c r="G56">
        <v>779</v>
      </c>
      <c r="H56">
        <v>5</v>
      </c>
      <c r="I56">
        <v>1</v>
      </c>
      <c r="J56">
        <v>4</v>
      </c>
      <c r="K56">
        <v>0</v>
      </c>
      <c r="L56" s="2">
        <f>G56*0.1+H56*6+J56*0.1+K56*6</f>
        <v>108.30000000000001</v>
      </c>
      <c r="M56" s="2">
        <f>L56/D56</f>
        <v>6.7687500000000007</v>
      </c>
    </row>
    <row r="57" spans="1:13" x14ac:dyDescent="0.35">
      <c r="A57" t="s">
        <v>92</v>
      </c>
      <c r="B57" t="s">
        <v>217</v>
      </c>
      <c r="C57" t="s">
        <v>192</v>
      </c>
      <c r="D57">
        <v>16</v>
      </c>
      <c r="E57">
        <v>90</v>
      </c>
      <c r="F57">
        <v>47</v>
      </c>
      <c r="G57">
        <v>775</v>
      </c>
      <c r="H57">
        <v>5</v>
      </c>
      <c r="I57">
        <v>0</v>
      </c>
      <c r="J57">
        <v>0</v>
      </c>
      <c r="K57">
        <v>0</v>
      </c>
      <c r="L57" s="2">
        <f>G57*0.1+H57*6+J57*0.1+K57*6</f>
        <v>107.5</v>
      </c>
      <c r="M57" s="2">
        <f>L57/D57</f>
        <v>6.71875</v>
      </c>
    </row>
    <row r="58" spans="1:13" x14ac:dyDescent="0.35">
      <c r="A58" t="s">
        <v>100</v>
      </c>
      <c r="B58" t="s">
        <v>223</v>
      </c>
      <c r="C58" t="s">
        <v>18</v>
      </c>
      <c r="D58">
        <v>13</v>
      </c>
      <c r="E58">
        <v>90</v>
      </c>
      <c r="F58">
        <v>52</v>
      </c>
      <c r="G58">
        <v>673</v>
      </c>
      <c r="H58">
        <v>3</v>
      </c>
      <c r="I58">
        <v>2</v>
      </c>
      <c r="J58">
        <v>12</v>
      </c>
      <c r="K58">
        <v>0</v>
      </c>
      <c r="L58" s="2">
        <f>G58*0.1+H58*6+J58*0.1+K58*6</f>
        <v>86.5</v>
      </c>
      <c r="M58" s="2">
        <f>L58/D58</f>
        <v>6.6538461538461542</v>
      </c>
    </row>
    <row r="59" spans="1:13" x14ac:dyDescent="0.35">
      <c r="A59" t="s">
        <v>100</v>
      </c>
      <c r="B59" t="s">
        <v>235</v>
      </c>
      <c r="C59" t="s">
        <v>18</v>
      </c>
      <c r="D59">
        <v>13</v>
      </c>
      <c r="E59">
        <v>90</v>
      </c>
      <c r="F59">
        <v>52</v>
      </c>
      <c r="G59">
        <v>673</v>
      </c>
      <c r="H59">
        <v>3</v>
      </c>
      <c r="I59">
        <v>2</v>
      </c>
      <c r="J59">
        <v>12</v>
      </c>
      <c r="K59">
        <v>0</v>
      </c>
      <c r="L59" s="2">
        <f>G59*0.1+H59*6+J59*0.1+K59*6</f>
        <v>86.5</v>
      </c>
      <c r="M59" s="2">
        <f>L59/D59</f>
        <v>6.6538461538461542</v>
      </c>
    </row>
    <row r="60" spans="1:13" x14ac:dyDescent="0.35">
      <c r="A60" t="s">
        <v>146</v>
      </c>
      <c r="B60" t="s">
        <v>248</v>
      </c>
      <c r="C60" t="s">
        <v>22</v>
      </c>
      <c r="D60">
        <v>11</v>
      </c>
      <c r="E60">
        <v>54</v>
      </c>
      <c r="F60">
        <v>29</v>
      </c>
      <c r="G60">
        <v>397</v>
      </c>
      <c r="H60">
        <v>5</v>
      </c>
      <c r="I60">
        <v>3</v>
      </c>
      <c r="J60">
        <v>21</v>
      </c>
      <c r="K60">
        <v>0</v>
      </c>
      <c r="L60" s="2">
        <f>G60*0.1+H60*6+J60*0.1+K60*6</f>
        <v>71.8</v>
      </c>
      <c r="M60" s="2">
        <f>L60/D60</f>
        <v>6.5272727272727273</v>
      </c>
    </row>
    <row r="61" spans="1:13" x14ac:dyDescent="0.35">
      <c r="A61" t="s">
        <v>86</v>
      </c>
      <c r="B61" t="s">
        <v>209</v>
      </c>
      <c r="C61" t="s">
        <v>14</v>
      </c>
      <c r="D61">
        <v>16</v>
      </c>
      <c r="E61">
        <v>109</v>
      </c>
      <c r="F61">
        <v>75</v>
      </c>
      <c r="G61">
        <v>804</v>
      </c>
      <c r="H61">
        <v>4</v>
      </c>
      <c r="I61">
        <v>0</v>
      </c>
      <c r="J61">
        <v>0</v>
      </c>
      <c r="K61">
        <v>0</v>
      </c>
      <c r="L61" s="2">
        <f>G61*0.1+H61*6+J61*0.1+K61*6</f>
        <v>104.4</v>
      </c>
      <c r="M61" s="2">
        <f>L61/D61</f>
        <v>6.5250000000000004</v>
      </c>
    </row>
    <row r="62" spans="1:13" x14ac:dyDescent="0.35">
      <c r="A62" t="s">
        <v>111</v>
      </c>
      <c r="B62" t="s">
        <v>237</v>
      </c>
      <c r="C62" t="s">
        <v>10</v>
      </c>
      <c r="D62">
        <v>13</v>
      </c>
      <c r="E62">
        <v>71</v>
      </c>
      <c r="F62">
        <v>49</v>
      </c>
      <c r="G62">
        <v>605</v>
      </c>
      <c r="H62">
        <v>4</v>
      </c>
      <c r="I62">
        <v>0</v>
      </c>
      <c r="J62">
        <v>0</v>
      </c>
      <c r="K62">
        <v>0</v>
      </c>
      <c r="L62" s="2">
        <f>G62*0.1+H62*6+J62*0.1+K62*6</f>
        <v>84.5</v>
      </c>
      <c r="M62" s="2">
        <f>L62/D62</f>
        <v>6.5</v>
      </c>
    </row>
    <row r="63" spans="1:13" x14ac:dyDescent="0.35">
      <c r="A63" t="s">
        <v>98</v>
      </c>
      <c r="B63" t="s">
        <v>214</v>
      </c>
      <c r="C63" t="s">
        <v>20</v>
      </c>
      <c r="D63">
        <v>16</v>
      </c>
      <c r="E63">
        <v>92</v>
      </c>
      <c r="F63">
        <v>59</v>
      </c>
      <c r="G63">
        <v>680</v>
      </c>
      <c r="H63">
        <v>5</v>
      </c>
      <c r="I63">
        <v>4</v>
      </c>
      <c r="J63">
        <v>41</v>
      </c>
      <c r="K63">
        <v>0</v>
      </c>
      <c r="L63" s="2">
        <f>G63*0.1+H63*6+J63*0.1+K63*6</f>
        <v>102.1</v>
      </c>
      <c r="M63" s="2">
        <f>L63/D63</f>
        <v>6.3812499999999996</v>
      </c>
    </row>
    <row r="64" spans="1:13" x14ac:dyDescent="0.35">
      <c r="A64" t="s">
        <v>537</v>
      </c>
      <c r="B64" t="s">
        <v>491</v>
      </c>
      <c r="C64" t="s">
        <v>10</v>
      </c>
      <c r="D64">
        <v>2</v>
      </c>
      <c r="E64">
        <v>2</v>
      </c>
      <c r="F64">
        <v>2</v>
      </c>
      <c r="G64">
        <v>66</v>
      </c>
      <c r="H64">
        <v>1</v>
      </c>
      <c r="I64">
        <v>0</v>
      </c>
      <c r="J64">
        <v>0</v>
      </c>
      <c r="K64">
        <v>0</v>
      </c>
      <c r="L64" s="2">
        <f>G64*0.1+H64*6+J64*0.1+K64*6</f>
        <v>12.600000000000001</v>
      </c>
      <c r="M64" s="2">
        <f>L64/D64</f>
        <v>6.3000000000000007</v>
      </c>
    </row>
    <row r="65" spans="1:13" x14ac:dyDescent="0.35">
      <c r="A65" t="s">
        <v>128</v>
      </c>
      <c r="B65" t="s">
        <v>252</v>
      </c>
      <c r="C65" t="s">
        <v>6</v>
      </c>
      <c r="D65">
        <v>11</v>
      </c>
      <c r="E65">
        <v>52</v>
      </c>
      <c r="F65">
        <v>35</v>
      </c>
      <c r="G65">
        <v>477</v>
      </c>
      <c r="H65">
        <v>3</v>
      </c>
      <c r="I65">
        <v>1</v>
      </c>
      <c r="J65">
        <v>21</v>
      </c>
      <c r="K65">
        <v>0</v>
      </c>
      <c r="L65" s="2">
        <f>G65*0.1+H65*6+J65*0.1+K65*6</f>
        <v>67.8</v>
      </c>
      <c r="M65" s="2">
        <f>L65/D65</f>
        <v>6.1636363636363631</v>
      </c>
    </row>
    <row r="66" spans="1:13" x14ac:dyDescent="0.35">
      <c r="A66" t="s">
        <v>120</v>
      </c>
      <c r="B66" t="s">
        <v>241</v>
      </c>
      <c r="C66" t="s">
        <v>21</v>
      </c>
      <c r="D66">
        <v>13</v>
      </c>
      <c r="E66">
        <v>55</v>
      </c>
      <c r="F66">
        <v>40</v>
      </c>
      <c r="G66">
        <v>561</v>
      </c>
      <c r="H66">
        <v>4</v>
      </c>
      <c r="I66">
        <v>0</v>
      </c>
      <c r="J66">
        <v>0</v>
      </c>
      <c r="K66">
        <v>0</v>
      </c>
      <c r="L66" s="2">
        <f>G66*0.1+H66*6+J66*0.1+K66*6</f>
        <v>80.099999999999994</v>
      </c>
      <c r="M66" s="2">
        <f>L66/D66</f>
        <v>6.161538461538461</v>
      </c>
    </row>
    <row r="67" spans="1:13" x14ac:dyDescent="0.35">
      <c r="A67" t="s">
        <v>121</v>
      </c>
      <c r="B67" t="s">
        <v>246</v>
      </c>
      <c r="C67" t="s">
        <v>20</v>
      </c>
      <c r="D67">
        <v>12</v>
      </c>
      <c r="E67">
        <v>70</v>
      </c>
      <c r="F67">
        <v>42</v>
      </c>
      <c r="G67">
        <v>552</v>
      </c>
      <c r="H67">
        <v>3</v>
      </c>
      <c r="I67">
        <v>0</v>
      </c>
      <c r="J67">
        <v>0</v>
      </c>
      <c r="K67">
        <v>0</v>
      </c>
      <c r="L67" s="2">
        <f>G67*0.1+H67*6+J67*0.1+K67*6</f>
        <v>73.2</v>
      </c>
      <c r="M67" s="2">
        <f>L67/D67</f>
        <v>6.1000000000000005</v>
      </c>
    </row>
    <row r="68" spans="1:13" x14ac:dyDescent="0.35">
      <c r="A68" t="s">
        <v>533</v>
      </c>
      <c r="B68" t="s">
        <v>487</v>
      </c>
      <c r="C68" t="s">
        <v>26</v>
      </c>
      <c r="D68">
        <v>3</v>
      </c>
      <c r="E68">
        <v>5</v>
      </c>
      <c r="F68">
        <v>3</v>
      </c>
      <c r="G68">
        <v>115</v>
      </c>
      <c r="H68">
        <v>1</v>
      </c>
      <c r="I68">
        <v>0</v>
      </c>
      <c r="J68">
        <v>0</v>
      </c>
      <c r="K68">
        <v>0</v>
      </c>
      <c r="L68" s="2">
        <f>G68*0.1+H68*6+J68*0.1+K68*6</f>
        <v>17.5</v>
      </c>
      <c r="M68" s="2">
        <f>L68/D68</f>
        <v>5.833333333333333</v>
      </c>
    </row>
    <row r="69" spans="1:13" x14ac:dyDescent="0.35">
      <c r="A69" t="s">
        <v>103</v>
      </c>
      <c r="B69" t="s">
        <v>219</v>
      </c>
      <c r="C69" t="s">
        <v>192</v>
      </c>
      <c r="D69">
        <v>15</v>
      </c>
      <c r="E69">
        <v>101</v>
      </c>
      <c r="F69">
        <v>66</v>
      </c>
      <c r="G69">
        <v>660</v>
      </c>
      <c r="H69">
        <v>3</v>
      </c>
      <c r="I69">
        <v>5</v>
      </c>
      <c r="J69">
        <v>27</v>
      </c>
      <c r="K69">
        <v>0</v>
      </c>
      <c r="L69" s="2">
        <f>G69*0.1+H69*6+J69*0.1+K69*6</f>
        <v>86.7</v>
      </c>
      <c r="M69" s="2">
        <f>L69/D69</f>
        <v>5.78</v>
      </c>
    </row>
    <row r="70" spans="1:13" x14ac:dyDescent="0.35">
      <c r="A70" t="s">
        <v>103</v>
      </c>
      <c r="B70" t="s">
        <v>234</v>
      </c>
      <c r="C70" t="s">
        <v>192</v>
      </c>
      <c r="D70">
        <v>15</v>
      </c>
      <c r="E70">
        <v>101</v>
      </c>
      <c r="F70">
        <v>66</v>
      </c>
      <c r="G70">
        <v>660</v>
      </c>
      <c r="H70">
        <v>3</v>
      </c>
      <c r="I70">
        <v>5</v>
      </c>
      <c r="J70">
        <v>27</v>
      </c>
      <c r="K70">
        <v>0</v>
      </c>
      <c r="L70" s="2">
        <f>G70*0.1+H70*6+J70*0.1+K70*6</f>
        <v>86.7</v>
      </c>
      <c r="M70" s="2">
        <f>L70/D70</f>
        <v>5.78</v>
      </c>
    </row>
    <row r="71" spans="1:13" x14ac:dyDescent="0.35">
      <c r="A71" t="s">
        <v>534</v>
      </c>
      <c r="B71" t="s">
        <v>488</v>
      </c>
      <c r="C71" t="s">
        <v>12</v>
      </c>
      <c r="D71">
        <v>3</v>
      </c>
      <c r="E71">
        <v>9</v>
      </c>
      <c r="F71">
        <v>5</v>
      </c>
      <c r="G71">
        <v>113</v>
      </c>
      <c r="H71">
        <v>1</v>
      </c>
      <c r="I71">
        <v>0</v>
      </c>
      <c r="J71">
        <v>0</v>
      </c>
      <c r="K71">
        <v>0</v>
      </c>
      <c r="L71" s="2">
        <f>G71*0.1+H71*6+J71*0.1+K71*6</f>
        <v>17.3</v>
      </c>
      <c r="M71" s="2">
        <f>L71/D71</f>
        <v>5.7666666666666666</v>
      </c>
    </row>
    <row r="72" spans="1:13" x14ac:dyDescent="0.35">
      <c r="A72" t="s">
        <v>524</v>
      </c>
      <c r="B72" t="s">
        <v>477</v>
      </c>
      <c r="C72" t="s">
        <v>23</v>
      </c>
      <c r="D72">
        <v>4</v>
      </c>
      <c r="E72">
        <v>19</v>
      </c>
      <c r="F72">
        <v>12</v>
      </c>
      <c r="G72">
        <v>166</v>
      </c>
      <c r="H72">
        <v>1</v>
      </c>
      <c r="I72">
        <v>0</v>
      </c>
      <c r="J72">
        <v>0</v>
      </c>
      <c r="K72">
        <v>0</v>
      </c>
      <c r="L72" s="2">
        <f>G72*0.1+H72*6+J72*0.1+K72*6</f>
        <v>22.6</v>
      </c>
      <c r="M72" s="2">
        <f>L72/D72</f>
        <v>5.65</v>
      </c>
    </row>
    <row r="73" spans="1:13" x14ac:dyDescent="0.35">
      <c r="A73" t="s">
        <v>115</v>
      </c>
      <c r="B73" t="s">
        <v>244</v>
      </c>
      <c r="C73" t="s">
        <v>29</v>
      </c>
      <c r="D73">
        <v>14</v>
      </c>
      <c r="E73">
        <v>72</v>
      </c>
      <c r="F73">
        <v>42</v>
      </c>
      <c r="G73">
        <v>583</v>
      </c>
      <c r="H73">
        <v>2</v>
      </c>
      <c r="I73">
        <v>6</v>
      </c>
      <c r="J73">
        <v>52</v>
      </c>
      <c r="K73">
        <v>0</v>
      </c>
      <c r="L73" s="2">
        <f>G73*0.1+H73*6+J73*0.1+K73*6</f>
        <v>75.500000000000014</v>
      </c>
      <c r="M73" s="2">
        <f>L73/D73</f>
        <v>5.3928571428571441</v>
      </c>
    </row>
    <row r="74" spans="1:13" x14ac:dyDescent="0.35">
      <c r="A74" t="s">
        <v>164</v>
      </c>
      <c r="B74" t="s">
        <v>249</v>
      </c>
      <c r="C74" t="s">
        <v>19</v>
      </c>
      <c r="D74">
        <v>13</v>
      </c>
      <c r="E74">
        <v>56</v>
      </c>
      <c r="F74">
        <v>34</v>
      </c>
      <c r="G74">
        <v>310</v>
      </c>
      <c r="H74">
        <v>4</v>
      </c>
      <c r="I74">
        <v>9</v>
      </c>
      <c r="J74">
        <v>85</v>
      </c>
      <c r="K74">
        <v>1</v>
      </c>
      <c r="L74" s="2">
        <f>G74*0.1+H74*6+J74*0.1+K74*6</f>
        <v>69.5</v>
      </c>
      <c r="M74" s="2">
        <f>L74/D74</f>
        <v>5.3461538461538458</v>
      </c>
    </row>
    <row r="75" spans="1:13" x14ac:dyDescent="0.35">
      <c r="A75" t="s">
        <v>285</v>
      </c>
      <c r="B75" t="s">
        <v>266</v>
      </c>
      <c r="C75" t="s">
        <v>15</v>
      </c>
      <c r="D75">
        <v>10</v>
      </c>
      <c r="E75">
        <v>25</v>
      </c>
      <c r="F75">
        <v>18</v>
      </c>
      <c r="G75">
        <v>234</v>
      </c>
      <c r="H75">
        <v>5</v>
      </c>
      <c r="I75">
        <v>0</v>
      </c>
      <c r="J75">
        <v>0</v>
      </c>
      <c r="K75">
        <v>0</v>
      </c>
      <c r="L75" s="2">
        <f>G75*0.1+H75*6+J75*0.1+K75*6</f>
        <v>53.400000000000006</v>
      </c>
      <c r="M75" s="2">
        <f>L75/D75</f>
        <v>5.3400000000000007</v>
      </c>
    </row>
    <row r="76" spans="1:13" x14ac:dyDescent="0.35">
      <c r="A76" t="s">
        <v>503</v>
      </c>
      <c r="B76" t="s">
        <v>454</v>
      </c>
      <c r="C76" t="s">
        <v>16</v>
      </c>
      <c r="D76">
        <v>6</v>
      </c>
      <c r="E76">
        <v>40</v>
      </c>
      <c r="F76">
        <v>28</v>
      </c>
      <c r="G76">
        <v>254</v>
      </c>
      <c r="H76">
        <v>1</v>
      </c>
      <c r="I76">
        <v>1</v>
      </c>
      <c r="J76">
        <v>5</v>
      </c>
      <c r="K76">
        <v>0</v>
      </c>
      <c r="L76" s="2">
        <f>G76*0.1+H76*6+J76*0.1+K76*6</f>
        <v>31.900000000000002</v>
      </c>
      <c r="M76" s="2">
        <f>L76/D76</f>
        <v>5.3166666666666673</v>
      </c>
    </row>
    <row r="77" spans="1:13" x14ac:dyDescent="0.35">
      <c r="A77" t="s">
        <v>117</v>
      </c>
      <c r="B77" t="s">
        <v>256</v>
      </c>
      <c r="C77" t="s">
        <v>34</v>
      </c>
      <c r="D77">
        <v>12</v>
      </c>
      <c r="E77">
        <v>80</v>
      </c>
      <c r="F77">
        <v>40</v>
      </c>
      <c r="G77">
        <v>575</v>
      </c>
      <c r="H77">
        <v>1</v>
      </c>
      <c r="I77">
        <v>0</v>
      </c>
      <c r="J77">
        <v>0</v>
      </c>
      <c r="K77">
        <v>0</v>
      </c>
      <c r="L77" s="2">
        <f>G77*0.1+H77*6+J77*0.1+K77*6</f>
        <v>63.5</v>
      </c>
      <c r="M77" s="2">
        <f>L77/D77</f>
        <v>5.291666666666667</v>
      </c>
    </row>
    <row r="78" spans="1:13" x14ac:dyDescent="0.35">
      <c r="A78" t="s">
        <v>153</v>
      </c>
      <c r="B78" t="s">
        <v>263</v>
      </c>
      <c r="C78" t="s">
        <v>16</v>
      </c>
      <c r="D78">
        <v>11</v>
      </c>
      <c r="E78">
        <v>69</v>
      </c>
      <c r="F78">
        <v>39</v>
      </c>
      <c r="G78">
        <v>363</v>
      </c>
      <c r="H78">
        <v>3</v>
      </c>
      <c r="I78">
        <v>2</v>
      </c>
      <c r="J78">
        <v>7</v>
      </c>
      <c r="K78">
        <v>0</v>
      </c>
      <c r="L78" s="2">
        <f>G78*0.1+H78*6+J78*0.1+K78*6</f>
        <v>55.000000000000007</v>
      </c>
      <c r="M78" s="2">
        <f>L78/D78</f>
        <v>5.0000000000000009</v>
      </c>
    </row>
    <row r="79" spans="1:13" x14ac:dyDescent="0.35">
      <c r="A79" t="s">
        <v>286</v>
      </c>
      <c r="B79" t="s">
        <v>278</v>
      </c>
      <c r="C79" t="s">
        <v>5</v>
      </c>
      <c r="D79">
        <v>8</v>
      </c>
      <c r="E79">
        <v>33</v>
      </c>
      <c r="F79">
        <v>17</v>
      </c>
      <c r="G79">
        <v>277</v>
      </c>
      <c r="H79">
        <v>2</v>
      </c>
      <c r="I79">
        <v>0</v>
      </c>
      <c r="J79">
        <v>0</v>
      </c>
      <c r="K79">
        <v>0</v>
      </c>
      <c r="L79" s="2">
        <f>G79*0.1+H79*6+J79*0.1+K79*6</f>
        <v>39.700000000000003</v>
      </c>
      <c r="M79" s="2">
        <f>L79/D79</f>
        <v>4.9625000000000004</v>
      </c>
    </row>
    <row r="80" spans="1:13" x14ac:dyDescent="0.35">
      <c r="A80" t="s">
        <v>99</v>
      </c>
      <c r="B80" t="s">
        <v>245</v>
      </c>
      <c r="C80" t="s">
        <v>30</v>
      </c>
      <c r="D80">
        <v>15</v>
      </c>
      <c r="E80">
        <v>97</v>
      </c>
      <c r="F80">
        <v>62</v>
      </c>
      <c r="G80">
        <v>678</v>
      </c>
      <c r="H80">
        <v>1</v>
      </c>
      <c r="I80">
        <v>0</v>
      </c>
      <c r="J80">
        <v>0</v>
      </c>
      <c r="K80">
        <v>0</v>
      </c>
      <c r="L80" s="2">
        <f>G80*0.1+H80*6+J80*0.1+K80*6</f>
        <v>73.8</v>
      </c>
      <c r="M80" s="2">
        <f>L80/D80</f>
        <v>4.92</v>
      </c>
    </row>
    <row r="81" spans="1:13" x14ac:dyDescent="0.35">
      <c r="A81" t="s">
        <v>104</v>
      </c>
      <c r="B81" t="s">
        <v>243</v>
      </c>
      <c r="C81" t="s">
        <v>7</v>
      </c>
      <c r="D81">
        <v>16</v>
      </c>
      <c r="E81">
        <v>85</v>
      </c>
      <c r="F81">
        <v>52</v>
      </c>
      <c r="G81">
        <v>656</v>
      </c>
      <c r="H81">
        <v>2</v>
      </c>
      <c r="I81">
        <v>1</v>
      </c>
      <c r="J81">
        <v>-1</v>
      </c>
      <c r="K81">
        <v>0</v>
      </c>
      <c r="L81" s="2">
        <f>G81*0.1+H81*6+J81*0.1+K81*6</f>
        <v>77.500000000000014</v>
      </c>
      <c r="M81" s="2">
        <f>L81/D81</f>
        <v>4.8437500000000009</v>
      </c>
    </row>
    <row r="82" spans="1:13" x14ac:dyDescent="0.35">
      <c r="A82" t="s">
        <v>112</v>
      </c>
      <c r="B82" t="s">
        <v>247</v>
      </c>
      <c r="C82" t="s">
        <v>3</v>
      </c>
      <c r="D82">
        <v>15</v>
      </c>
      <c r="E82">
        <v>69</v>
      </c>
      <c r="F82">
        <v>43</v>
      </c>
      <c r="G82">
        <v>601</v>
      </c>
      <c r="H82">
        <v>2</v>
      </c>
      <c r="I82">
        <v>0</v>
      </c>
      <c r="J82">
        <v>0</v>
      </c>
      <c r="K82">
        <v>0</v>
      </c>
      <c r="L82" s="2">
        <f>G82*0.1+H82*6+J82*0.1+K82*6</f>
        <v>72.099999999999994</v>
      </c>
      <c r="M82" s="2">
        <f>L82/D82</f>
        <v>4.8066666666666666</v>
      </c>
    </row>
    <row r="83" spans="1:13" x14ac:dyDescent="0.35">
      <c r="A83" t="s">
        <v>502</v>
      </c>
      <c r="B83" t="s">
        <v>453</v>
      </c>
      <c r="C83" t="s">
        <v>30</v>
      </c>
      <c r="D83">
        <v>7</v>
      </c>
      <c r="E83">
        <v>11</v>
      </c>
      <c r="F83">
        <v>7</v>
      </c>
      <c r="G83">
        <v>261</v>
      </c>
      <c r="H83">
        <v>1</v>
      </c>
      <c r="I83">
        <v>1</v>
      </c>
      <c r="J83">
        <v>7</v>
      </c>
      <c r="K83">
        <v>0</v>
      </c>
      <c r="L83" s="2">
        <f>G83*0.1+H83*6+J83*0.1+K83*6</f>
        <v>32.800000000000004</v>
      </c>
      <c r="M83" s="2">
        <f>L83/D83</f>
        <v>4.6857142857142859</v>
      </c>
    </row>
    <row r="84" spans="1:13" x14ac:dyDescent="0.35">
      <c r="A84" t="s">
        <v>509</v>
      </c>
      <c r="B84" t="s">
        <v>461</v>
      </c>
      <c r="C84" t="s">
        <v>13</v>
      </c>
      <c r="D84">
        <v>6</v>
      </c>
      <c r="E84">
        <v>26</v>
      </c>
      <c r="F84">
        <v>15</v>
      </c>
      <c r="G84">
        <v>159</v>
      </c>
      <c r="H84">
        <v>2</v>
      </c>
      <c r="I84">
        <v>0</v>
      </c>
      <c r="J84">
        <v>0</v>
      </c>
      <c r="K84">
        <v>0</v>
      </c>
      <c r="L84" s="2">
        <f>G84*0.1+H84*6+J84*0.1+K84*6</f>
        <v>27.9</v>
      </c>
      <c r="M84" s="2">
        <f>L84/D84</f>
        <v>4.6499999999999995</v>
      </c>
    </row>
    <row r="85" spans="1:13" x14ac:dyDescent="0.35">
      <c r="A85" t="s">
        <v>132</v>
      </c>
      <c r="B85" t="s">
        <v>251</v>
      </c>
      <c r="C85" t="s">
        <v>18</v>
      </c>
      <c r="D85">
        <v>15</v>
      </c>
      <c r="E85">
        <v>55</v>
      </c>
      <c r="F85">
        <v>32</v>
      </c>
      <c r="G85">
        <v>449</v>
      </c>
      <c r="H85">
        <v>4</v>
      </c>
      <c r="I85">
        <v>0</v>
      </c>
      <c r="J85">
        <v>0</v>
      </c>
      <c r="K85">
        <v>0</v>
      </c>
      <c r="L85" s="2">
        <f>G85*0.1+H85*6+J85*0.1+K85*6</f>
        <v>68.900000000000006</v>
      </c>
      <c r="M85" s="2">
        <f>L85/D85</f>
        <v>4.5933333333333337</v>
      </c>
    </row>
    <row r="86" spans="1:13" x14ac:dyDescent="0.35">
      <c r="A86" t="s">
        <v>287</v>
      </c>
      <c r="B86" t="s">
        <v>264</v>
      </c>
      <c r="C86" t="s">
        <v>192</v>
      </c>
      <c r="D86">
        <v>12</v>
      </c>
      <c r="E86">
        <v>35</v>
      </c>
      <c r="F86">
        <v>24</v>
      </c>
      <c r="G86">
        <v>361</v>
      </c>
      <c r="H86">
        <v>3</v>
      </c>
      <c r="I86">
        <v>1</v>
      </c>
      <c r="J86">
        <v>6</v>
      </c>
      <c r="K86">
        <v>0</v>
      </c>
      <c r="L86" s="2">
        <f>G86*0.1+H86*6+J86*0.1+K86*6</f>
        <v>54.7</v>
      </c>
      <c r="M86" s="2">
        <f>L86/D86</f>
        <v>4.5583333333333336</v>
      </c>
    </row>
    <row r="87" spans="1:13" x14ac:dyDescent="0.35">
      <c r="A87" t="s">
        <v>138</v>
      </c>
      <c r="B87" t="s">
        <v>269</v>
      </c>
      <c r="C87" t="s">
        <v>27</v>
      </c>
      <c r="D87">
        <v>11</v>
      </c>
      <c r="E87">
        <v>58</v>
      </c>
      <c r="F87">
        <v>36</v>
      </c>
      <c r="G87">
        <v>433</v>
      </c>
      <c r="H87">
        <v>1</v>
      </c>
      <c r="I87">
        <v>0</v>
      </c>
      <c r="J87">
        <v>0</v>
      </c>
      <c r="K87">
        <v>0</v>
      </c>
      <c r="L87" s="2">
        <f>G87*0.1+H87*6+J87*0.1+K87*6</f>
        <v>49.300000000000004</v>
      </c>
      <c r="M87" s="2">
        <f>L87/D87</f>
        <v>4.4818181818181824</v>
      </c>
    </row>
    <row r="88" spans="1:13" x14ac:dyDescent="0.35">
      <c r="A88" t="s">
        <v>140</v>
      </c>
      <c r="B88" t="s">
        <v>270</v>
      </c>
      <c r="C88" t="s">
        <v>22</v>
      </c>
      <c r="D88">
        <v>11</v>
      </c>
      <c r="E88">
        <v>47</v>
      </c>
      <c r="F88">
        <v>27</v>
      </c>
      <c r="G88">
        <v>426</v>
      </c>
      <c r="H88">
        <v>1</v>
      </c>
      <c r="I88">
        <v>1</v>
      </c>
      <c r="J88">
        <v>1</v>
      </c>
      <c r="K88">
        <v>0</v>
      </c>
      <c r="L88" s="2">
        <f>G88*0.1+H88*6+J88*0.1+K88*6</f>
        <v>48.7</v>
      </c>
      <c r="M88" s="2">
        <f>L88/D88</f>
        <v>4.4272727272727277</v>
      </c>
    </row>
    <row r="89" spans="1:13" x14ac:dyDescent="0.35">
      <c r="A89" t="s">
        <v>155</v>
      </c>
      <c r="B89" t="s">
        <v>253</v>
      </c>
      <c r="C89" t="s">
        <v>31</v>
      </c>
      <c r="D89">
        <v>15</v>
      </c>
      <c r="E89">
        <v>44</v>
      </c>
      <c r="F89">
        <v>30</v>
      </c>
      <c r="G89">
        <v>358</v>
      </c>
      <c r="H89">
        <v>5</v>
      </c>
      <c r="I89">
        <v>0</v>
      </c>
      <c r="J89">
        <v>0</v>
      </c>
      <c r="K89">
        <v>0</v>
      </c>
      <c r="L89" s="2">
        <f>G89*0.1+H89*6+J89*0.1+K89*6</f>
        <v>65.800000000000011</v>
      </c>
      <c r="M89" s="2">
        <f>L89/D89</f>
        <v>4.3866666666666676</v>
      </c>
    </row>
    <row r="90" spans="1:13" x14ac:dyDescent="0.35">
      <c r="A90" t="s">
        <v>288</v>
      </c>
      <c r="B90" t="s">
        <v>260</v>
      </c>
      <c r="C90" t="s">
        <v>3</v>
      </c>
      <c r="D90">
        <v>13</v>
      </c>
      <c r="E90">
        <v>35</v>
      </c>
      <c r="F90">
        <v>25</v>
      </c>
      <c r="G90">
        <v>329</v>
      </c>
      <c r="H90">
        <v>4</v>
      </c>
      <c r="I90">
        <v>0</v>
      </c>
      <c r="J90">
        <v>0</v>
      </c>
      <c r="K90">
        <v>0</v>
      </c>
      <c r="L90" s="2">
        <f>G90*0.1+H90*6+J90*0.1+K90*6</f>
        <v>56.9</v>
      </c>
      <c r="M90" s="2">
        <f>L90/D90</f>
        <v>4.3769230769230765</v>
      </c>
    </row>
    <row r="91" spans="1:13" x14ac:dyDescent="0.35">
      <c r="A91" t="s">
        <v>124</v>
      </c>
      <c r="B91" t="s">
        <v>254</v>
      </c>
      <c r="C91" t="s">
        <v>26</v>
      </c>
      <c r="D91">
        <v>15</v>
      </c>
      <c r="E91">
        <v>89</v>
      </c>
      <c r="F91">
        <v>59</v>
      </c>
      <c r="G91">
        <v>520</v>
      </c>
      <c r="H91">
        <v>2</v>
      </c>
      <c r="I91">
        <v>3</v>
      </c>
      <c r="J91">
        <v>11</v>
      </c>
      <c r="K91">
        <v>0</v>
      </c>
      <c r="L91" s="2">
        <f>G91*0.1+H91*6+J91*0.1+K91*6</f>
        <v>65.099999999999994</v>
      </c>
      <c r="M91" s="2">
        <f>L91/D91</f>
        <v>4.34</v>
      </c>
    </row>
    <row r="92" spans="1:13" x14ac:dyDescent="0.35">
      <c r="A92" t="s">
        <v>499</v>
      </c>
      <c r="B92" t="s">
        <v>450</v>
      </c>
      <c r="C92" t="s">
        <v>25</v>
      </c>
      <c r="D92">
        <v>8</v>
      </c>
      <c r="E92">
        <v>28</v>
      </c>
      <c r="F92">
        <v>16</v>
      </c>
      <c r="G92">
        <v>220</v>
      </c>
      <c r="H92">
        <v>2</v>
      </c>
      <c r="I92">
        <v>0</v>
      </c>
      <c r="J92">
        <v>0</v>
      </c>
      <c r="K92">
        <v>0</v>
      </c>
      <c r="L92" s="2">
        <f>G92*0.1+H92*6+J92*0.1+K92*6</f>
        <v>34</v>
      </c>
      <c r="M92" s="2">
        <f>L92/D92</f>
        <v>4.25</v>
      </c>
    </row>
    <row r="93" spans="1:13" x14ac:dyDescent="0.35">
      <c r="A93" t="s">
        <v>149</v>
      </c>
      <c r="B93" t="s">
        <v>268</v>
      </c>
      <c r="C93" t="s">
        <v>3</v>
      </c>
      <c r="D93">
        <v>12</v>
      </c>
      <c r="E93">
        <v>47</v>
      </c>
      <c r="F93">
        <v>37</v>
      </c>
      <c r="G93">
        <v>374</v>
      </c>
      <c r="H93">
        <v>2</v>
      </c>
      <c r="I93">
        <v>1</v>
      </c>
      <c r="J93">
        <v>1</v>
      </c>
      <c r="K93">
        <v>0</v>
      </c>
      <c r="L93" s="2">
        <f>G93*0.1+H93*6+J93*0.1+K93*6</f>
        <v>49.5</v>
      </c>
      <c r="M93" s="2">
        <f>L93/D93</f>
        <v>4.125</v>
      </c>
    </row>
    <row r="94" spans="1:13" x14ac:dyDescent="0.35">
      <c r="A94" t="s">
        <v>501</v>
      </c>
      <c r="B94" t="s">
        <v>452</v>
      </c>
      <c r="C94" t="s">
        <v>21</v>
      </c>
      <c r="D94">
        <v>8</v>
      </c>
      <c r="E94">
        <v>36</v>
      </c>
      <c r="F94">
        <v>22</v>
      </c>
      <c r="G94">
        <v>254</v>
      </c>
      <c r="H94">
        <v>0</v>
      </c>
      <c r="I94">
        <v>2</v>
      </c>
      <c r="J94">
        <v>14</v>
      </c>
      <c r="K94">
        <v>1</v>
      </c>
      <c r="L94" s="2">
        <f>G94*0.1+H94*6+J94*0.1+K94*6</f>
        <v>32.799999999999997</v>
      </c>
      <c r="M94" s="2">
        <f>L94/D94</f>
        <v>4.0999999999999996</v>
      </c>
    </row>
    <row r="95" spans="1:13" x14ac:dyDescent="0.35">
      <c r="A95" t="s">
        <v>160</v>
      </c>
      <c r="B95" t="s">
        <v>255</v>
      </c>
      <c r="C95" t="s">
        <v>17</v>
      </c>
      <c r="D95">
        <v>16</v>
      </c>
      <c r="E95">
        <v>46</v>
      </c>
      <c r="F95">
        <v>31</v>
      </c>
      <c r="G95">
        <v>339</v>
      </c>
      <c r="H95">
        <v>5</v>
      </c>
      <c r="I95">
        <v>2</v>
      </c>
      <c r="J95">
        <v>2</v>
      </c>
      <c r="K95">
        <v>0</v>
      </c>
      <c r="L95" s="2">
        <f>G95*0.1+H95*6+J95*0.1+K95*6</f>
        <v>64.099999999999994</v>
      </c>
      <c r="M95" s="2">
        <f>L95/D95</f>
        <v>4.0062499999999996</v>
      </c>
    </row>
    <row r="96" spans="1:13" x14ac:dyDescent="0.35">
      <c r="A96" t="s">
        <v>511</v>
      </c>
      <c r="B96" t="s">
        <v>463</v>
      </c>
      <c r="C96" t="s">
        <v>22</v>
      </c>
      <c r="D96">
        <v>7</v>
      </c>
      <c r="E96">
        <v>24</v>
      </c>
      <c r="F96">
        <v>12</v>
      </c>
      <c r="G96">
        <v>105</v>
      </c>
      <c r="H96">
        <v>2</v>
      </c>
      <c r="I96">
        <v>5</v>
      </c>
      <c r="J96">
        <v>49</v>
      </c>
      <c r="K96">
        <v>0</v>
      </c>
      <c r="L96" s="2">
        <f>G96*0.1+H96*6+J96*0.1+K96*6</f>
        <v>27.4</v>
      </c>
      <c r="M96" s="2">
        <f>L96/D96</f>
        <v>3.9142857142857141</v>
      </c>
    </row>
    <row r="97" spans="1:13" x14ac:dyDescent="0.35">
      <c r="A97" t="s">
        <v>131</v>
      </c>
      <c r="B97" t="s">
        <v>259</v>
      </c>
      <c r="C97" t="s">
        <v>6</v>
      </c>
      <c r="D97">
        <v>15</v>
      </c>
      <c r="E97">
        <v>56</v>
      </c>
      <c r="F97">
        <v>26</v>
      </c>
      <c r="G97">
        <v>452</v>
      </c>
      <c r="H97">
        <v>2</v>
      </c>
      <c r="I97">
        <v>2</v>
      </c>
      <c r="J97">
        <v>9</v>
      </c>
      <c r="K97">
        <v>0</v>
      </c>
      <c r="L97" s="2">
        <f>G97*0.1+H97*6+J97*0.1+K97*6</f>
        <v>58.1</v>
      </c>
      <c r="M97" s="2">
        <f>L97/D97</f>
        <v>3.8733333333333335</v>
      </c>
    </row>
    <row r="98" spans="1:13" x14ac:dyDescent="0.35">
      <c r="A98" t="s">
        <v>520</v>
      </c>
      <c r="B98" t="s">
        <v>473</v>
      </c>
      <c r="C98" t="s">
        <v>18</v>
      </c>
      <c r="D98">
        <v>6</v>
      </c>
      <c r="E98">
        <v>16</v>
      </c>
      <c r="F98">
        <v>12</v>
      </c>
      <c r="G98">
        <v>170</v>
      </c>
      <c r="H98">
        <v>1</v>
      </c>
      <c r="I98">
        <v>0</v>
      </c>
      <c r="J98">
        <v>0</v>
      </c>
      <c r="K98">
        <v>0</v>
      </c>
      <c r="L98" s="2">
        <f>G98*0.1+H98*6+J98*0.1+K98*6</f>
        <v>23</v>
      </c>
      <c r="M98" s="2">
        <f>L98/D98</f>
        <v>3.8333333333333335</v>
      </c>
    </row>
    <row r="99" spans="1:13" x14ac:dyDescent="0.35">
      <c r="A99" t="s">
        <v>144</v>
      </c>
      <c r="B99" t="s">
        <v>265</v>
      </c>
      <c r="C99" t="s">
        <v>32</v>
      </c>
      <c r="D99">
        <v>14</v>
      </c>
      <c r="E99">
        <v>47</v>
      </c>
      <c r="F99">
        <v>32</v>
      </c>
      <c r="G99">
        <v>416</v>
      </c>
      <c r="H99">
        <v>2</v>
      </c>
      <c r="I99">
        <v>0</v>
      </c>
      <c r="J99">
        <v>0</v>
      </c>
      <c r="K99">
        <v>0</v>
      </c>
      <c r="L99" s="2">
        <f>G99*0.1+H99*6+J99*0.1+K99*6</f>
        <v>53.6</v>
      </c>
      <c r="M99" s="2">
        <f>L99/D99</f>
        <v>3.8285714285714287</v>
      </c>
    </row>
    <row r="100" spans="1:13" x14ac:dyDescent="0.35">
      <c r="A100" t="s">
        <v>154</v>
      </c>
      <c r="B100" t="s">
        <v>275</v>
      </c>
      <c r="C100" t="s">
        <v>14</v>
      </c>
      <c r="D100">
        <v>11</v>
      </c>
      <c r="E100">
        <v>46</v>
      </c>
      <c r="F100">
        <v>32</v>
      </c>
      <c r="G100">
        <v>359</v>
      </c>
      <c r="H100">
        <v>1</v>
      </c>
      <c r="I100">
        <v>0</v>
      </c>
      <c r="J100">
        <v>0</v>
      </c>
      <c r="K100">
        <v>0</v>
      </c>
      <c r="L100" s="2">
        <f>G100*0.1+H100*6+J100*0.1+K100*6</f>
        <v>41.9</v>
      </c>
      <c r="M100" s="2">
        <f>L100/D100</f>
        <v>3.8090909090909091</v>
      </c>
    </row>
    <row r="101" spans="1:13" x14ac:dyDescent="0.35">
      <c r="A101" t="s">
        <v>122</v>
      </c>
      <c r="B101" t="s">
        <v>261</v>
      </c>
      <c r="C101" t="s">
        <v>34</v>
      </c>
      <c r="D101">
        <v>15</v>
      </c>
      <c r="E101">
        <v>78</v>
      </c>
      <c r="F101">
        <v>43</v>
      </c>
      <c r="G101">
        <v>529</v>
      </c>
      <c r="H101">
        <v>0</v>
      </c>
      <c r="I101">
        <v>5</v>
      </c>
      <c r="J101">
        <v>33</v>
      </c>
      <c r="K101">
        <v>0</v>
      </c>
      <c r="L101" s="2">
        <f>G101*0.1+H101*6+J101*0.1+K101*6</f>
        <v>56.2</v>
      </c>
      <c r="M101" s="2">
        <f>L101/D101</f>
        <v>3.746666666666667</v>
      </c>
    </row>
    <row r="102" spans="1:13" x14ac:dyDescent="0.35">
      <c r="A102" t="s">
        <v>289</v>
      </c>
      <c r="B102" t="s">
        <v>262</v>
      </c>
      <c r="C102" t="s">
        <v>15</v>
      </c>
      <c r="D102">
        <v>15</v>
      </c>
      <c r="E102">
        <v>56</v>
      </c>
      <c r="F102">
        <v>30</v>
      </c>
      <c r="G102">
        <v>421</v>
      </c>
      <c r="H102">
        <v>2</v>
      </c>
      <c r="I102">
        <v>3</v>
      </c>
      <c r="J102">
        <v>18</v>
      </c>
      <c r="K102">
        <v>0</v>
      </c>
      <c r="L102" s="2">
        <f>G102*0.1+H102*6+J102*0.1+K102*6</f>
        <v>55.9</v>
      </c>
      <c r="M102" s="2">
        <f>L102/D102</f>
        <v>3.7266666666666666</v>
      </c>
    </row>
    <row r="103" spans="1:13" x14ac:dyDescent="0.35">
      <c r="A103" t="s">
        <v>135</v>
      </c>
      <c r="B103" t="s">
        <v>267</v>
      </c>
      <c r="C103" t="s">
        <v>26</v>
      </c>
      <c r="D103">
        <v>14</v>
      </c>
      <c r="E103">
        <v>74</v>
      </c>
      <c r="F103">
        <v>49</v>
      </c>
      <c r="G103">
        <v>446</v>
      </c>
      <c r="H103">
        <v>1</v>
      </c>
      <c r="I103">
        <v>4</v>
      </c>
      <c r="J103">
        <v>12</v>
      </c>
      <c r="K103">
        <v>0</v>
      </c>
      <c r="L103" s="2">
        <f>G103*0.1+H103*6+J103*0.1+K103*6</f>
        <v>51.800000000000004</v>
      </c>
      <c r="M103" s="2">
        <f>L103/D103</f>
        <v>3.7</v>
      </c>
    </row>
    <row r="104" spans="1:13" x14ac:dyDescent="0.35">
      <c r="A104" t="s">
        <v>290</v>
      </c>
      <c r="B104" t="s">
        <v>271</v>
      </c>
      <c r="C104" t="s">
        <v>4</v>
      </c>
      <c r="D104">
        <v>13</v>
      </c>
      <c r="E104">
        <v>45</v>
      </c>
      <c r="F104">
        <v>31</v>
      </c>
      <c r="G104">
        <v>294</v>
      </c>
      <c r="H104">
        <v>3</v>
      </c>
      <c r="I104">
        <v>1</v>
      </c>
      <c r="J104">
        <v>6</v>
      </c>
      <c r="K104">
        <v>0</v>
      </c>
      <c r="L104" s="2">
        <f>G104*0.1+H104*6+J104*0.1+K104*6</f>
        <v>48.000000000000007</v>
      </c>
      <c r="M104" s="2">
        <f>L104/D104</f>
        <v>3.692307692307693</v>
      </c>
    </row>
    <row r="105" spans="1:13" x14ac:dyDescent="0.35">
      <c r="A105" t="s">
        <v>291</v>
      </c>
      <c r="B105" t="s">
        <v>282</v>
      </c>
      <c r="C105" t="s">
        <v>19</v>
      </c>
      <c r="D105">
        <v>10</v>
      </c>
      <c r="E105">
        <v>42</v>
      </c>
      <c r="F105">
        <v>28</v>
      </c>
      <c r="G105">
        <v>245</v>
      </c>
      <c r="H105">
        <v>2</v>
      </c>
      <c r="I105">
        <v>1</v>
      </c>
      <c r="J105">
        <v>0</v>
      </c>
      <c r="K105">
        <v>0</v>
      </c>
      <c r="L105" s="2">
        <f>G105*0.1+H105*6+J105*0.1+K105*6</f>
        <v>36.5</v>
      </c>
      <c r="M105" s="2">
        <f>L105/D105</f>
        <v>3.65</v>
      </c>
    </row>
    <row r="106" spans="1:13" x14ac:dyDescent="0.35">
      <c r="A106" t="s">
        <v>504</v>
      </c>
      <c r="B106" t="s">
        <v>455</v>
      </c>
      <c r="C106" t="s">
        <v>5</v>
      </c>
      <c r="D106">
        <v>9</v>
      </c>
      <c r="E106">
        <v>28</v>
      </c>
      <c r="F106">
        <v>16</v>
      </c>
      <c r="G106">
        <v>179</v>
      </c>
      <c r="H106">
        <v>2</v>
      </c>
      <c r="I106">
        <v>1</v>
      </c>
      <c r="J106">
        <v>18</v>
      </c>
      <c r="K106">
        <v>0</v>
      </c>
      <c r="L106" s="2">
        <f>G106*0.1+H106*6+J106*0.1+K106*6</f>
        <v>31.700000000000003</v>
      </c>
      <c r="M106" s="2">
        <f>L106/D106</f>
        <v>3.5222222222222226</v>
      </c>
    </row>
    <row r="107" spans="1:13" x14ac:dyDescent="0.35">
      <c r="A107" t="s">
        <v>157</v>
      </c>
      <c r="B107" t="s">
        <v>272</v>
      </c>
      <c r="C107" t="s">
        <v>32</v>
      </c>
      <c r="D107">
        <v>13</v>
      </c>
      <c r="E107">
        <v>62</v>
      </c>
      <c r="F107">
        <v>43</v>
      </c>
      <c r="G107">
        <v>351</v>
      </c>
      <c r="H107">
        <v>1</v>
      </c>
      <c r="I107">
        <v>5</v>
      </c>
      <c r="J107">
        <v>45</v>
      </c>
      <c r="K107">
        <v>0</v>
      </c>
      <c r="L107" s="2">
        <f>G107*0.1+H107*6+J107*0.1+K107*6</f>
        <v>45.6</v>
      </c>
      <c r="M107" s="2">
        <f>L107/D107</f>
        <v>3.5076923076923077</v>
      </c>
    </row>
    <row r="108" spans="1:13" x14ac:dyDescent="0.35">
      <c r="A108" t="s">
        <v>518</v>
      </c>
      <c r="B108" t="s">
        <v>471</v>
      </c>
      <c r="C108" t="s">
        <v>6</v>
      </c>
      <c r="D108">
        <v>7</v>
      </c>
      <c r="E108">
        <v>11</v>
      </c>
      <c r="F108">
        <v>8</v>
      </c>
      <c r="G108">
        <v>111</v>
      </c>
      <c r="H108">
        <v>0</v>
      </c>
      <c r="I108">
        <v>4</v>
      </c>
      <c r="J108">
        <v>73</v>
      </c>
      <c r="K108">
        <v>1</v>
      </c>
      <c r="L108" s="2">
        <f>G108*0.1+H108*6+J108*0.1+K108*6</f>
        <v>24.400000000000002</v>
      </c>
      <c r="M108" s="2">
        <f>L108/D108</f>
        <v>3.4857142857142862</v>
      </c>
    </row>
    <row r="109" spans="1:13" x14ac:dyDescent="0.35">
      <c r="A109" t="s">
        <v>292</v>
      </c>
      <c r="B109" t="s">
        <v>273</v>
      </c>
      <c r="C109" t="s">
        <v>25</v>
      </c>
      <c r="D109">
        <v>13</v>
      </c>
      <c r="E109">
        <v>34</v>
      </c>
      <c r="F109">
        <v>17</v>
      </c>
      <c r="G109">
        <v>301</v>
      </c>
      <c r="H109">
        <v>2</v>
      </c>
      <c r="I109">
        <v>3</v>
      </c>
      <c r="J109">
        <v>25</v>
      </c>
      <c r="K109">
        <v>0</v>
      </c>
      <c r="L109" s="2">
        <f>G109*0.1+H109*6+J109*0.1+K109*6</f>
        <v>44.6</v>
      </c>
      <c r="M109" s="2">
        <f>L109/D109</f>
        <v>3.430769230769231</v>
      </c>
    </row>
    <row r="110" spans="1:13" x14ac:dyDescent="0.35">
      <c r="A110" t="s">
        <v>497</v>
      </c>
      <c r="B110" t="s">
        <v>447</v>
      </c>
      <c r="C110" t="s">
        <v>22</v>
      </c>
      <c r="D110">
        <v>11</v>
      </c>
      <c r="E110">
        <v>41</v>
      </c>
      <c r="F110">
        <v>26</v>
      </c>
      <c r="G110">
        <v>359</v>
      </c>
      <c r="H110">
        <v>0</v>
      </c>
      <c r="I110">
        <v>0</v>
      </c>
      <c r="J110">
        <v>0</v>
      </c>
      <c r="K110">
        <v>0</v>
      </c>
      <c r="L110" s="2">
        <f>G110*0.1+H110*6+J110*0.1+K110*6</f>
        <v>35.9</v>
      </c>
      <c r="M110" s="2">
        <f>L110/D110</f>
        <v>3.2636363636363637</v>
      </c>
    </row>
    <row r="111" spans="1:13" x14ac:dyDescent="0.35">
      <c r="A111" t="s">
        <v>513</v>
      </c>
      <c r="B111" t="s">
        <v>465</v>
      </c>
      <c r="C111" t="s">
        <v>31</v>
      </c>
      <c r="D111">
        <v>8</v>
      </c>
      <c r="E111">
        <v>21</v>
      </c>
      <c r="F111">
        <v>12</v>
      </c>
      <c r="G111">
        <v>186</v>
      </c>
      <c r="H111">
        <v>1</v>
      </c>
      <c r="I111">
        <v>1</v>
      </c>
      <c r="J111">
        <v>15</v>
      </c>
      <c r="K111">
        <v>0</v>
      </c>
      <c r="L111" s="2">
        <f>G111*0.1+H111*6+J111*0.1+K111*6</f>
        <v>26.1</v>
      </c>
      <c r="M111" s="2">
        <f>L111/D111</f>
        <v>3.2625000000000002</v>
      </c>
    </row>
    <row r="112" spans="1:13" x14ac:dyDescent="0.35">
      <c r="A112" t="s">
        <v>293</v>
      </c>
      <c r="B112" t="s">
        <v>274</v>
      </c>
      <c r="C112" t="s">
        <v>24</v>
      </c>
      <c r="D112">
        <v>13</v>
      </c>
      <c r="E112">
        <v>42</v>
      </c>
      <c r="F112">
        <v>24</v>
      </c>
      <c r="G112">
        <v>300</v>
      </c>
      <c r="H112">
        <v>2</v>
      </c>
      <c r="I112">
        <v>0</v>
      </c>
      <c r="J112">
        <v>0</v>
      </c>
      <c r="K112">
        <v>0</v>
      </c>
      <c r="L112" s="2">
        <f>G112*0.1+H112*6+J112*0.1+K112*6</f>
        <v>42</v>
      </c>
      <c r="M112" s="2">
        <f>L112/D112</f>
        <v>3.2307692307692308</v>
      </c>
    </row>
    <row r="113" spans="1:13" x14ac:dyDescent="0.35">
      <c r="A113" t="s">
        <v>525</v>
      </c>
      <c r="B113" t="s">
        <v>478</v>
      </c>
      <c r="C113" t="s">
        <v>3</v>
      </c>
      <c r="D113">
        <v>7</v>
      </c>
      <c r="E113">
        <v>12</v>
      </c>
      <c r="F113">
        <v>9</v>
      </c>
      <c r="G113">
        <v>170</v>
      </c>
      <c r="H113">
        <v>1</v>
      </c>
      <c r="I113">
        <v>1</v>
      </c>
      <c r="J113">
        <v>-5</v>
      </c>
      <c r="K113">
        <v>0</v>
      </c>
      <c r="L113" s="2">
        <f>G113*0.1+H113*6+J113*0.1+K113*6</f>
        <v>22.5</v>
      </c>
      <c r="M113" s="2">
        <f>L113/D113</f>
        <v>3.2142857142857144</v>
      </c>
    </row>
    <row r="114" spans="1:13" x14ac:dyDescent="0.35">
      <c r="A114" t="s">
        <v>526</v>
      </c>
      <c r="B114" t="s">
        <v>479</v>
      </c>
      <c r="C114" t="s">
        <v>31</v>
      </c>
      <c r="D114">
        <v>7</v>
      </c>
      <c r="E114">
        <v>10</v>
      </c>
      <c r="F114">
        <v>6</v>
      </c>
      <c r="G114">
        <v>165</v>
      </c>
      <c r="H114">
        <v>1</v>
      </c>
      <c r="I114">
        <v>2</v>
      </c>
      <c r="J114">
        <v>-1</v>
      </c>
      <c r="K114">
        <v>0</v>
      </c>
      <c r="L114" s="2">
        <f>G114*0.1+H114*6+J114*0.1+K114*6</f>
        <v>22.4</v>
      </c>
      <c r="M114" s="2">
        <f>L114/D114</f>
        <v>3.1999999999999997</v>
      </c>
    </row>
    <row r="115" spans="1:13" x14ac:dyDescent="0.35">
      <c r="A115" t="s">
        <v>515</v>
      </c>
      <c r="B115" t="s">
        <v>468</v>
      </c>
      <c r="C115" t="s">
        <v>32</v>
      </c>
      <c r="D115">
        <v>8</v>
      </c>
      <c r="E115">
        <v>35</v>
      </c>
      <c r="F115">
        <v>23</v>
      </c>
      <c r="G115">
        <v>244</v>
      </c>
      <c r="H115">
        <v>0</v>
      </c>
      <c r="I115">
        <v>1</v>
      </c>
      <c r="J115">
        <v>11</v>
      </c>
      <c r="K115">
        <v>0</v>
      </c>
      <c r="L115" s="2">
        <f>G115*0.1+H115*6+J115*0.1+K115*6</f>
        <v>25.500000000000004</v>
      </c>
      <c r="M115" s="2">
        <f>L115/D115</f>
        <v>3.1875000000000004</v>
      </c>
    </row>
    <row r="116" spans="1:13" x14ac:dyDescent="0.35">
      <c r="A116" t="s">
        <v>527</v>
      </c>
      <c r="B116" t="s">
        <v>480</v>
      </c>
      <c r="C116" t="s">
        <v>5</v>
      </c>
      <c r="D116">
        <v>7</v>
      </c>
      <c r="E116">
        <v>24</v>
      </c>
      <c r="F116">
        <v>18</v>
      </c>
      <c r="G116">
        <v>127</v>
      </c>
      <c r="H116">
        <v>1</v>
      </c>
      <c r="I116">
        <v>4</v>
      </c>
      <c r="J116">
        <v>34</v>
      </c>
      <c r="K116">
        <v>0</v>
      </c>
      <c r="L116" s="2">
        <f>G116*0.1+H116*6+J116*0.1+K116*6</f>
        <v>22.1</v>
      </c>
      <c r="M116" s="2">
        <f>L116/D116</f>
        <v>3.1571428571428575</v>
      </c>
    </row>
    <row r="117" spans="1:13" x14ac:dyDescent="0.35">
      <c r="A117" t="s">
        <v>294</v>
      </c>
      <c r="B117" t="s">
        <v>280</v>
      </c>
      <c r="C117" t="s">
        <v>17</v>
      </c>
      <c r="D117">
        <v>12</v>
      </c>
      <c r="E117">
        <v>22</v>
      </c>
      <c r="F117">
        <v>13</v>
      </c>
      <c r="G117">
        <v>198</v>
      </c>
      <c r="H117">
        <v>3</v>
      </c>
      <c r="I117">
        <v>0</v>
      </c>
      <c r="J117">
        <v>0</v>
      </c>
      <c r="K117">
        <v>0</v>
      </c>
      <c r="L117" s="2">
        <f>G117*0.1+H117*6+J117*0.1+K117*6</f>
        <v>37.799999999999997</v>
      </c>
      <c r="M117" s="2">
        <f>L117/D117</f>
        <v>3.15</v>
      </c>
    </row>
    <row r="118" spans="1:13" x14ac:dyDescent="0.35">
      <c r="A118" t="s">
        <v>528</v>
      </c>
      <c r="B118" t="s">
        <v>482</v>
      </c>
      <c r="C118" t="s">
        <v>11</v>
      </c>
      <c r="D118">
        <v>7</v>
      </c>
      <c r="E118">
        <v>31</v>
      </c>
      <c r="F118">
        <v>16</v>
      </c>
      <c r="G118">
        <v>218</v>
      </c>
      <c r="H118">
        <v>0</v>
      </c>
      <c r="I118">
        <v>0</v>
      </c>
      <c r="J118">
        <v>0</v>
      </c>
      <c r="K118">
        <v>0</v>
      </c>
      <c r="L118" s="2">
        <f>G118*0.1+H118*6+J118*0.1+K118*6</f>
        <v>21.8</v>
      </c>
      <c r="M118" s="2">
        <f>L118/D118</f>
        <v>3.1142857142857143</v>
      </c>
    </row>
    <row r="119" spans="1:13" x14ac:dyDescent="0.35">
      <c r="A119" t="s">
        <v>510</v>
      </c>
      <c r="B119" t="s">
        <v>462</v>
      </c>
      <c r="C119" t="s">
        <v>13</v>
      </c>
      <c r="D119">
        <v>9</v>
      </c>
      <c r="E119">
        <v>26</v>
      </c>
      <c r="F119">
        <v>13</v>
      </c>
      <c r="G119">
        <v>200</v>
      </c>
      <c r="H119">
        <v>1</v>
      </c>
      <c r="I119">
        <v>2</v>
      </c>
      <c r="J119">
        <v>16</v>
      </c>
      <c r="K119">
        <v>0</v>
      </c>
      <c r="L119" s="2">
        <f>G119*0.1+H119*6+J119*0.1+K119*6</f>
        <v>27.6</v>
      </c>
      <c r="M119" s="2">
        <f>L119/D119</f>
        <v>3.0666666666666669</v>
      </c>
    </row>
    <row r="120" spans="1:13" x14ac:dyDescent="0.35">
      <c r="A120" t="s">
        <v>506</v>
      </c>
      <c r="B120" t="s">
        <v>457</v>
      </c>
      <c r="C120" t="s">
        <v>25</v>
      </c>
      <c r="D120">
        <v>10</v>
      </c>
      <c r="E120">
        <v>22</v>
      </c>
      <c r="F120">
        <v>15</v>
      </c>
      <c r="G120">
        <v>245</v>
      </c>
      <c r="H120">
        <v>1</v>
      </c>
      <c r="I120">
        <v>0</v>
      </c>
      <c r="J120">
        <v>0</v>
      </c>
      <c r="K120">
        <v>0</v>
      </c>
      <c r="L120" s="2">
        <f>G120*0.1+H120*6+J120*0.1+K120*6</f>
        <v>30.5</v>
      </c>
      <c r="M120" s="2">
        <f>L120/D120</f>
        <v>3.05</v>
      </c>
    </row>
    <row r="121" spans="1:13" x14ac:dyDescent="0.35">
      <c r="A121" t="s">
        <v>295</v>
      </c>
      <c r="B121" t="s">
        <v>283</v>
      </c>
      <c r="C121" t="s">
        <v>23</v>
      </c>
      <c r="D121">
        <v>12</v>
      </c>
      <c r="E121">
        <v>39</v>
      </c>
      <c r="F121">
        <v>27</v>
      </c>
      <c r="G121">
        <v>254</v>
      </c>
      <c r="H121">
        <v>1</v>
      </c>
      <c r="I121">
        <v>8</v>
      </c>
      <c r="J121">
        <v>49</v>
      </c>
      <c r="K121">
        <v>0</v>
      </c>
      <c r="L121" s="2">
        <f>G121*0.1+H121*6+J121*0.1+K121*6</f>
        <v>36.300000000000004</v>
      </c>
      <c r="M121" s="2">
        <f>L121/D121</f>
        <v>3.0250000000000004</v>
      </c>
    </row>
    <row r="122" spans="1:13" x14ac:dyDescent="0.35">
      <c r="A122" t="s">
        <v>165</v>
      </c>
      <c r="B122" t="s">
        <v>448</v>
      </c>
      <c r="C122" t="s">
        <v>11</v>
      </c>
      <c r="D122">
        <v>12</v>
      </c>
      <c r="E122">
        <v>52</v>
      </c>
      <c r="F122">
        <v>28</v>
      </c>
      <c r="G122">
        <v>297</v>
      </c>
      <c r="H122">
        <v>1</v>
      </c>
      <c r="I122">
        <v>0</v>
      </c>
      <c r="J122">
        <v>0</v>
      </c>
      <c r="K122">
        <v>0</v>
      </c>
      <c r="L122" s="2">
        <f>G122*0.1+H122*6+J122*0.1+K122*6</f>
        <v>35.700000000000003</v>
      </c>
      <c r="M122" s="2">
        <f>L122/D122</f>
        <v>2.9750000000000001</v>
      </c>
    </row>
    <row r="123" spans="1:13" x14ac:dyDescent="0.35">
      <c r="A123" t="s">
        <v>512</v>
      </c>
      <c r="B123" t="s">
        <v>464</v>
      </c>
      <c r="C123" t="s">
        <v>14</v>
      </c>
      <c r="D123">
        <v>9</v>
      </c>
      <c r="E123">
        <v>13</v>
      </c>
      <c r="F123">
        <v>9</v>
      </c>
      <c r="G123">
        <v>189</v>
      </c>
      <c r="H123">
        <v>1</v>
      </c>
      <c r="I123">
        <v>4</v>
      </c>
      <c r="J123">
        <v>15</v>
      </c>
      <c r="K123">
        <v>0</v>
      </c>
      <c r="L123" s="2">
        <f>G123*0.1+H123*6+J123*0.1+K123*6</f>
        <v>26.400000000000002</v>
      </c>
      <c r="M123" s="2">
        <f>L123/D123</f>
        <v>2.9333333333333336</v>
      </c>
    </row>
    <row r="124" spans="1:13" x14ac:dyDescent="0.35">
      <c r="A124" t="s">
        <v>541</v>
      </c>
      <c r="B124" t="s">
        <v>495</v>
      </c>
      <c r="C124" t="s">
        <v>10</v>
      </c>
      <c r="D124">
        <v>4</v>
      </c>
      <c r="E124">
        <v>10</v>
      </c>
      <c r="F124">
        <v>5</v>
      </c>
      <c r="G124">
        <v>116</v>
      </c>
      <c r="H124">
        <v>0</v>
      </c>
      <c r="I124">
        <v>0</v>
      </c>
      <c r="J124">
        <v>0</v>
      </c>
      <c r="K124">
        <v>0</v>
      </c>
      <c r="L124" s="2">
        <f>G124*0.1+H124*6+J124*0.1+K124*6</f>
        <v>11.600000000000001</v>
      </c>
      <c r="M124" s="2">
        <f>L124/D124</f>
        <v>2.9000000000000004</v>
      </c>
    </row>
    <row r="125" spans="1:13" x14ac:dyDescent="0.35">
      <c r="A125" t="s">
        <v>514</v>
      </c>
      <c r="B125" t="s">
        <v>466</v>
      </c>
      <c r="C125" t="s">
        <v>9</v>
      </c>
      <c r="D125">
        <v>9</v>
      </c>
      <c r="E125">
        <v>24</v>
      </c>
      <c r="F125">
        <v>12</v>
      </c>
      <c r="G125">
        <v>200</v>
      </c>
      <c r="H125">
        <v>1</v>
      </c>
      <c r="I125">
        <v>0</v>
      </c>
      <c r="J125">
        <v>0</v>
      </c>
      <c r="K125">
        <v>0</v>
      </c>
      <c r="L125" s="2">
        <f>G125*0.1+H125*6+J125*0.1+K125*6</f>
        <v>26</v>
      </c>
      <c r="M125" s="2">
        <f>L125/D125</f>
        <v>2.8888888888888888</v>
      </c>
    </row>
    <row r="126" spans="1:13" x14ac:dyDescent="0.35">
      <c r="A126" t="s">
        <v>521</v>
      </c>
      <c r="B126" t="s">
        <v>474</v>
      </c>
      <c r="C126" t="s">
        <v>16</v>
      </c>
      <c r="D126">
        <v>8</v>
      </c>
      <c r="E126">
        <v>22</v>
      </c>
      <c r="F126">
        <v>10</v>
      </c>
      <c r="G126">
        <v>169</v>
      </c>
      <c r="H126">
        <v>1</v>
      </c>
      <c r="I126">
        <v>0</v>
      </c>
      <c r="J126">
        <v>0</v>
      </c>
      <c r="K126">
        <v>0</v>
      </c>
      <c r="L126" s="2">
        <f>G126*0.1+H126*6+J126*0.1+K126*6</f>
        <v>22.900000000000002</v>
      </c>
      <c r="M126" s="2">
        <f>L126/D126</f>
        <v>2.8625000000000003</v>
      </c>
    </row>
    <row r="127" spans="1:13" x14ac:dyDescent="0.35">
      <c r="A127" t="s">
        <v>152</v>
      </c>
      <c r="B127" t="s">
        <v>281</v>
      </c>
      <c r="C127" t="s">
        <v>19</v>
      </c>
      <c r="D127">
        <v>13</v>
      </c>
      <c r="E127">
        <v>44</v>
      </c>
      <c r="F127">
        <v>30</v>
      </c>
      <c r="G127">
        <v>365</v>
      </c>
      <c r="H127">
        <v>0</v>
      </c>
      <c r="I127">
        <v>0</v>
      </c>
      <c r="J127">
        <v>0</v>
      </c>
      <c r="K127">
        <v>0</v>
      </c>
      <c r="L127" s="2">
        <f>G127*0.1+H127*6+J127*0.1+K127*6</f>
        <v>36.5</v>
      </c>
      <c r="M127" s="2">
        <f>L127/D127</f>
        <v>2.8076923076923075</v>
      </c>
    </row>
    <row r="128" spans="1:13" x14ac:dyDescent="0.35">
      <c r="A128" t="s">
        <v>296</v>
      </c>
      <c r="B128" t="s">
        <v>279</v>
      </c>
      <c r="C128" t="s">
        <v>17</v>
      </c>
      <c r="D128">
        <v>14</v>
      </c>
      <c r="E128">
        <v>35</v>
      </c>
      <c r="F128">
        <v>21</v>
      </c>
      <c r="G128">
        <v>271</v>
      </c>
      <c r="H128">
        <v>2</v>
      </c>
      <c r="I128">
        <v>0</v>
      </c>
      <c r="J128">
        <v>0</v>
      </c>
      <c r="K128">
        <v>0</v>
      </c>
      <c r="L128" s="2">
        <f>G128*0.1+H128*6+J128*0.1+K128*6</f>
        <v>39.1</v>
      </c>
      <c r="M128" s="2">
        <f>L128/D128</f>
        <v>2.7928571428571431</v>
      </c>
    </row>
    <row r="129" spans="1:13" x14ac:dyDescent="0.35">
      <c r="A129" t="s">
        <v>505</v>
      </c>
      <c r="B129" t="s">
        <v>456</v>
      </c>
      <c r="C129" t="s">
        <v>14</v>
      </c>
      <c r="D129">
        <v>11</v>
      </c>
      <c r="E129">
        <v>33</v>
      </c>
      <c r="F129">
        <v>25</v>
      </c>
      <c r="G129">
        <v>243</v>
      </c>
      <c r="H129">
        <v>1</v>
      </c>
      <c r="I129">
        <v>1</v>
      </c>
      <c r="J129">
        <v>2</v>
      </c>
      <c r="K129">
        <v>0</v>
      </c>
      <c r="L129" s="2">
        <f>G129*0.1+H129*6+J129*0.1+K129*6</f>
        <v>30.5</v>
      </c>
      <c r="M129" s="2">
        <f>L129/D129</f>
        <v>2.7727272727272729</v>
      </c>
    </row>
    <row r="130" spans="1:13" x14ac:dyDescent="0.35">
      <c r="A130" t="s">
        <v>169</v>
      </c>
      <c r="B130" t="s">
        <v>276</v>
      </c>
      <c r="C130" t="s">
        <v>6</v>
      </c>
      <c r="D130">
        <v>15</v>
      </c>
      <c r="E130">
        <v>55</v>
      </c>
      <c r="F130">
        <v>34</v>
      </c>
      <c r="G130">
        <v>287</v>
      </c>
      <c r="H130">
        <v>2</v>
      </c>
      <c r="I130">
        <v>1</v>
      </c>
      <c r="J130">
        <v>7</v>
      </c>
      <c r="K130">
        <v>0</v>
      </c>
      <c r="L130" s="2">
        <f>G130*0.1+H130*6+J130*0.1+K130*6</f>
        <v>41.400000000000006</v>
      </c>
      <c r="M130" s="2">
        <f>L130/D130</f>
        <v>2.7600000000000002</v>
      </c>
    </row>
    <row r="131" spans="1:13" x14ac:dyDescent="0.35">
      <c r="A131" t="s">
        <v>161</v>
      </c>
      <c r="B131" t="s">
        <v>277</v>
      </c>
      <c r="C131" t="s">
        <v>29</v>
      </c>
      <c r="D131">
        <v>15</v>
      </c>
      <c r="E131">
        <v>43</v>
      </c>
      <c r="F131">
        <v>21</v>
      </c>
      <c r="G131">
        <v>326</v>
      </c>
      <c r="H131">
        <v>1</v>
      </c>
      <c r="I131">
        <v>5</v>
      </c>
      <c r="J131">
        <v>23</v>
      </c>
      <c r="K131">
        <v>0</v>
      </c>
      <c r="L131" s="2">
        <f>G131*0.1+H131*6+J131*0.1+K131*6</f>
        <v>40.9</v>
      </c>
      <c r="M131" s="2">
        <f>L131/D131</f>
        <v>2.7266666666666666</v>
      </c>
    </row>
    <row r="132" spans="1:13" x14ac:dyDescent="0.35">
      <c r="A132" t="s">
        <v>519</v>
      </c>
      <c r="B132" t="s">
        <v>472</v>
      </c>
      <c r="C132" t="s">
        <v>4</v>
      </c>
      <c r="D132">
        <v>9</v>
      </c>
      <c r="E132">
        <v>16</v>
      </c>
      <c r="F132">
        <v>9</v>
      </c>
      <c r="G132">
        <v>184</v>
      </c>
      <c r="H132">
        <v>1</v>
      </c>
      <c r="I132">
        <v>0</v>
      </c>
      <c r="J132">
        <v>0</v>
      </c>
      <c r="K132">
        <v>0</v>
      </c>
      <c r="L132" s="2">
        <f>G132*0.1+H132*6+J132*0.1+K132*6</f>
        <v>24.400000000000002</v>
      </c>
      <c r="M132" s="2">
        <f>L132/D132</f>
        <v>2.7111111111111112</v>
      </c>
    </row>
    <row r="133" spans="1:13" x14ac:dyDescent="0.35">
      <c r="A133" t="s">
        <v>535</v>
      </c>
      <c r="B133" t="s">
        <v>489</v>
      </c>
      <c r="C133" t="s">
        <v>21</v>
      </c>
      <c r="D133">
        <v>6</v>
      </c>
      <c r="E133">
        <v>14</v>
      </c>
      <c r="F133">
        <v>11</v>
      </c>
      <c r="G133">
        <v>162</v>
      </c>
      <c r="H133">
        <v>0</v>
      </c>
      <c r="I133">
        <v>0</v>
      </c>
      <c r="J133">
        <v>0</v>
      </c>
      <c r="K133">
        <v>0</v>
      </c>
      <c r="L133" s="2">
        <f>G133*0.1+H133*6+J133*0.1+K133*6</f>
        <v>16.2</v>
      </c>
      <c r="M133" s="2">
        <f>L133/D133</f>
        <v>2.6999999999999997</v>
      </c>
    </row>
    <row r="134" spans="1:13" x14ac:dyDescent="0.35">
      <c r="A134" t="s">
        <v>529</v>
      </c>
      <c r="B134" t="s">
        <v>483</v>
      </c>
      <c r="C134" t="s">
        <v>24</v>
      </c>
      <c r="D134">
        <v>8</v>
      </c>
      <c r="E134">
        <v>36</v>
      </c>
      <c r="F134">
        <v>23</v>
      </c>
      <c r="G134">
        <v>193</v>
      </c>
      <c r="H134">
        <v>0</v>
      </c>
      <c r="I134">
        <v>1</v>
      </c>
      <c r="J134">
        <v>20</v>
      </c>
      <c r="K134">
        <v>0</v>
      </c>
      <c r="L134" s="2">
        <f>G134*0.1+H134*6+J134*0.1+K134*6</f>
        <v>21.3</v>
      </c>
      <c r="M134" s="2">
        <f>L134/D134</f>
        <v>2.6625000000000001</v>
      </c>
    </row>
    <row r="135" spans="1:13" x14ac:dyDescent="0.35">
      <c r="A135" t="s">
        <v>498</v>
      </c>
      <c r="B135" t="s">
        <v>449</v>
      </c>
      <c r="C135" t="s">
        <v>12</v>
      </c>
      <c r="D135">
        <v>13</v>
      </c>
      <c r="E135">
        <v>24</v>
      </c>
      <c r="F135">
        <v>13</v>
      </c>
      <c r="G135">
        <v>177</v>
      </c>
      <c r="H135">
        <v>1</v>
      </c>
      <c r="I135">
        <v>6</v>
      </c>
      <c r="J135">
        <v>47</v>
      </c>
      <c r="K135">
        <v>1</v>
      </c>
      <c r="L135" s="2">
        <f>G135*0.1+H135*6+J135*0.1+K135*6</f>
        <v>34.4</v>
      </c>
      <c r="M135" s="2">
        <f>L135/D135</f>
        <v>2.6461538461538461</v>
      </c>
    </row>
    <row r="136" spans="1:13" x14ac:dyDescent="0.35">
      <c r="A136" t="s">
        <v>500</v>
      </c>
      <c r="B136" t="s">
        <v>451</v>
      </c>
      <c r="C136" t="s">
        <v>27</v>
      </c>
      <c r="D136">
        <v>13</v>
      </c>
      <c r="E136">
        <v>31</v>
      </c>
      <c r="F136">
        <v>17</v>
      </c>
      <c r="G136">
        <v>225</v>
      </c>
      <c r="H136">
        <v>0</v>
      </c>
      <c r="I136">
        <v>3</v>
      </c>
      <c r="J136">
        <v>52</v>
      </c>
      <c r="K136">
        <v>1</v>
      </c>
      <c r="L136" s="2">
        <f>G136*0.1+H136*6+J136*0.1+K136*6</f>
        <v>33.700000000000003</v>
      </c>
      <c r="M136" s="2">
        <f>L136/D136</f>
        <v>2.5923076923076924</v>
      </c>
    </row>
    <row r="137" spans="1:13" x14ac:dyDescent="0.35">
      <c r="A137" t="s">
        <v>532</v>
      </c>
      <c r="B137" t="s">
        <v>486</v>
      </c>
      <c r="C137" t="s">
        <v>33</v>
      </c>
      <c r="D137">
        <v>7</v>
      </c>
      <c r="E137">
        <v>21</v>
      </c>
      <c r="F137">
        <v>12</v>
      </c>
      <c r="G137">
        <v>181</v>
      </c>
      <c r="H137">
        <v>0</v>
      </c>
      <c r="I137">
        <v>0</v>
      </c>
      <c r="J137">
        <v>0</v>
      </c>
      <c r="K137">
        <v>0</v>
      </c>
      <c r="L137" s="2">
        <f>G137*0.1+H137*6+J137*0.1+K137*6</f>
        <v>18.100000000000001</v>
      </c>
      <c r="M137" s="2">
        <f>L137/D137</f>
        <v>2.5857142857142859</v>
      </c>
    </row>
    <row r="138" spans="1:13" x14ac:dyDescent="0.35">
      <c r="A138" t="s">
        <v>522</v>
      </c>
      <c r="B138" t="s">
        <v>475</v>
      </c>
      <c r="C138" t="s">
        <v>32</v>
      </c>
      <c r="D138">
        <v>9</v>
      </c>
      <c r="E138">
        <v>33</v>
      </c>
      <c r="F138">
        <v>19</v>
      </c>
      <c r="G138">
        <v>164</v>
      </c>
      <c r="H138">
        <v>0</v>
      </c>
      <c r="I138">
        <v>4</v>
      </c>
      <c r="J138">
        <v>5</v>
      </c>
      <c r="K138">
        <v>1</v>
      </c>
      <c r="L138" s="2">
        <f>G138*0.1+H138*6+J138*0.1+K138*6</f>
        <v>22.900000000000002</v>
      </c>
      <c r="M138" s="2">
        <f>L138/D138</f>
        <v>2.5444444444444447</v>
      </c>
    </row>
    <row r="139" spans="1:13" x14ac:dyDescent="0.35">
      <c r="A139" t="s">
        <v>523</v>
      </c>
      <c r="B139" t="s">
        <v>476</v>
      </c>
      <c r="C139" t="s">
        <v>31</v>
      </c>
      <c r="D139">
        <v>9</v>
      </c>
      <c r="E139">
        <v>24</v>
      </c>
      <c r="F139">
        <v>11</v>
      </c>
      <c r="G139">
        <v>109</v>
      </c>
      <c r="H139">
        <v>2</v>
      </c>
      <c r="I139">
        <v>0</v>
      </c>
      <c r="J139">
        <v>0</v>
      </c>
      <c r="K139">
        <v>0</v>
      </c>
      <c r="L139" s="2">
        <f>G139*0.1+H139*6+J139*0.1+K139*6</f>
        <v>22.9</v>
      </c>
      <c r="M139" s="2">
        <f>L139/D139</f>
        <v>2.5444444444444443</v>
      </c>
    </row>
    <row r="140" spans="1:13" x14ac:dyDescent="0.35">
      <c r="A140" t="s">
        <v>508</v>
      </c>
      <c r="B140" t="s">
        <v>460</v>
      </c>
      <c r="C140" t="s">
        <v>6</v>
      </c>
      <c r="D140">
        <v>11</v>
      </c>
      <c r="E140">
        <v>21</v>
      </c>
      <c r="F140">
        <v>12</v>
      </c>
      <c r="G140">
        <v>219</v>
      </c>
      <c r="H140">
        <v>1</v>
      </c>
      <c r="I140">
        <v>0</v>
      </c>
      <c r="J140">
        <v>0</v>
      </c>
      <c r="K140">
        <v>0</v>
      </c>
      <c r="L140" s="2">
        <f>G140*0.1+H140*6+J140*0.1+K140*6</f>
        <v>27.900000000000002</v>
      </c>
      <c r="M140" s="2">
        <f>L140/D140</f>
        <v>2.5363636363636366</v>
      </c>
    </row>
    <row r="141" spans="1:13" x14ac:dyDescent="0.35">
      <c r="A141" t="s">
        <v>516</v>
      </c>
      <c r="B141" t="s">
        <v>469</v>
      </c>
      <c r="C141" t="s">
        <v>14</v>
      </c>
      <c r="D141">
        <v>10</v>
      </c>
      <c r="E141">
        <v>42</v>
      </c>
      <c r="F141">
        <v>21</v>
      </c>
      <c r="G141">
        <v>187</v>
      </c>
      <c r="H141">
        <v>1</v>
      </c>
      <c r="I141">
        <v>1</v>
      </c>
      <c r="J141">
        <v>3</v>
      </c>
      <c r="K141">
        <v>0</v>
      </c>
      <c r="L141" s="2">
        <f>G141*0.1+H141*6+J141*0.1+K141*6</f>
        <v>25</v>
      </c>
      <c r="M141" s="2">
        <f>L141/D141</f>
        <v>2.5</v>
      </c>
    </row>
    <row r="142" spans="1:13" x14ac:dyDescent="0.35">
      <c r="A142" t="s">
        <v>517</v>
      </c>
      <c r="B142" t="s">
        <v>470</v>
      </c>
      <c r="C142" t="s">
        <v>7</v>
      </c>
      <c r="D142">
        <v>11</v>
      </c>
      <c r="E142">
        <v>39</v>
      </c>
      <c r="F142">
        <v>18</v>
      </c>
      <c r="G142">
        <v>186</v>
      </c>
      <c r="H142">
        <v>1</v>
      </c>
      <c r="I142">
        <v>0</v>
      </c>
      <c r="J142">
        <v>0</v>
      </c>
      <c r="K142">
        <v>0</v>
      </c>
      <c r="L142" s="2">
        <f>G142*0.1+H142*6+J142*0.1+K142*6</f>
        <v>24.6</v>
      </c>
      <c r="M142" s="2">
        <f>L142/D142</f>
        <v>2.2363636363636363</v>
      </c>
    </row>
    <row r="143" spans="1:13" x14ac:dyDescent="0.35">
      <c r="A143" t="s">
        <v>536</v>
      </c>
      <c r="B143" t="s">
        <v>490</v>
      </c>
      <c r="C143" t="s">
        <v>10</v>
      </c>
      <c r="D143">
        <v>6</v>
      </c>
      <c r="E143">
        <v>14</v>
      </c>
      <c r="F143">
        <v>11</v>
      </c>
      <c r="G143">
        <v>133</v>
      </c>
      <c r="H143">
        <v>0</v>
      </c>
      <c r="I143">
        <v>0</v>
      </c>
      <c r="J143">
        <v>0</v>
      </c>
      <c r="K143">
        <v>0</v>
      </c>
      <c r="L143" s="2">
        <f>G143*0.1+H143*6+J143*0.1+K143*6</f>
        <v>13.3</v>
      </c>
      <c r="M143" s="2">
        <f>L143/D143</f>
        <v>2.2166666666666668</v>
      </c>
    </row>
    <row r="144" spans="1:13" x14ac:dyDescent="0.35">
      <c r="A144" t="s">
        <v>172</v>
      </c>
      <c r="B144" t="s">
        <v>467</v>
      </c>
      <c r="C144" t="s">
        <v>19</v>
      </c>
      <c r="D144">
        <v>12</v>
      </c>
      <c r="E144">
        <v>47</v>
      </c>
      <c r="F144">
        <v>26</v>
      </c>
      <c r="G144">
        <v>198</v>
      </c>
      <c r="H144">
        <v>1</v>
      </c>
      <c r="I144">
        <v>0</v>
      </c>
      <c r="J144">
        <v>0</v>
      </c>
      <c r="K144">
        <v>0</v>
      </c>
      <c r="L144" s="2">
        <f>G144*0.1+H144*6+J144*0.1+K144*6</f>
        <v>25.8</v>
      </c>
      <c r="M144" s="2">
        <f>L144/D144</f>
        <v>2.15</v>
      </c>
    </row>
    <row r="145" spans="1:13" x14ac:dyDescent="0.35">
      <c r="A145" t="s">
        <v>542</v>
      </c>
      <c r="B145" t="s">
        <v>496</v>
      </c>
      <c r="C145" t="s">
        <v>27</v>
      </c>
      <c r="D145">
        <v>6</v>
      </c>
      <c r="E145">
        <v>13</v>
      </c>
      <c r="F145">
        <v>6</v>
      </c>
      <c r="G145">
        <v>115</v>
      </c>
      <c r="H145">
        <v>0</v>
      </c>
      <c r="I145">
        <v>0</v>
      </c>
      <c r="J145">
        <v>0</v>
      </c>
      <c r="K145">
        <v>0</v>
      </c>
      <c r="L145" s="2">
        <f>G145*0.1+H145*6+J145*0.1+K145*6</f>
        <v>11.5</v>
      </c>
      <c r="M145" s="2">
        <f>L145/D145</f>
        <v>1.9166666666666667</v>
      </c>
    </row>
    <row r="146" spans="1:13" x14ac:dyDescent="0.35">
      <c r="A146" t="s">
        <v>166</v>
      </c>
      <c r="B146" t="s">
        <v>458</v>
      </c>
      <c r="C146" t="s">
        <v>28</v>
      </c>
      <c r="D146">
        <v>16</v>
      </c>
      <c r="E146">
        <v>58</v>
      </c>
      <c r="F146">
        <v>28</v>
      </c>
      <c r="G146">
        <v>296</v>
      </c>
      <c r="H146">
        <v>0</v>
      </c>
      <c r="I146">
        <v>1</v>
      </c>
      <c r="J146">
        <v>-7</v>
      </c>
      <c r="K146">
        <v>0</v>
      </c>
      <c r="L146" s="2">
        <f>G146*0.1+H146*6+J146*0.1+K146*6</f>
        <v>28.900000000000002</v>
      </c>
      <c r="M146" s="2">
        <f>L146/D146</f>
        <v>1.8062500000000001</v>
      </c>
    </row>
    <row r="147" spans="1:13" x14ac:dyDescent="0.35">
      <c r="A147" t="s">
        <v>530</v>
      </c>
      <c r="B147" t="s">
        <v>484</v>
      </c>
      <c r="C147" t="s">
        <v>26</v>
      </c>
      <c r="D147">
        <v>11</v>
      </c>
      <c r="E147">
        <v>26</v>
      </c>
      <c r="F147">
        <v>19</v>
      </c>
      <c r="G147">
        <v>195</v>
      </c>
      <c r="H147">
        <v>0</v>
      </c>
      <c r="I147">
        <v>0</v>
      </c>
      <c r="J147">
        <v>0</v>
      </c>
      <c r="K147">
        <v>0</v>
      </c>
      <c r="L147" s="2">
        <f>G147*0.1+H147*6+J147*0.1+K147*6</f>
        <v>19.5</v>
      </c>
      <c r="M147" s="2">
        <f>L147/D147</f>
        <v>1.7727272727272727</v>
      </c>
    </row>
    <row r="148" spans="1:13" x14ac:dyDescent="0.35">
      <c r="A148" t="s">
        <v>171</v>
      </c>
      <c r="B148" t="s">
        <v>481</v>
      </c>
      <c r="C148" t="s">
        <v>23</v>
      </c>
      <c r="D148">
        <v>14</v>
      </c>
      <c r="E148">
        <v>45</v>
      </c>
      <c r="F148">
        <v>27</v>
      </c>
      <c r="G148">
        <v>216</v>
      </c>
      <c r="H148">
        <v>0</v>
      </c>
      <c r="I148">
        <v>1</v>
      </c>
      <c r="J148">
        <v>3</v>
      </c>
      <c r="K148">
        <v>0</v>
      </c>
      <c r="L148" s="2">
        <f>G148*0.1+H148*6+J148*0.1+K148*6</f>
        <v>21.900000000000002</v>
      </c>
      <c r="M148" s="2">
        <f>L148/D148</f>
        <v>1.5642857142857145</v>
      </c>
    </row>
    <row r="149" spans="1:13" x14ac:dyDescent="0.35">
      <c r="A149" t="s">
        <v>538</v>
      </c>
      <c r="B149" t="s">
        <v>492</v>
      </c>
      <c r="C149" t="s">
        <v>16</v>
      </c>
      <c r="D149">
        <v>8</v>
      </c>
      <c r="E149">
        <v>23</v>
      </c>
      <c r="F149">
        <v>10</v>
      </c>
      <c r="G149">
        <v>125</v>
      </c>
      <c r="H149">
        <v>0</v>
      </c>
      <c r="I149">
        <v>0</v>
      </c>
      <c r="J149">
        <v>0</v>
      </c>
      <c r="K149">
        <v>0</v>
      </c>
      <c r="L149" s="2">
        <f>G149*0.1+H149*6+J149*0.1+K149*6</f>
        <v>12.5</v>
      </c>
      <c r="M149" s="2">
        <f>L149/D149</f>
        <v>1.5625</v>
      </c>
    </row>
    <row r="150" spans="1:13" x14ac:dyDescent="0.35">
      <c r="A150" t="s">
        <v>531</v>
      </c>
      <c r="B150" t="s">
        <v>485</v>
      </c>
      <c r="C150" t="s">
        <v>7</v>
      </c>
      <c r="D150">
        <v>12</v>
      </c>
      <c r="E150">
        <v>17</v>
      </c>
      <c r="F150">
        <v>11</v>
      </c>
      <c r="G150">
        <v>83</v>
      </c>
      <c r="H150">
        <v>0</v>
      </c>
      <c r="I150">
        <v>17</v>
      </c>
      <c r="J150">
        <v>103</v>
      </c>
      <c r="K150">
        <v>0</v>
      </c>
      <c r="L150" s="2">
        <f>G150*0.1+H150*6+J150*0.1+K150*6</f>
        <v>18.600000000000001</v>
      </c>
      <c r="M150" s="2">
        <f>L150/D150</f>
        <v>1.55</v>
      </c>
    </row>
    <row r="151" spans="1:13" x14ac:dyDescent="0.35">
      <c r="A151" t="s">
        <v>539</v>
      </c>
      <c r="B151" t="s">
        <v>493</v>
      </c>
      <c r="C151" t="s">
        <v>5</v>
      </c>
      <c r="D151">
        <v>11</v>
      </c>
      <c r="E151">
        <v>20</v>
      </c>
      <c r="F151">
        <v>9</v>
      </c>
      <c r="G151">
        <v>124</v>
      </c>
      <c r="H151">
        <v>0</v>
      </c>
      <c r="I151">
        <v>0</v>
      </c>
      <c r="J151">
        <v>0</v>
      </c>
      <c r="K151">
        <v>0</v>
      </c>
      <c r="L151" s="2">
        <f>G151*0.1+H151*6+J151*0.1+K151*6</f>
        <v>12.4</v>
      </c>
      <c r="M151" s="2">
        <f>L151/D151</f>
        <v>1.1272727272727272</v>
      </c>
    </row>
  </sheetData>
  <sortState xmlns:xlrd2="http://schemas.microsoft.com/office/spreadsheetml/2017/richdata2" ref="A2:M151">
    <sortCondition descending="1" ref="M2:M151"/>
  </sortState>
  <conditionalFormatting sqref="M2:M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M1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2675-7128-47E9-AD92-05EE00346947}">
  <dimension ref="A1:I97"/>
  <sheetViews>
    <sheetView tabSelected="1" topLeftCell="A12" workbookViewId="0">
      <selection activeCell="E26" sqref="E26"/>
    </sheetView>
  </sheetViews>
  <sheetFormatPr defaultRowHeight="14.5" x14ac:dyDescent="0.35"/>
  <sheetData>
    <row r="1" spans="1:9" x14ac:dyDescent="0.35">
      <c r="A1" t="s">
        <v>590</v>
      </c>
    </row>
    <row r="2" spans="1:9" ht="15" thickBot="1" x14ac:dyDescent="0.4"/>
    <row r="3" spans="1:9" x14ac:dyDescent="0.35">
      <c r="A3" s="8" t="s">
        <v>591</v>
      </c>
      <c r="B3" s="8"/>
    </row>
    <row r="4" spans="1:9" x14ac:dyDescent="0.35">
      <c r="A4" s="5" t="s">
        <v>592</v>
      </c>
      <c r="B4" s="5">
        <v>0.63480440010305339</v>
      </c>
    </row>
    <row r="5" spans="1:9" x14ac:dyDescent="0.35">
      <c r="A5" s="5" t="s">
        <v>593</v>
      </c>
      <c r="B5" s="5">
        <v>0.40297662639019749</v>
      </c>
    </row>
    <row r="6" spans="1:9" x14ac:dyDescent="0.35">
      <c r="A6" s="5" t="s">
        <v>594</v>
      </c>
      <c r="B6" s="5">
        <v>0.36733343990603018</v>
      </c>
    </row>
    <row r="7" spans="1:9" x14ac:dyDescent="0.35">
      <c r="A7" s="5" t="s">
        <v>595</v>
      </c>
      <c r="B7" s="5">
        <v>2.4648327401525694</v>
      </c>
    </row>
    <row r="8" spans="1:9" ht="15" thickBot="1" x14ac:dyDescent="0.4">
      <c r="A8" s="6" t="s">
        <v>596</v>
      </c>
      <c r="B8" s="6">
        <v>72</v>
      </c>
    </row>
    <row r="10" spans="1:9" ht="15" thickBot="1" x14ac:dyDescent="0.4">
      <c r="A10" t="s">
        <v>597</v>
      </c>
    </row>
    <row r="11" spans="1:9" x14ac:dyDescent="0.35">
      <c r="A11" s="7"/>
      <c r="B11" s="7" t="s">
        <v>602</v>
      </c>
      <c r="C11" s="7" t="s">
        <v>603</v>
      </c>
      <c r="D11" s="7" t="s">
        <v>604</v>
      </c>
      <c r="E11" s="7" t="s">
        <v>605</v>
      </c>
      <c r="F11" s="7" t="s">
        <v>606</v>
      </c>
    </row>
    <row r="12" spans="1:9" x14ac:dyDescent="0.35">
      <c r="A12" s="5" t="s">
        <v>598</v>
      </c>
      <c r="B12" s="5">
        <v>4</v>
      </c>
      <c r="C12" s="5">
        <v>274.75033671642075</v>
      </c>
      <c r="D12" s="5">
        <v>68.687584179105187</v>
      </c>
      <c r="E12" s="5">
        <v>11.30585298733601</v>
      </c>
      <c r="F12" s="5">
        <v>4.5401397494648233E-7</v>
      </c>
    </row>
    <row r="13" spans="1:9" x14ac:dyDescent="0.35">
      <c r="A13" s="5" t="s">
        <v>599</v>
      </c>
      <c r="B13" s="5">
        <v>67</v>
      </c>
      <c r="C13" s="5">
        <v>407.05182927417752</v>
      </c>
      <c r="D13" s="5">
        <v>6.0754004369280228</v>
      </c>
      <c r="E13" s="5"/>
      <c r="F13" s="5"/>
    </row>
    <row r="14" spans="1:9" ht="15" thickBot="1" x14ac:dyDescent="0.4">
      <c r="A14" s="6" t="s">
        <v>600</v>
      </c>
      <c r="B14" s="6">
        <v>71</v>
      </c>
      <c r="C14" s="6">
        <v>681.80216599059827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607</v>
      </c>
      <c r="C16" s="7" t="s">
        <v>595</v>
      </c>
      <c r="D16" s="7" t="s">
        <v>608</v>
      </c>
      <c r="E16" s="7" t="s">
        <v>609</v>
      </c>
      <c r="F16" s="7" t="s">
        <v>610</v>
      </c>
      <c r="G16" s="7" t="s">
        <v>611</v>
      </c>
      <c r="H16" s="7" t="s">
        <v>612</v>
      </c>
      <c r="I16" s="7" t="s">
        <v>613</v>
      </c>
    </row>
    <row r="17" spans="1:9" x14ac:dyDescent="0.35">
      <c r="A17" s="5" t="s">
        <v>601</v>
      </c>
      <c r="B17" s="5">
        <v>-4.8466691732128471</v>
      </c>
      <c r="C17" s="5">
        <v>3.0210888932666506</v>
      </c>
      <c r="D17" s="5">
        <v>-1.6042789022246309</v>
      </c>
      <c r="E17" s="5">
        <v>0.11335650844032909</v>
      </c>
      <c r="F17" s="5">
        <v>-10.876787842426118</v>
      </c>
      <c r="G17" s="5">
        <v>1.1834494960004243</v>
      </c>
      <c r="H17" s="5">
        <v>-10.876787842426118</v>
      </c>
      <c r="I17" s="5">
        <v>1.1834494960004243</v>
      </c>
    </row>
    <row r="18" spans="1:9" x14ac:dyDescent="0.35">
      <c r="A18" s="5" t="s">
        <v>37</v>
      </c>
      <c r="B18" s="5">
        <v>2.0807781756355745</v>
      </c>
      <c r="C18" s="5">
        <v>0.84310142725315296</v>
      </c>
      <c r="D18" s="5">
        <v>2.4680045702387261</v>
      </c>
      <c r="E18" s="5">
        <v>1.6146398842643399E-2</v>
      </c>
      <c r="F18" s="5">
        <v>0.39794068354763046</v>
      </c>
      <c r="G18" s="5">
        <v>3.7636156677235189</v>
      </c>
      <c r="H18" s="5">
        <v>0.39794068354763046</v>
      </c>
      <c r="I18" s="5">
        <v>3.7636156677235189</v>
      </c>
    </row>
    <row r="19" spans="1:9" x14ac:dyDescent="0.35">
      <c r="A19" s="5" t="s">
        <v>39</v>
      </c>
      <c r="B19" s="5">
        <v>0.11382723481064691</v>
      </c>
      <c r="C19" s="5">
        <v>5.6194501911366844E-2</v>
      </c>
      <c r="D19" s="5">
        <v>2.0255938025784386</v>
      </c>
      <c r="E19" s="5">
        <v>4.6792285955651949E-2</v>
      </c>
      <c r="F19" s="5">
        <v>1.6625395452681963E-3</v>
      </c>
      <c r="G19" s="5">
        <v>0.22599193007602564</v>
      </c>
      <c r="H19" s="5">
        <v>1.6625395452681963E-3</v>
      </c>
      <c r="I19" s="5">
        <v>0.22599193007602564</v>
      </c>
    </row>
    <row r="20" spans="1:9" x14ac:dyDescent="0.35">
      <c r="A20" s="5" t="s">
        <v>614</v>
      </c>
      <c r="B20" s="5">
        <v>4.5661613431618057E-2</v>
      </c>
      <c r="C20" s="5">
        <v>2.4967010260329846E-2</v>
      </c>
      <c r="D20" s="5">
        <v>1.8288779055043658</v>
      </c>
      <c r="E20" s="5">
        <v>7.1868733624754655E-2</v>
      </c>
      <c r="F20" s="5">
        <v>-4.1727476230356067E-3</v>
      </c>
      <c r="G20" s="5">
        <v>9.5495974486271729E-2</v>
      </c>
      <c r="H20" s="5">
        <v>-4.1727476230356067E-3</v>
      </c>
      <c r="I20" s="5">
        <v>9.5495974486271729E-2</v>
      </c>
    </row>
    <row r="21" spans="1:9" ht="15" thickBot="1" x14ac:dyDescent="0.4">
      <c r="A21" s="6" t="s">
        <v>616</v>
      </c>
      <c r="B21" s="6">
        <v>4.6133780658503829</v>
      </c>
      <c r="C21" s="6">
        <v>2.2435051332613121</v>
      </c>
      <c r="D21" s="6">
        <v>2.0563260575847497</v>
      </c>
      <c r="E21" s="6">
        <v>4.3649309491438824E-2</v>
      </c>
      <c r="F21" s="6">
        <v>0.13532307756216788</v>
      </c>
      <c r="G21" s="6">
        <v>9.0914330541385979</v>
      </c>
      <c r="H21" s="6">
        <v>0.13532307756216788</v>
      </c>
      <c r="I21" s="6">
        <v>9.0914330541385979</v>
      </c>
    </row>
    <row r="23" spans="1:9" x14ac:dyDescent="0.35">
      <c r="A23" t="s">
        <v>617</v>
      </c>
    </row>
    <row r="24" spans="1:9" ht="15" thickBot="1" x14ac:dyDescent="0.4"/>
    <row r="25" spans="1:9" x14ac:dyDescent="0.35">
      <c r="A25" s="7" t="s">
        <v>618</v>
      </c>
      <c r="B25" s="7" t="s">
        <v>619</v>
      </c>
      <c r="C25" s="7" t="s">
        <v>620</v>
      </c>
    </row>
    <row r="26" spans="1:9" x14ac:dyDescent="0.35">
      <c r="A26" s="5">
        <v>1</v>
      </c>
      <c r="B26" s="5">
        <v>10.551032255439701</v>
      </c>
      <c r="C26" s="5">
        <v>6.9775391731317278</v>
      </c>
    </row>
    <row r="27" spans="1:9" x14ac:dyDescent="0.35">
      <c r="A27" s="5">
        <v>2</v>
      </c>
      <c r="B27" s="5">
        <v>10.49129164574838</v>
      </c>
      <c r="C27" s="5">
        <v>5.6353750209182891</v>
      </c>
    </row>
    <row r="28" spans="1:9" x14ac:dyDescent="0.35">
      <c r="A28" s="5">
        <v>3</v>
      </c>
      <c r="B28" s="5">
        <v>9.3679312436633673</v>
      </c>
      <c r="C28" s="5">
        <v>3.3987354230033002</v>
      </c>
    </row>
    <row r="29" spans="1:9" x14ac:dyDescent="0.35">
      <c r="A29" s="5">
        <v>4</v>
      </c>
      <c r="B29" s="5">
        <v>10.338119018033533</v>
      </c>
      <c r="C29" s="5">
        <v>2.2618809819664669</v>
      </c>
    </row>
    <row r="30" spans="1:9" x14ac:dyDescent="0.35">
      <c r="A30" s="5">
        <v>5</v>
      </c>
      <c r="B30" s="5">
        <v>8.4291806757572978</v>
      </c>
      <c r="C30" s="5">
        <v>3.9493907528141321</v>
      </c>
    </row>
    <row r="31" spans="1:9" x14ac:dyDescent="0.35">
      <c r="A31" s="5">
        <v>6</v>
      </c>
      <c r="B31" s="5">
        <v>7.9620313480116245</v>
      </c>
      <c r="C31" s="5">
        <v>4.3925141065338309</v>
      </c>
    </row>
    <row r="32" spans="1:9" x14ac:dyDescent="0.35">
      <c r="A32" s="5">
        <v>7</v>
      </c>
      <c r="B32" s="5">
        <v>8.1873093896656908</v>
      </c>
      <c r="C32" s="5">
        <v>3.7064406103343099</v>
      </c>
    </row>
    <row r="33" spans="1:3" x14ac:dyDescent="0.35">
      <c r="A33" s="5">
        <v>8</v>
      </c>
      <c r="B33" s="5">
        <v>8.1189613165411725</v>
      </c>
      <c r="C33" s="5">
        <v>3.7477053501254947</v>
      </c>
    </row>
    <row r="34" spans="1:3" x14ac:dyDescent="0.35">
      <c r="A34" s="5">
        <v>9</v>
      </c>
      <c r="B34" s="5">
        <v>10.275947764937431</v>
      </c>
      <c r="C34" s="5">
        <v>0.8865522350625703</v>
      </c>
    </row>
    <row r="35" spans="1:3" x14ac:dyDescent="0.35">
      <c r="A35" s="5">
        <v>10</v>
      </c>
      <c r="B35" s="5">
        <v>10.38296903536432</v>
      </c>
      <c r="C35" s="5">
        <v>0.66703096463568023</v>
      </c>
    </row>
    <row r="36" spans="1:3" x14ac:dyDescent="0.35">
      <c r="A36" s="5">
        <v>11</v>
      </c>
      <c r="B36" s="5">
        <v>9.9085542555023789</v>
      </c>
      <c r="C36" s="5">
        <v>0.65811241116428931</v>
      </c>
    </row>
    <row r="37" spans="1:3" x14ac:dyDescent="0.35">
      <c r="A37" s="5">
        <v>12</v>
      </c>
      <c r="B37" s="5">
        <v>9.381287225776429</v>
      </c>
      <c r="C37" s="5">
        <v>1.1258556313664272</v>
      </c>
    </row>
    <row r="38" spans="1:3" x14ac:dyDescent="0.35">
      <c r="A38" s="5">
        <v>13</v>
      </c>
      <c r="B38" s="5">
        <v>10.534148921774136</v>
      </c>
      <c r="C38" s="5">
        <v>-3.4148921774136198E-2</v>
      </c>
    </row>
    <row r="39" spans="1:3" x14ac:dyDescent="0.35">
      <c r="A39" s="5">
        <v>14</v>
      </c>
      <c r="B39" s="5">
        <v>10.560091854524817</v>
      </c>
      <c r="C39" s="5">
        <v>-0.22259185452481667</v>
      </c>
    </row>
    <row r="40" spans="1:3" x14ac:dyDescent="0.35">
      <c r="A40" s="5">
        <v>15</v>
      </c>
      <c r="B40" s="5">
        <v>6.5512343396891346</v>
      </c>
      <c r="C40" s="5">
        <v>3.5154323269775318</v>
      </c>
    </row>
    <row r="41" spans="1:3" x14ac:dyDescent="0.35">
      <c r="A41" s="5">
        <v>16</v>
      </c>
      <c r="B41" s="5">
        <v>9.4847902344514381</v>
      </c>
      <c r="C41" s="5">
        <v>0.57145976554856226</v>
      </c>
    </row>
    <row r="42" spans="1:3" x14ac:dyDescent="0.35">
      <c r="A42" s="5">
        <v>17</v>
      </c>
      <c r="B42" s="5">
        <v>8.9916788674893731</v>
      </c>
      <c r="C42" s="5">
        <v>0.82707113251062836</v>
      </c>
    </row>
    <row r="43" spans="1:3" x14ac:dyDescent="0.35">
      <c r="A43" s="5">
        <v>18</v>
      </c>
      <c r="B43" s="5">
        <v>8.8068588387432598</v>
      </c>
      <c r="C43" s="5">
        <v>0.89314116125673948</v>
      </c>
    </row>
    <row r="44" spans="1:3" x14ac:dyDescent="0.35">
      <c r="A44" s="5">
        <v>19</v>
      </c>
      <c r="B44" s="5">
        <v>8.0198306372084023</v>
      </c>
      <c r="C44" s="5">
        <v>1.4676693627915984</v>
      </c>
    </row>
    <row r="45" spans="1:3" x14ac:dyDescent="0.35">
      <c r="A45" s="5">
        <v>20</v>
      </c>
      <c r="B45" s="5">
        <v>9.0488649350780168</v>
      </c>
      <c r="C45" s="5">
        <v>0.20446839825531704</v>
      </c>
    </row>
    <row r="46" spans="1:3" x14ac:dyDescent="0.35">
      <c r="A46" s="5">
        <v>21</v>
      </c>
      <c r="B46" s="5">
        <v>5.7566815022503919</v>
      </c>
      <c r="C46" s="5">
        <v>3.4147470691781807</v>
      </c>
    </row>
    <row r="47" spans="1:3" x14ac:dyDescent="0.35">
      <c r="A47" s="5">
        <v>22</v>
      </c>
      <c r="B47" s="5">
        <v>9.5071522758179583</v>
      </c>
      <c r="C47" s="5">
        <v>-0.34715227581795816</v>
      </c>
    </row>
    <row r="48" spans="1:3" x14ac:dyDescent="0.35">
      <c r="A48" s="5">
        <v>23</v>
      </c>
      <c r="B48" s="5">
        <v>8.5158331008060824</v>
      </c>
      <c r="C48" s="5">
        <v>0.54416689919391814</v>
      </c>
    </row>
    <row r="49" spans="1:3" x14ac:dyDescent="0.35">
      <c r="A49" s="5">
        <v>24</v>
      </c>
      <c r="B49" s="5">
        <v>7.5635721749946541</v>
      </c>
      <c r="C49" s="5">
        <v>1.4430944916720136</v>
      </c>
    </row>
    <row r="50" spans="1:3" x14ac:dyDescent="0.35">
      <c r="A50" s="5">
        <v>25</v>
      </c>
      <c r="B50" s="5">
        <v>8.2495910536522956</v>
      </c>
      <c r="C50" s="5">
        <v>0.69207561301437259</v>
      </c>
    </row>
    <row r="51" spans="1:3" x14ac:dyDescent="0.35">
      <c r="A51" s="5">
        <v>26</v>
      </c>
      <c r="B51" s="5">
        <v>9.5255603141750953</v>
      </c>
      <c r="C51" s="5">
        <v>-0.60056031417509459</v>
      </c>
    </row>
    <row r="52" spans="1:3" x14ac:dyDescent="0.35">
      <c r="A52" s="5">
        <v>27</v>
      </c>
      <c r="B52" s="5">
        <v>6.7721235652411087</v>
      </c>
      <c r="C52" s="5">
        <v>1.8278764347588927</v>
      </c>
    </row>
    <row r="53" spans="1:3" x14ac:dyDescent="0.35">
      <c r="A53" s="5">
        <v>28</v>
      </c>
      <c r="B53" s="5">
        <v>5.4202723281704337</v>
      </c>
      <c r="C53" s="5">
        <v>3.1484776718295677</v>
      </c>
    </row>
    <row r="54" spans="1:3" x14ac:dyDescent="0.35">
      <c r="A54" s="5">
        <v>29</v>
      </c>
      <c r="B54" s="5">
        <v>7.5767475973106269</v>
      </c>
      <c r="C54" s="5">
        <v>0.49825240268937243</v>
      </c>
    </row>
    <row r="55" spans="1:3" x14ac:dyDescent="0.35">
      <c r="A55" s="5">
        <v>30</v>
      </c>
      <c r="B55" s="5">
        <v>8.0652719462878615</v>
      </c>
      <c r="C55" s="5">
        <v>-1.8605279621194626E-2</v>
      </c>
    </row>
    <row r="56" spans="1:3" x14ac:dyDescent="0.35">
      <c r="A56" s="5">
        <v>31</v>
      </c>
      <c r="B56" s="5">
        <v>10.743319512829258</v>
      </c>
      <c r="C56" s="5">
        <v>-2.8299861794959247</v>
      </c>
    </row>
    <row r="57" spans="1:3" x14ac:dyDescent="0.35">
      <c r="A57" s="5">
        <v>32</v>
      </c>
      <c r="B57" s="5">
        <v>7.5836618698536222</v>
      </c>
      <c r="C57" s="5">
        <v>0.29133813014637866</v>
      </c>
    </row>
    <row r="58" spans="1:3" x14ac:dyDescent="0.35">
      <c r="A58" s="5">
        <v>33</v>
      </c>
      <c r="B58" s="5">
        <v>8.0020209958968618</v>
      </c>
      <c r="C58" s="5">
        <v>-0.18952099589686178</v>
      </c>
    </row>
    <row r="59" spans="1:3" x14ac:dyDescent="0.35">
      <c r="A59" s="5">
        <v>34</v>
      </c>
      <c r="B59" s="5">
        <v>10.276119915190778</v>
      </c>
      <c r="C59" s="5">
        <v>-2.5376583767292384</v>
      </c>
    </row>
    <row r="60" spans="1:3" x14ac:dyDescent="0.35">
      <c r="A60" s="5">
        <v>35</v>
      </c>
      <c r="B60" s="5">
        <v>4.7694857663743111</v>
      </c>
      <c r="C60" s="5">
        <v>2.8233713764828314</v>
      </c>
    </row>
    <row r="61" spans="1:3" x14ac:dyDescent="0.35">
      <c r="A61" s="5">
        <v>36</v>
      </c>
      <c r="B61" s="5">
        <v>6.592308900761144</v>
      </c>
      <c r="C61" s="5">
        <v>0.95769109923885587</v>
      </c>
    </row>
    <row r="62" spans="1:3" x14ac:dyDescent="0.35">
      <c r="A62" s="5">
        <v>37</v>
      </c>
      <c r="B62" s="5">
        <v>8.229685809820932</v>
      </c>
      <c r="C62" s="5">
        <v>-0.6963524764875979</v>
      </c>
    </row>
    <row r="63" spans="1:3" x14ac:dyDescent="0.35">
      <c r="A63" s="5">
        <v>38</v>
      </c>
      <c r="B63" s="5">
        <v>7.5601131457353485</v>
      </c>
      <c r="C63" s="5">
        <v>-0.14582743144963306</v>
      </c>
    </row>
    <row r="64" spans="1:3" x14ac:dyDescent="0.35">
      <c r="A64" s="5">
        <v>39</v>
      </c>
      <c r="B64" s="5">
        <v>9.3171386112935259</v>
      </c>
      <c r="C64" s="5">
        <v>-1.9385671827220969</v>
      </c>
    </row>
    <row r="65" spans="1:3" x14ac:dyDescent="0.35">
      <c r="A65" s="5">
        <v>40</v>
      </c>
      <c r="B65" s="5">
        <v>9.0506408815611774</v>
      </c>
      <c r="C65" s="5">
        <v>-1.7839742148945108</v>
      </c>
    </row>
    <row r="66" spans="1:3" x14ac:dyDescent="0.35">
      <c r="A66" s="5">
        <v>41</v>
      </c>
      <c r="B66" s="5">
        <v>8.3579210157656529</v>
      </c>
      <c r="C66" s="5">
        <v>-1.2141710157656522</v>
      </c>
    </row>
    <row r="67" spans="1:3" x14ac:dyDescent="0.35">
      <c r="A67" s="5">
        <v>42</v>
      </c>
      <c r="B67" s="5">
        <v>9.3330199565438061</v>
      </c>
      <c r="C67" s="5">
        <v>-2.2441310676549167</v>
      </c>
    </row>
    <row r="68" spans="1:3" x14ac:dyDescent="0.35">
      <c r="A68" s="5">
        <v>43</v>
      </c>
      <c r="B68" s="5">
        <v>7.9944988245586259</v>
      </c>
      <c r="C68" s="5">
        <v>-0.91449882455862586</v>
      </c>
    </row>
    <row r="69" spans="1:3" x14ac:dyDescent="0.35">
      <c r="A69" s="5">
        <v>44</v>
      </c>
      <c r="B69" s="5">
        <v>9.0791271773528504</v>
      </c>
      <c r="C69" s="5">
        <v>-2.0505557487814228</v>
      </c>
    </row>
    <row r="70" spans="1:3" x14ac:dyDescent="0.35">
      <c r="A70" s="5">
        <v>45</v>
      </c>
      <c r="B70" s="5">
        <v>7.5468921679073553</v>
      </c>
      <c r="C70" s="5">
        <v>-0.73260645362164034</v>
      </c>
    </row>
    <row r="71" spans="1:3" x14ac:dyDescent="0.35">
      <c r="A71" s="5">
        <v>46</v>
      </c>
      <c r="B71" s="5">
        <v>5.53646447579548</v>
      </c>
      <c r="C71" s="5">
        <v>1.0635355242045197</v>
      </c>
    </row>
    <row r="72" spans="1:3" x14ac:dyDescent="0.35">
      <c r="A72" s="5">
        <v>47</v>
      </c>
      <c r="B72" s="5">
        <v>6.1298288598305177</v>
      </c>
      <c r="C72" s="5">
        <v>0.35017114016948181</v>
      </c>
    </row>
    <row r="73" spans="1:3" x14ac:dyDescent="0.35">
      <c r="A73" s="5">
        <v>48</v>
      </c>
      <c r="B73" s="5">
        <v>4.7035355304108757</v>
      </c>
      <c r="C73" s="5">
        <v>1.7652144695891252</v>
      </c>
    </row>
    <row r="74" spans="1:3" x14ac:dyDescent="0.35">
      <c r="A74" s="5">
        <v>49</v>
      </c>
      <c r="B74" s="5">
        <v>12.786889830648953</v>
      </c>
      <c r="C74" s="5">
        <v>-6.5154612592203804</v>
      </c>
    </row>
    <row r="75" spans="1:3" x14ac:dyDescent="0.35">
      <c r="A75" s="5">
        <v>50</v>
      </c>
      <c r="B75" s="5">
        <v>6.5269199205311637</v>
      </c>
      <c r="C75" s="5">
        <v>-0.31691992053116369</v>
      </c>
    </row>
    <row r="76" spans="1:3" x14ac:dyDescent="0.35">
      <c r="A76" s="5">
        <v>51</v>
      </c>
      <c r="B76" s="5">
        <v>7.6879488521207975</v>
      </c>
      <c r="C76" s="5">
        <v>-1.8754488521207966</v>
      </c>
    </row>
    <row r="77" spans="1:3" x14ac:dyDescent="0.35">
      <c r="A77" s="5">
        <v>52</v>
      </c>
      <c r="B77" s="5">
        <v>6.6293588484298951</v>
      </c>
      <c r="C77" s="5">
        <v>-0.87102551509656223</v>
      </c>
    </row>
    <row r="78" spans="1:3" x14ac:dyDescent="0.35">
      <c r="A78" s="5">
        <v>53</v>
      </c>
      <c r="B78" s="5">
        <v>9.5101543138454225</v>
      </c>
      <c r="C78" s="5">
        <v>-3.8934876471787554</v>
      </c>
    </row>
    <row r="79" spans="1:3" x14ac:dyDescent="0.35">
      <c r="A79" s="5">
        <v>54</v>
      </c>
      <c r="B79" s="5">
        <v>6.7230219630161692</v>
      </c>
      <c r="C79" s="5">
        <v>-1.2830219630161697</v>
      </c>
    </row>
    <row r="80" spans="1:3" x14ac:dyDescent="0.35">
      <c r="A80" s="5">
        <v>55</v>
      </c>
      <c r="B80" s="5">
        <v>5.2425642565072428</v>
      </c>
      <c r="C80" s="5">
        <v>4.1024101594242524E-3</v>
      </c>
    </row>
    <row r="81" spans="1:3" x14ac:dyDescent="0.35">
      <c r="A81" s="5">
        <v>56</v>
      </c>
      <c r="B81" s="5">
        <v>4.3960813725832217</v>
      </c>
      <c r="C81" s="5">
        <v>0.57534719884534891</v>
      </c>
    </row>
    <row r="82" spans="1:3" x14ac:dyDescent="0.35">
      <c r="A82" s="5">
        <v>57</v>
      </c>
      <c r="B82" s="5">
        <v>7.6640814281711673</v>
      </c>
      <c r="C82" s="5">
        <v>-2.8140814281711668</v>
      </c>
    </row>
    <row r="83" spans="1:3" x14ac:dyDescent="0.35">
      <c r="A83" s="5">
        <v>58</v>
      </c>
      <c r="B83" s="5">
        <v>5.0691624751428019</v>
      </c>
      <c r="C83" s="5">
        <v>-0.21916247514280141</v>
      </c>
    </row>
    <row r="84" spans="1:3" x14ac:dyDescent="0.35">
      <c r="A84" s="5">
        <v>59</v>
      </c>
      <c r="B84" s="5">
        <v>5.0238911186765582</v>
      </c>
      <c r="C84" s="5">
        <v>-0.3161988109842504</v>
      </c>
    </row>
    <row r="85" spans="1:3" x14ac:dyDescent="0.35">
      <c r="A85" s="5">
        <v>60</v>
      </c>
      <c r="B85" s="5">
        <v>3.2301307543461144</v>
      </c>
      <c r="C85" s="5">
        <v>1.4136192456538863</v>
      </c>
    </row>
    <row r="86" spans="1:3" x14ac:dyDescent="0.35">
      <c r="A86" s="5">
        <v>61</v>
      </c>
      <c r="B86" s="5">
        <v>5.6111300224588518</v>
      </c>
      <c r="C86" s="5">
        <v>-1.2968443081731369</v>
      </c>
    </row>
    <row r="87" spans="1:3" x14ac:dyDescent="0.35">
      <c r="A87" s="5">
        <v>62</v>
      </c>
      <c r="B87" s="5">
        <v>5.9833161146720339</v>
      </c>
      <c r="C87" s="5">
        <v>-1.6766494480053673</v>
      </c>
    </row>
    <row r="88" spans="1:3" x14ac:dyDescent="0.35">
      <c r="A88" s="5">
        <v>63</v>
      </c>
      <c r="B88" s="5">
        <v>6.9829161773055279</v>
      </c>
      <c r="C88" s="5">
        <v>-2.7495828439721945</v>
      </c>
    </row>
    <row r="89" spans="1:3" x14ac:dyDescent="0.35">
      <c r="A89" s="5">
        <v>64</v>
      </c>
      <c r="B89" s="5">
        <v>7.0449157087281389</v>
      </c>
      <c r="C89" s="5">
        <v>-2.8234871372995674</v>
      </c>
    </row>
    <row r="90" spans="1:3" x14ac:dyDescent="0.35">
      <c r="A90" s="5">
        <v>65</v>
      </c>
      <c r="B90" s="5">
        <v>6.3507134510120338</v>
      </c>
      <c r="C90" s="5">
        <v>-2.4944634510120336</v>
      </c>
    </row>
    <row r="91" spans="1:3" x14ac:dyDescent="0.35">
      <c r="A91" s="5">
        <v>66</v>
      </c>
      <c r="B91" s="5">
        <v>7.3044507617014665</v>
      </c>
      <c r="C91" s="5">
        <v>-3.6967584540091583</v>
      </c>
    </row>
    <row r="92" spans="1:3" x14ac:dyDescent="0.35">
      <c r="A92" s="5">
        <v>67</v>
      </c>
      <c r="B92" s="5">
        <v>5.2269131588295448</v>
      </c>
      <c r="C92" s="5">
        <v>-1.6554845874009732</v>
      </c>
    </row>
    <row r="93" spans="1:3" x14ac:dyDescent="0.35">
      <c r="A93" s="5">
        <v>68</v>
      </c>
      <c r="B93" s="5">
        <v>5.0210555975983429</v>
      </c>
      <c r="C93" s="5">
        <v>-1.5793889309316764</v>
      </c>
    </row>
    <row r="94" spans="1:3" x14ac:dyDescent="0.35">
      <c r="A94" s="5">
        <v>69</v>
      </c>
      <c r="B94" s="5">
        <v>5.640571714717046</v>
      </c>
      <c r="C94" s="5">
        <v>-2.5223898965352283</v>
      </c>
    </row>
    <row r="95" spans="1:3" x14ac:dyDescent="0.35">
      <c r="A95" s="5">
        <v>70</v>
      </c>
      <c r="B95" s="5">
        <v>5.6514055891775925</v>
      </c>
      <c r="C95" s="5">
        <v>-2.7371198748918784</v>
      </c>
    </row>
    <row r="96" spans="1:3" x14ac:dyDescent="0.35">
      <c r="A96" s="5">
        <v>71</v>
      </c>
      <c r="B96" s="5">
        <v>6.3913218997162282</v>
      </c>
      <c r="C96" s="5">
        <v>-3.8913218997162282</v>
      </c>
    </row>
    <row r="97" spans="1:3" ht="15" thickBot="1" x14ac:dyDescent="0.4">
      <c r="A97" s="6">
        <v>72</v>
      </c>
      <c r="B97" s="6">
        <v>3.9157032132972307</v>
      </c>
      <c r="C97" s="6">
        <v>-1.9702486678426854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097D6-5B0C-42C6-B2F3-AE7C0D114860}">
  <dimension ref="A1:I73"/>
  <sheetViews>
    <sheetView workbookViewId="0">
      <selection activeCell="H12" sqref="H12"/>
    </sheetView>
  </sheetViews>
  <sheetFormatPr defaultRowHeight="14.5" x14ac:dyDescent="0.35"/>
  <cols>
    <col min="1" max="1" width="22.453125" bestFit="1" customWidth="1"/>
    <col min="4" max="4" width="6.36328125" style="2" bestFit="1" customWidth="1"/>
    <col min="5" max="5" width="6.36328125" style="2" customWidth="1"/>
    <col min="7" max="8" width="8.7265625" customWidth="1"/>
    <col min="9" max="9" width="12.453125" customWidth="1"/>
  </cols>
  <sheetData>
    <row r="1" spans="1:9" x14ac:dyDescent="0.35">
      <c r="A1" t="s">
        <v>173</v>
      </c>
      <c r="B1" t="s">
        <v>37</v>
      </c>
      <c r="C1" t="s">
        <v>39</v>
      </c>
      <c r="D1" s="2" t="s">
        <v>614</v>
      </c>
      <c r="E1" s="2" t="s">
        <v>616</v>
      </c>
      <c r="F1" s="2" t="s">
        <v>233</v>
      </c>
      <c r="G1" t="s">
        <v>1</v>
      </c>
      <c r="H1" t="s">
        <v>2</v>
      </c>
      <c r="I1" t="s">
        <v>615</v>
      </c>
    </row>
    <row r="2" spans="1:9" x14ac:dyDescent="0.35">
      <c r="A2" t="s">
        <v>76</v>
      </c>
      <c r="B2">
        <v>3.2</v>
      </c>
      <c r="C2">
        <v>26.56</v>
      </c>
      <c r="D2" s="2">
        <f>G2/I2</f>
        <v>83.083333333333329</v>
      </c>
      <c r="E2" s="2">
        <f>H2/I2</f>
        <v>0.41666666666666669</v>
      </c>
      <c r="F2" s="2">
        <v>17.528571428571428</v>
      </c>
      <c r="G2" s="2">
        <v>997</v>
      </c>
      <c r="H2">
        <v>5</v>
      </c>
      <c r="I2">
        <v>12</v>
      </c>
    </row>
    <row r="3" spans="1:9" x14ac:dyDescent="0.35">
      <c r="A3" t="s">
        <v>82</v>
      </c>
      <c r="B3">
        <v>3.2</v>
      </c>
      <c r="C3">
        <v>23.86</v>
      </c>
      <c r="D3" s="2">
        <f>G3/I3</f>
        <v>71.666666666666671</v>
      </c>
      <c r="E3" s="2">
        <f>H3/I3</f>
        <v>0.58333333333333337</v>
      </c>
      <c r="F3" s="2">
        <v>16.126666666666669</v>
      </c>
      <c r="G3" s="2">
        <v>860</v>
      </c>
      <c r="H3">
        <v>7</v>
      </c>
      <c r="I3">
        <v>12</v>
      </c>
    </row>
    <row r="4" spans="1:9" x14ac:dyDescent="0.35">
      <c r="A4" t="s">
        <v>81</v>
      </c>
      <c r="B4">
        <v>2.9</v>
      </c>
      <c r="C4">
        <v>23.32</v>
      </c>
      <c r="D4" s="2">
        <f>G4/I4</f>
        <v>66.615384615384613</v>
      </c>
      <c r="E4" s="2">
        <f>H4/I4</f>
        <v>0.53846153846153844</v>
      </c>
      <c r="F4" s="2">
        <v>12.766666666666667</v>
      </c>
      <c r="G4" s="2">
        <v>866</v>
      </c>
      <c r="H4">
        <v>7</v>
      </c>
      <c r="I4">
        <v>13</v>
      </c>
    </row>
    <row r="5" spans="1:9" x14ac:dyDescent="0.35">
      <c r="A5" t="s">
        <v>64</v>
      </c>
      <c r="B5">
        <v>2.5</v>
      </c>
      <c r="C5">
        <v>41.27</v>
      </c>
      <c r="D5" s="2">
        <f>G5/I5</f>
        <v>75.333333333333329</v>
      </c>
      <c r="E5" s="2">
        <f>H5/I5</f>
        <v>0.4</v>
      </c>
      <c r="F5" s="2">
        <v>12.6</v>
      </c>
      <c r="G5" s="2">
        <v>1130</v>
      </c>
      <c r="H5">
        <v>6</v>
      </c>
      <c r="I5">
        <v>15</v>
      </c>
    </row>
    <row r="6" spans="1:9" x14ac:dyDescent="0.35">
      <c r="A6" t="s">
        <v>71</v>
      </c>
      <c r="B6">
        <v>2.2000000000000002</v>
      </c>
      <c r="C6">
        <v>29.8</v>
      </c>
      <c r="D6" s="2">
        <f>G6/I6</f>
        <v>65.6875</v>
      </c>
      <c r="E6" s="2">
        <f>H6/I6</f>
        <v>0.5</v>
      </c>
      <c r="F6" s="2">
        <v>12.37857142857143</v>
      </c>
      <c r="G6" s="2">
        <v>1051</v>
      </c>
      <c r="H6">
        <v>8</v>
      </c>
      <c r="I6">
        <v>16</v>
      </c>
    </row>
    <row r="7" spans="1:9" x14ac:dyDescent="0.35">
      <c r="A7" t="s">
        <v>102</v>
      </c>
      <c r="B7">
        <v>3</v>
      </c>
      <c r="C7">
        <v>22.2</v>
      </c>
      <c r="D7" s="2">
        <f>G7/I7</f>
        <v>60.909090909090907</v>
      </c>
      <c r="E7" s="2">
        <f>H7/I7</f>
        <v>0.27272727272727271</v>
      </c>
      <c r="F7" s="2">
        <v>12.354545454545455</v>
      </c>
      <c r="G7" s="2">
        <v>670</v>
      </c>
      <c r="H7">
        <v>3</v>
      </c>
      <c r="I7">
        <v>11</v>
      </c>
    </row>
    <row r="8" spans="1:9" x14ac:dyDescent="0.35">
      <c r="A8" t="s">
        <v>79</v>
      </c>
      <c r="B8">
        <v>2.5</v>
      </c>
      <c r="C8">
        <v>28.51</v>
      </c>
      <c r="D8" s="2">
        <f>G8/I8</f>
        <v>56.25</v>
      </c>
      <c r="E8" s="2">
        <f>H8/I8</f>
        <v>0.4375</v>
      </c>
      <c r="F8" s="2">
        <v>11.893750000000001</v>
      </c>
      <c r="G8" s="2">
        <v>900</v>
      </c>
      <c r="H8">
        <v>7</v>
      </c>
      <c r="I8">
        <v>16</v>
      </c>
    </row>
    <row r="9" spans="1:9" x14ac:dyDescent="0.35">
      <c r="A9" t="s">
        <v>142</v>
      </c>
      <c r="B9">
        <v>3</v>
      </c>
      <c r="C9">
        <v>17.98</v>
      </c>
      <c r="D9" s="2">
        <f>G9/I9</f>
        <v>41.8</v>
      </c>
      <c r="E9" s="2">
        <f>H9/I9</f>
        <v>0.6</v>
      </c>
      <c r="F9" s="2">
        <v>11.866666666666667</v>
      </c>
      <c r="G9" s="2">
        <v>418</v>
      </c>
      <c r="H9">
        <v>6</v>
      </c>
      <c r="I9">
        <v>10</v>
      </c>
    </row>
    <row r="10" spans="1:9" x14ac:dyDescent="0.35">
      <c r="A10" t="s">
        <v>60</v>
      </c>
      <c r="B10">
        <v>2.4</v>
      </c>
      <c r="C10">
        <v>28.34</v>
      </c>
      <c r="D10" s="2">
        <f>G10/I10</f>
        <v>89</v>
      </c>
      <c r="E10" s="2">
        <f>H10/I10</f>
        <v>0.61538461538461542</v>
      </c>
      <c r="F10" s="2">
        <v>11.162500000000001</v>
      </c>
      <c r="G10" s="2">
        <v>1157</v>
      </c>
      <c r="H10">
        <v>8</v>
      </c>
      <c r="I10">
        <v>13</v>
      </c>
    </row>
    <row r="11" spans="1:9" x14ac:dyDescent="0.35">
      <c r="A11" t="s">
        <v>58</v>
      </c>
      <c r="B11">
        <v>2.7</v>
      </c>
      <c r="C11">
        <v>34.369999999999997</v>
      </c>
      <c r="D11" s="2">
        <f>G11/I11</f>
        <v>77.666666666666671</v>
      </c>
      <c r="E11" s="2">
        <f>H11/I11</f>
        <v>0.46666666666666667</v>
      </c>
      <c r="F11" s="2">
        <v>11.05</v>
      </c>
      <c r="G11" s="2">
        <v>1165</v>
      </c>
      <c r="H11">
        <v>7</v>
      </c>
      <c r="I11">
        <v>15</v>
      </c>
    </row>
    <row r="12" spans="1:9" x14ac:dyDescent="0.35">
      <c r="A12" t="s">
        <v>49</v>
      </c>
      <c r="B12">
        <v>2.2000000000000002</v>
      </c>
      <c r="C12">
        <v>35.92</v>
      </c>
      <c r="D12" s="2">
        <f>G12/I12</f>
        <v>92.933333333333337</v>
      </c>
      <c r="E12" s="2">
        <f>H12/I12</f>
        <v>0.4</v>
      </c>
      <c r="F12" s="2">
        <v>10.566666666666668</v>
      </c>
      <c r="G12" s="2">
        <v>1394</v>
      </c>
      <c r="H12">
        <v>6</v>
      </c>
      <c r="I12">
        <v>15</v>
      </c>
    </row>
    <row r="13" spans="1:9" x14ac:dyDescent="0.35">
      <c r="A13" t="s">
        <v>53</v>
      </c>
      <c r="B13">
        <v>2.7</v>
      </c>
      <c r="C13">
        <v>30.38</v>
      </c>
      <c r="D13" s="2">
        <f>G13/I13</f>
        <v>74.9375</v>
      </c>
      <c r="E13" s="2">
        <f>H13/I13</f>
        <v>0.375</v>
      </c>
      <c r="F13" s="2">
        <v>10.507142857142856</v>
      </c>
      <c r="G13" s="2">
        <v>1199</v>
      </c>
      <c r="H13">
        <v>6</v>
      </c>
      <c r="I13">
        <v>16</v>
      </c>
    </row>
    <row r="14" spans="1:9" x14ac:dyDescent="0.35">
      <c r="A14" t="s">
        <v>50</v>
      </c>
      <c r="B14">
        <v>2.8</v>
      </c>
      <c r="C14">
        <v>19.690000000000001</v>
      </c>
      <c r="D14" s="2">
        <f>G14/I14</f>
        <v>95.214285714285708</v>
      </c>
      <c r="E14" s="2">
        <f>H14/I14</f>
        <v>0.6428571428571429</v>
      </c>
      <c r="F14" s="2">
        <v>10.5</v>
      </c>
      <c r="G14" s="2">
        <v>1333</v>
      </c>
      <c r="H14">
        <v>9</v>
      </c>
      <c r="I14">
        <v>14</v>
      </c>
    </row>
    <row r="15" spans="1:9" x14ac:dyDescent="0.35">
      <c r="A15" t="s">
        <v>69</v>
      </c>
      <c r="B15">
        <v>3.2</v>
      </c>
      <c r="C15">
        <v>30.09</v>
      </c>
      <c r="D15" s="2">
        <f>G15/I15</f>
        <v>66.0625</v>
      </c>
      <c r="E15" s="2">
        <f>H15/I15</f>
        <v>0.5</v>
      </c>
      <c r="F15" s="2">
        <v>10.3375</v>
      </c>
      <c r="G15" s="2">
        <v>1057</v>
      </c>
      <c r="H15">
        <v>8</v>
      </c>
      <c r="I15">
        <v>16</v>
      </c>
    </row>
    <row r="16" spans="1:9" x14ac:dyDescent="0.35">
      <c r="A16" t="s">
        <v>115</v>
      </c>
      <c r="B16">
        <v>3.1</v>
      </c>
      <c r="C16">
        <v>20.97</v>
      </c>
      <c r="D16" s="2">
        <f>G16/I16</f>
        <v>41.642857142857146</v>
      </c>
      <c r="E16" s="2">
        <f>H16/I16</f>
        <v>0.14285714285714285</v>
      </c>
      <c r="F16" s="2">
        <v>10.066666666666666</v>
      </c>
      <c r="G16" s="2">
        <v>583</v>
      </c>
      <c r="H16">
        <v>2</v>
      </c>
      <c r="I16">
        <v>14</v>
      </c>
    </row>
    <row r="17" spans="1:9" x14ac:dyDescent="0.35">
      <c r="A17" t="s">
        <v>61</v>
      </c>
      <c r="B17">
        <v>2.2000000000000002</v>
      </c>
      <c r="C17">
        <v>39.200000000000003</v>
      </c>
      <c r="D17" s="2">
        <f>G17/I17</f>
        <v>71.6875</v>
      </c>
      <c r="E17" s="2">
        <f>H17/I17</f>
        <v>0.4375</v>
      </c>
      <c r="F17" s="2">
        <v>10.05625</v>
      </c>
      <c r="G17" s="2">
        <v>1147</v>
      </c>
      <c r="H17">
        <v>7</v>
      </c>
      <c r="I17">
        <v>16</v>
      </c>
    </row>
    <row r="18" spans="1:9" x14ac:dyDescent="0.35">
      <c r="A18" t="s">
        <v>63</v>
      </c>
      <c r="B18">
        <v>3.4</v>
      </c>
      <c r="C18">
        <v>23.69</v>
      </c>
      <c r="D18" s="2">
        <f>G18/I18</f>
        <v>75.599999999999994</v>
      </c>
      <c r="E18" s="2">
        <f>H18/I18</f>
        <v>0.13333333333333333</v>
      </c>
      <c r="F18" s="2">
        <v>9.8187500000000014</v>
      </c>
      <c r="G18" s="2">
        <v>1134</v>
      </c>
      <c r="H18">
        <v>2</v>
      </c>
      <c r="I18">
        <v>15</v>
      </c>
    </row>
    <row r="19" spans="1:9" x14ac:dyDescent="0.35">
      <c r="A19" t="s">
        <v>56</v>
      </c>
      <c r="B19">
        <v>2.6</v>
      </c>
      <c r="C19">
        <v>30.19</v>
      </c>
      <c r="D19" s="2">
        <f>G19/I19</f>
        <v>78.333333333333329</v>
      </c>
      <c r="E19" s="2">
        <f>H19/I19</f>
        <v>0.26666666666666666</v>
      </c>
      <c r="F19" s="2">
        <v>9.6999999999999993</v>
      </c>
      <c r="G19" s="2">
        <v>1175</v>
      </c>
      <c r="H19">
        <v>4</v>
      </c>
      <c r="I19">
        <v>15</v>
      </c>
    </row>
    <row r="20" spans="1:9" x14ac:dyDescent="0.35">
      <c r="A20" t="s">
        <v>89</v>
      </c>
      <c r="B20">
        <v>2.1</v>
      </c>
      <c r="C20">
        <v>22.55</v>
      </c>
      <c r="D20" s="2">
        <f>G20/I20</f>
        <v>59.92307692307692</v>
      </c>
      <c r="E20" s="2">
        <f>H20/I20</f>
        <v>0.69230769230769229</v>
      </c>
      <c r="F20" s="2">
        <v>9.4875000000000007</v>
      </c>
      <c r="G20" s="2">
        <v>779</v>
      </c>
      <c r="H20">
        <v>9</v>
      </c>
      <c r="I20">
        <v>13</v>
      </c>
    </row>
    <row r="21" spans="1:9" x14ac:dyDescent="0.35">
      <c r="A21" t="s">
        <v>77</v>
      </c>
      <c r="B21">
        <v>2.1</v>
      </c>
      <c r="C21">
        <v>37.090000000000003</v>
      </c>
      <c r="D21" s="2">
        <f>G21/I21</f>
        <v>65.642857142857139</v>
      </c>
      <c r="E21" s="2">
        <f>H21/I21</f>
        <v>0.5</v>
      </c>
      <c r="F21" s="2">
        <v>9.2533333333333339</v>
      </c>
      <c r="G21" s="2">
        <v>919</v>
      </c>
      <c r="H21">
        <v>7</v>
      </c>
      <c r="I21">
        <v>14</v>
      </c>
    </row>
    <row r="22" spans="1:9" x14ac:dyDescent="0.35">
      <c r="A22" t="s">
        <v>112</v>
      </c>
      <c r="B22">
        <v>2.7</v>
      </c>
      <c r="C22">
        <v>22.32</v>
      </c>
      <c r="D22" s="2">
        <f>G22/I22</f>
        <v>40.06666666666667</v>
      </c>
      <c r="E22" s="2">
        <f>H22/I22</f>
        <v>0.13333333333333333</v>
      </c>
      <c r="F22" s="2">
        <v>9.1714285714285726</v>
      </c>
      <c r="G22" s="2">
        <v>601</v>
      </c>
      <c r="H22">
        <v>2</v>
      </c>
      <c r="I22">
        <v>15</v>
      </c>
    </row>
    <row r="23" spans="1:9" x14ac:dyDescent="0.35">
      <c r="A23" t="s">
        <v>54</v>
      </c>
      <c r="B23">
        <v>1.9</v>
      </c>
      <c r="C23">
        <v>33.67</v>
      </c>
      <c r="D23" s="2">
        <f>G23/I23</f>
        <v>74.375</v>
      </c>
      <c r="E23" s="2">
        <f>H23/I23</f>
        <v>0.6875</v>
      </c>
      <c r="F23" s="2">
        <v>9.16</v>
      </c>
      <c r="G23" s="2">
        <v>1190</v>
      </c>
      <c r="H23">
        <v>11</v>
      </c>
      <c r="I23">
        <v>16</v>
      </c>
    </row>
    <row r="24" spans="1:9" x14ac:dyDescent="0.35">
      <c r="A24" t="s">
        <v>98</v>
      </c>
      <c r="B24">
        <v>3.6</v>
      </c>
      <c r="C24">
        <v>21.87</v>
      </c>
      <c r="D24" s="2">
        <f>G24/I24</f>
        <v>42.5</v>
      </c>
      <c r="E24" s="2">
        <f>H24/I24</f>
        <v>0.3125</v>
      </c>
      <c r="F24" s="2">
        <v>9.06</v>
      </c>
      <c r="G24" s="2">
        <v>680</v>
      </c>
      <c r="H24">
        <v>5</v>
      </c>
      <c r="I24">
        <v>16</v>
      </c>
    </row>
    <row r="25" spans="1:9" x14ac:dyDescent="0.35">
      <c r="A25" t="s">
        <v>108</v>
      </c>
      <c r="B25">
        <v>2.6</v>
      </c>
      <c r="C25">
        <v>30.58</v>
      </c>
      <c r="D25" s="2">
        <f>G25/I25</f>
        <v>39.1875</v>
      </c>
      <c r="E25" s="2">
        <f>H25/I25</f>
        <v>0.375</v>
      </c>
      <c r="F25" s="2">
        <v>9.0066666666666677</v>
      </c>
      <c r="G25" s="2">
        <v>627</v>
      </c>
      <c r="H25">
        <v>6</v>
      </c>
      <c r="I25">
        <v>16</v>
      </c>
    </row>
    <row r="26" spans="1:9" x14ac:dyDescent="0.35">
      <c r="A26" t="s">
        <v>84</v>
      </c>
      <c r="B26">
        <v>3</v>
      </c>
      <c r="C26">
        <v>24.13</v>
      </c>
      <c r="D26" s="2">
        <f>G26/I26</f>
        <v>52.0625</v>
      </c>
      <c r="E26" s="2">
        <f>H26/I26</f>
        <v>0.375</v>
      </c>
      <c r="F26" s="2">
        <v>8.9416666666666682</v>
      </c>
      <c r="G26" s="2">
        <v>833</v>
      </c>
      <c r="H26">
        <v>6</v>
      </c>
      <c r="I26">
        <v>16</v>
      </c>
    </row>
    <row r="27" spans="1:9" x14ac:dyDescent="0.35">
      <c r="A27" t="s">
        <v>55</v>
      </c>
      <c r="B27">
        <v>2.6</v>
      </c>
      <c r="C27">
        <v>28.66</v>
      </c>
      <c r="D27" s="2">
        <f>G27/I27</f>
        <v>74.3125</v>
      </c>
      <c r="E27" s="2">
        <f>H27/I27</f>
        <v>0.5</v>
      </c>
      <c r="F27" s="2">
        <v>8.9250000000000007</v>
      </c>
      <c r="G27" s="2">
        <v>1189</v>
      </c>
      <c r="H27">
        <v>8</v>
      </c>
      <c r="I27">
        <v>16</v>
      </c>
    </row>
    <row r="28" spans="1:9" x14ac:dyDescent="0.35">
      <c r="A28" t="s">
        <v>153</v>
      </c>
      <c r="B28">
        <v>3.4</v>
      </c>
      <c r="C28">
        <v>15.63</v>
      </c>
      <c r="D28" s="2">
        <f>G28/I28</f>
        <v>33</v>
      </c>
      <c r="E28" s="2">
        <f>H28/I28</f>
        <v>0.27272727272727271</v>
      </c>
      <c r="F28" s="2">
        <v>8.6000000000000014</v>
      </c>
      <c r="G28" s="2">
        <v>363</v>
      </c>
      <c r="H28">
        <v>3</v>
      </c>
      <c r="I28">
        <v>11</v>
      </c>
    </row>
    <row r="29" spans="1:9" x14ac:dyDescent="0.35">
      <c r="A29" t="s">
        <v>121</v>
      </c>
      <c r="B29">
        <v>2.4</v>
      </c>
      <c r="C29">
        <v>17.739999999999998</v>
      </c>
      <c r="D29" s="2">
        <f>G29/I29</f>
        <v>46</v>
      </c>
      <c r="E29" s="2">
        <f>H29/I29</f>
        <v>0.25</v>
      </c>
      <c r="F29" s="2">
        <v>8.5687500000000014</v>
      </c>
      <c r="G29" s="2">
        <v>552</v>
      </c>
      <c r="H29">
        <v>3</v>
      </c>
      <c r="I29">
        <v>12</v>
      </c>
    </row>
    <row r="30" spans="1:9" x14ac:dyDescent="0.35">
      <c r="A30" t="s">
        <v>90</v>
      </c>
      <c r="B30">
        <v>2.2000000000000002</v>
      </c>
      <c r="C30">
        <v>36.729999999999997</v>
      </c>
      <c r="D30" s="2">
        <f>G30/I30</f>
        <v>48.6875</v>
      </c>
      <c r="E30" s="2">
        <f>H30/I30</f>
        <v>0.3125</v>
      </c>
      <c r="F30" s="2">
        <v>8.0749999999999993</v>
      </c>
      <c r="G30" s="2">
        <v>779</v>
      </c>
      <c r="H30">
        <v>5</v>
      </c>
      <c r="I30">
        <v>16</v>
      </c>
    </row>
    <row r="31" spans="1:9" x14ac:dyDescent="0.35">
      <c r="A31" t="s">
        <v>91</v>
      </c>
      <c r="B31">
        <v>3.2</v>
      </c>
      <c r="C31">
        <v>17.920000000000002</v>
      </c>
      <c r="D31" s="2">
        <f>G31/I31</f>
        <v>51.866666666666667</v>
      </c>
      <c r="E31" s="2">
        <f>H31/I31</f>
        <v>0.4</v>
      </c>
      <c r="F31" s="2">
        <v>8.0466666666666669</v>
      </c>
      <c r="G31" s="2">
        <v>778</v>
      </c>
      <c r="H31">
        <v>6</v>
      </c>
      <c r="I31">
        <v>15</v>
      </c>
    </row>
    <row r="32" spans="1:9" x14ac:dyDescent="0.35">
      <c r="A32" t="s">
        <v>59</v>
      </c>
      <c r="B32">
        <v>3.4</v>
      </c>
      <c r="C32">
        <v>20.37</v>
      </c>
      <c r="D32" s="2">
        <f>G32/I32</f>
        <v>72.5625</v>
      </c>
      <c r="E32" s="2">
        <f>H32/I32</f>
        <v>0.625</v>
      </c>
      <c r="F32" s="2">
        <v>7.9133333333333331</v>
      </c>
      <c r="G32" s="2">
        <v>1161</v>
      </c>
      <c r="H32">
        <v>10</v>
      </c>
      <c r="I32">
        <v>16</v>
      </c>
    </row>
    <row r="33" spans="1:9" x14ac:dyDescent="0.35">
      <c r="A33" t="s">
        <v>116</v>
      </c>
      <c r="B33">
        <v>3.1</v>
      </c>
      <c r="C33">
        <v>17.27</v>
      </c>
      <c r="D33" s="2">
        <f>G33/I33</f>
        <v>57.6</v>
      </c>
      <c r="E33" s="2">
        <f>H33/I33</f>
        <v>0.3</v>
      </c>
      <c r="F33" s="2">
        <v>7.8750000000000009</v>
      </c>
      <c r="G33" s="2">
        <v>576</v>
      </c>
      <c r="H33">
        <v>3</v>
      </c>
      <c r="I33">
        <v>10</v>
      </c>
    </row>
    <row r="34" spans="1:9" x14ac:dyDescent="0.35">
      <c r="A34" t="s">
        <v>114</v>
      </c>
      <c r="B34">
        <v>3</v>
      </c>
      <c r="C34">
        <v>21.04</v>
      </c>
      <c r="D34" s="2">
        <f>G34/I34</f>
        <v>41.714285714285715</v>
      </c>
      <c r="E34" s="2">
        <f>H34/I34</f>
        <v>0.5</v>
      </c>
      <c r="F34" s="2">
        <v>7.8125</v>
      </c>
      <c r="G34" s="2">
        <v>584</v>
      </c>
      <c r="H34">
        <v>7</v>
      </c>
      <c r="I34">
        <v>14</v>
      </c>
    </row>
    <row r="35" spans="1:9" x14ac:dyDescent="0.35">
      <c r="A35" t="s">
        <v>74</v>
      </c>
      <c r="B35">
        <v>2.8</v>
      </c>
      <c r="C35">
        <v>33.1</v>
      </c>
      <c r="D35" s="2">
        <f>G35/I35</f>
        <v>67.2</v>
      </c>
      <c r="E35" s="2">
        <f>H35/I35</f>
        <v>0.53333333333333333</v>
      </c>
      <c r="F35" s="2">
        <v>7.7384615384615394</v>
      </c>
      <c r="G35" s="2">
        <v>1008</v>
      </c>
      <c r="H35">
        <v>8</v>
      </c>
      <c r="I35">
        <v>15</v>
      </c>
    </row>
    <row r="36" spans="1:9" x14ac:dyDescent="0.35">
      <c r="A36" t="s">
        <v>131</v>
      </c>
      <c r="B36">
        <v>2.6</v>
      </c>
      <c r="C36">
        <v>19.46</v>
      </c>
      <c r="D36" s="2">
        <f>G36/I36</f>
        <v>30.133333333333333</v>
      </c>
      <c r="E36" s="2">
        <f>H36/I36</f>
        <v>0.13333333333333333</v>
      </c>
      <c r="F36" s="2">
        <v>7.5928571428571425</v>
      </c>
      <c r="G36" s="2">
        <v>452</v>
      </c>
      <c r="H36">
        <v>2</v>
      </c>
      <c r="I36">
        <v>15</v>
      </c>
    </row>
    <row r="37" spans="1:9" x14ac:dyDescent="0.35">
      <c r="A37" t="s">
        <v>75</v>
      </c>
      <c r="B37">
        <v>2</v>
      </c>
      <c r="C37">
        <v>31.76</v>
      </c>
      <c r="D37" s="2">
        <f>G37/I37</f>
        <v>66.733333333333334</v>
      </c>
      <c r="E37" s="2">
        <f>H37/I37</f>
        <v>0.13333333333333333</v>
      </c>
      <c r="F37" s="2">
        <v>7.55</v>
      </c>
      <c r="G37" s="2">
        <v>1001</v>
      </c>
      <c r="H37">
        <v>2</v>
      </c>
      <c r="I37">
        <v>15</v>
      </c>
    </row>
    <row r="38" spans="1:9" x14ac:dyDescent="0.35">
      <c r="A38" t="s">
        <v>72</v>
      </c>
      <c r="B38">
        <v>2.6</v>
      </c>
      <c r="C38">
        <v>28.46</v>
      </c>
      <c r="D38" s="2">
        <f>G38/I38</f>
        <v>65.375</v>
      </c>
      <c r="E38" s="2">
        <f>H38/I38</f>
        <v>0.3125</v>
      </c>
      <c r="F38" s="2">
        <v>7.5333333333333341</v>
      </c>
      <c r="G38" s="2">
        <v>1046</v>
      </c>
      <c r="H38">
        <v>5</v>
      </c>
      <c r="I38">
        <v>16</v>
      </c>
    </row>
    <row r="39" spans="1:9" x14ac:dyDescent="0.35">
      <c r="A39" t="s">
        <v>80</v>
      </c>
      <c r="B39">
        <v>2.5</v>
      </c>
      <c r="C39">
        <v>30.87</v>
      </c>
      <c r="D39" s="2">
        <f>G39/I39</f>
        <v>51.117647058823529</v>
      </c>
      <c r="E39" s="2">
        <f>H39/I39</f>
        <v>0.29411764705882354</v>
      </c>
      <c r="F39" s="2">
        <v>7.4142857142857155</v>
      </c>
      <c r="G39" s="2">
        <v>869</v>
      </c>
      <c r="H39">
        <v>5</v>
      </c>
      <c r="I39">
        <v>17</v>
      </c>
    </row>
    <row r="40" spans="1:9" x14ac:dyDescent="0.35">
      <c r="A40" t="s">
        <v>52</v>
      </c>
      <c r="B40">
        <v>2.1</v>
      </c>
      <c r="C40">
        <v>33.11</v>
      </c>
      <c r="D40" s="2">
        <f>G40/I40</f>
        <v>75.125</v>
      </c>
      <c r="E40" s="2">
        <f>H40/I40</f>
        <v>0.5625</v>
      </c>
      <c r="F40" s="2">
        <v>7.378571428571429</v>
      </c>
      <c r="G40" s="2">
        <v>1202</v>
      </c>
      <c r="H40">
        <v>9</v>
      </c>
      <c r="I40">
        <v>16</v>
      </c>
    </row>
    <row r="41" spans="1:9" x14ac:dyDescent="0.35">
      <c r="A41" t="s">
        <v>57</v>
      </c>
      <c r="B41">
        <v>2.6</v>
      </c>
      <c r="C41">
        <v>29.93</v>
      </c>
      <c r="D41" s="2">
        <f>G41/I41</f>
        <v>73.375</v>
      </c>
      <c r="E41" s="2">
        <f>H41/I41</f>
        <v>0.375</v>
      </c>
      <c r="F41" s="2">
        <v>7.2666666666666666</v>
      </c>
      <c r="G41" s="2">
        <v>1174</v>
      </c>
      <c r="H41">
        <v>6</v>
      </c>
      <c r="I41">
        <v>16</v>
      </c>
    </row>
    <row r="42" spans="1:9" x14ac:dyDescent="0.35">
      <c r="A42" t="s">
        <v>67</v>
      </c>
      <c r="B42">
        <v>2.2000000000000002</v>
      </c>
      <c r="C42">
        <v>26.7</v>
      </c>
      <c r="D42" s="2">
        <f>G42/I42</f>
        <v>79.071428571428569</v>
      </c>
      <c r="E42" s="2">
        <f>H42/I42</f>
        <v>0.42857142857142855</v>
      </c>
      <c r="F42" s="2">
        <v>7.1437500000000007</v>
      </c>
      <c r="G42" s="2">
        <v>1107</v>
      </c>
      <c r="H42">
        <v>6</v>
      </c>
      <c r="I42">
        <v>14</v>
      </c>
    </row>
    <row r="43" spans="1:9" x14ac:dyDescent="0.35">
      <c r="A43" t="s">
        <v>68</v>
      </c>
      <c r="B43">
        <v>2.4</v>
      </c>
      <c r="C43">
        <v>36.14</v>
      </c>
      <c r="D43" s="2">
        <f>G43/I43</f>
        <v>70.666666666666671</v>
      </c>
      <c r="E43" s="2">
        <f>H43/I43</f>
        <v>0.4</v>
      </c>
      <c r="F43" s="2">
        <v>7.0888888888888895</v>
      </c>
      <c r="G43" s="2">
        <v>1060</v>
      </c>
      <c r="H43">
        <v>6</v>
      </c>
      <c r="I43">
        <v>15</v>
      </c>
    </row>
    <row r="44" spans="1:9" x14ac:dyDescent="0.35">
      <c r="A44" t="s">
        <v>126</v>
      </c>
      <c r="B44">
        <v>3</v>
      </c>
      <c r="C44">
        <v>17.61</v>
      </c>
      <c r="D44" s="2">
        <f>G44/I44</f>
        <v>50.1</v>
      </c>
      <c r="E44" s="2">
        <f>H44/I44</f>
        <v>0.5</v>
      </c>
      <c r="F44" s="2">
        <v>7.08</v>
      </c>
      <c r="G44" s="2">
        <v>501</v>
      </c>
      <c r="H44">
        <v>5</v>
      </c>
      <c r="I44">
        <v>10</v>
      </c>
    </row>
    <row r="45" spans="1:9" x14ac:dyDescent="0.35">
      <c r="A45" t="s">
        <v>96</v>
      </c>
      <c r="B45">
        <v>3.5</v>
      </c>
      <c r="C45">
        <v>27.13</v>
      </c>
      <c r="D45" s="2">
        <f>G45/I45</f>
        <v>54.53846153846154</v>
      </c>
      <c r="E45" s="2">
        <f>H45/I45</f>
        <v>0.23076923076923078</v>
      </c>
      <c r="F45" s="2">
        <v>7.0285714285714276</v>
      </c>
      <c r="G45" s="2">
        <v>709</v>
      </c>
      <c r="H45">
        <v>3</v>
      </c>
      <c r="I45">
        <v>13</v>
      </c>
    </row>
    <row r="46" spans="1:9" x14ac:dyDescent="0.35">
      <c r="A46" t="s">
        <v>87</v>
      </c>
      <c r="B46">
        <v>3.2</v>
      </c>
      <c r="C46">
        <v>20.83</v>
      </c>
      <c r="D46" s="2">
        <f>G46/I46</f>
        <v>53.466666666666669</v>
      </c>
      <c r="E46" s="2">
        <f>H46/I46</f>
        <v>0.2</v>
      </c>
      <c r="F46" s="2">
        <v>6.8142857142857149</v>
      </c>
      <c r="G46" s="2">
        <v>802</v>
      </c>
      <c r="H46">
        <v>3</v>
      </c>
      <c r="I46">
        <v>15</v>
      </c>
    </row>
    <row r="47" spans="1:9" x14ac:dyDescent="0.35">
      <c r="A47" t="s">
        <v>139</v>
      </c>
      <c r="B47">
        <v>2.1</v>
      </c>
      <c r="C47">
        <v>16.170000000000002</v>
      </c>
      <c r="D47" s="2">
        <f>G47/I47</f>
        <v>53.5</v>
      </c>
      <c r="E47" s="2">
        <f>H47/I47</f>
        <v>0.375</v>
      </c>
      <c r="F47" s="2">
        <v>6.6</v>
      </c>
      <c r="G47" s="2">
        <v>428</v>
      </c>
      <c r="H47">
        <v>3</v>
      </c>
      <c r="I47">
        <v>8</v>
      </c>
    </row>
    <row r="48" spans="1:9" x14ac:dyDescent="0.35">
      <c r="A48" t="s">
        <v>128</v>
      </c>
      <c r="B48">
        <v>2.9</v>
      </c>
      <c r="C48">
        <v>14.97</v>
      </c>
      <c r="D48" s="2">
        <f>G48/I48</f>
        <v>43.363636363636367</v>
      </c>
      <c r="E48" s="2">
        <f>H48/I48</f>
        <v>0.27272727272727271</v>
      </c>
      <c r="F48" s="2">
        <v>6.4799999999999995</v>
      </c>
      <c r="G48" s="2">
        <v>477</v>
      </c>
      <c r="H48">
        <v>3</v>
      </c>
      <c r="I48">
        <v>11</v>
      </c>
    </row>
    <row r="49" spans="1:9" x14ac:dyDescent="0.35">
      <c r="A49" t="s">
        <v>135</v>
      </c>
      <c r="B49">
        <v>3.2</v>
      </c>
      <c r="C49">
        <v>9.73</v>
      </c>
      <c r="D49" s="2">
        <f>G49/I49</f>
        <v>31.857142857142858</v>
      </c>
      <c r="E49" s="2">
        <f>H49/I49</f>
        <v>7.1428571428571425E-2</v>
      </c>
      <c r="F49" s="2">
        <v>6.4687500000000009</v>
      </c>
      <c r="G49" s="2">
        <v>446</v>
      </c>
      <c r="H49">
        <v>1</v>
      </c>
      <c r="I49">
        <v>14</v>
      </c>
    </row>
    <row r="50" spans="1:9" x14ac:dyDescent="0.35">
      <c r="A50" t="s">
        <v>48</v>
      </c>
      <c r="B50">
        <v>2.6</v>
      </c>
      <c r="C50">
        <v>41.34</v>
      </c>
      <c r="D50" s="2">
        <f>G50/I50</f>
        <v>107.8125</v>
      </c>
      <c r="E50" s="2">
        <f>H50/I50</f>
        <v>0.5625</v>
      </c>
      <c r="F50" s="2">
        <v>6.2714285714285722</v>
      </c>
      <c r="G50" s="2">
        <v>1725</v>
      </c>
      <c r="H50">
        <v>9</v>
      </c>
      <c r="I50">
        <v>16</v>
      </c>
    </row>
    <row r="51" spans="1:9" x14ac:dyDescent="0.35">
      <c r="A51" t="s">
        <v>85</v>
      </c>
      <c r="B51">
        <v>3</v>
      </c>
      <c r="C51">
        <v>14.83</v>
      </c>
      <c r="D51" s="2">
        <f>G51/I51</f>
        <v>55.2</v>
      </c>
      <c r="E51" s="2">
        <f>H51/I51</f>
        <v>0.2</v>
      </c>
      <c r="F51" s="2">
        <v>6.21</v>
      </c>
      <c r="G51" s="2">
        <v>828</v>
      </c>
      <c r="H51">
        <v>3</v>
      </c>
      <c r="I51">
        <v>15</v>
      </c>
    </row>
    <row r="52" spans="1:9" x14ac:dyDescent="0.35">
      <c r="A52" t="s">
        <v>93</v>
      </c>
      <c r="B52">
        <v>2.2000000000000002</v>
      </c>
      <c r="C52">
        <v>25.54</v>
      </c>
      <c r="D52" s="2">
        <f>G52/I52</f>
        <v>52.857142857142854</v>
      </c>
      <c r="E52" s="2">
        <f>H52/I52</f>
        <v>0.5714285714285714</v>
      </c>
      <c r="F52" s="2">
        <v>5.8125000000000009</v>
      </c>
      <c r="G52" s="2">
        <v>740</v>
      </c>
      <c r="H52">
        <v>8</v>
      </c>
      <c r="I52">
        <v>14</v>
      </c>
    </row>
    <row r="53" spans="1:9" x14ac:dyDescent="0.35">
      <c r="A53" t="s">
        <v>107</v>
      </c>
      <c r="B53">
        <v>2.6</v>
      </c>
      <c r="C53">
        <v>17.440000000000001</v>
      </c>
      <c r="D53" s="2">
        <f>G53/I53</f>
        <v>46.071428571428569</v>
      </c>
      <c r="E53" s="2">
        <f>H53/I53</f>
        <v>0.42857142857142855</v>
      </c>
      <c r="F53" s="2">
        <v>5.7583333333333329</v>
      </c>
      <c r="G53" s="2">
        <v>645</v>
      </c>
      <c r="H53">
        <v>6</v>
      </c>
      <c r="I53">
        <v>14</v>
      </c>
    </row>
    <row r="54" spans="1:9" x14ac:dyDescent="0.35">
      <c r="A54" t="s">
        <v>65</v>
      </c>
      <c r="B54">
        <v>2.8</v>
      </c>
      <c r="C54">
        <v>31.74</v>
      </c>
      <c r="D54" s="2">
        <f>G54/I54</f>
        <v>69.8125</v>
      </c>
      <c r="E54" s="2">
        <f>H54/I54</f>
        <v>0.375</v>
      </c>
      <c r="F54" s="2">
        <v>5.6166666666666671</v>
      </c>
      <c r="G54" s="2">
        <v>1117</v>
      </c>
      <c r="H54">
        <v>6</v>
      </c>
      <c r="I54">
        <v>16</v>
      </c>
    </row>
    <row r="55" spans="1:9" x14ac:dyDescent="0.35">
      <c r="A55" t="s">
        <v>100</v>
      </c>
      <c r="B55">
        <v>2.9</v>
      </c>
      <c r="C55">
        <v>18.510000000000002</v>
      </c>
      <c r="D55" s="2">
        <f>G55/I55</f>
        <v>51.769230769230766</v>
      </c>
      <c r="E55" s="2">
        <f>H55/I55</f>
        <v>0.23076923076923078</v>
      </c>
      <c r="F55" s="2">
        <v>5.4399999999999995</v>
      </c>
      <c r="G55" s="2">
        <v>673</v>
      </c>
      <c r="H55">
        <v>3</v>
      </c>
      <c r="I55">
        <v>13</v>
      </c>
    </row>
    <row r="56" spans="1:9" x14ac:dyDescent="0.35">
      <c r="A56" t="s">
        <v>155</v>
      </c>
      <c r="B56">
        <v>2.9</v>
      </c>
      <c r="C56">
        <v>12.54</v>
      </c>
      <c r="D56" s="2">
        <f>G56/I56</f>
        <v>23.866666666666667</v>
      </c>
      <c r="E56" s="2">
        <f>H56/I56</f>
        <v>0.33333333333333331</v>
      </c>
      <c r="F56" s="2">
        <v>5.246666666666667</v>
      </c>
      <c r="G56" s="2">
        <v>358</v>
      </c>
      <c r="H56">
        <v>5</v>
      </c>
      <c r="I56">
        <v>15</v>
      </c>
    </row>
    <row r="57" spans="1:9" x14ac:dyDescent="0.35">
      <c r="A57" t="s">
        <v>149</v>
      </c>
      <c r="B57">
        <v>2.9</v>
      </c>
      <c r="C57">
        <v>8.93</v>
      </c>
      <c r="D57" s="2">
        <f>G57/I57</f>
        <v>31.166666666666668</v>
      </c>
      <c r="E57" s="2">
        <f>H57/I57</f>
        <v>0.16666666666666666</v>
      </c>
      <c r="F57" s="2">
        <v>4.9714285714285706</v>
      </c>
      <c r="G57" s="2">
        <v>374</v>
      </c>
      <c r="H57">
        <v>2</v>
      </c>
      <c r="I57">
        <v>12</v>
      </c>
    </row>
    <row r="58" spans="1:9" x14ac:dyDescent="0.35">
      <c r="A58" t="s">
        <v>111</v>
      </c>
      <c r="B58">
        <v>3.5</v>
      </c>
      <c r="C58">
        <v>14.79</v>
      </c>
      <c r="D58" s="2">
        <f>G58/I58</f>
        <v>46.53846153846154</v>
      </c>
      <c r="E58" s="2">
        <f>H58/I58</f>
        <v>0.30769230769230771</v>
      </c>
      <c r="F58" s="2">
        <v>4.8500000000000005</v>
      </c>
      <c r="G58" s="2">
        <v>605</v>
      </c>
      <c r="H58">
        <v>4</v>
      </c>
      <c r="I58">
        <v>13</v>
      </c>
    </row>
    <row r="59" spans="1:9" x14ac:dyDescent="0.35">
      <c r="A59" t="s">
        <v>154</v>
      </c>
      <c r="B59">
        <v>3.2</v>
      </c>
      <c r="C59">
        <v>11.84</v>
      </c>
      <c r="D59" s="2">
        <f>G59/I59</f>
        <v>32.636363636363633</v>
      </c>
      <c r="E59" s="2">
        <f>H59/I59</f>
        <v>9.0909090909090912E-2</v>
      </c>
      <c r="F59" s="2">
        <v>4.8500000000000005</v>
      </c>
      <c r="G59" s="2">
        <v>359</v>
      </c>
      <c r="H59">
        <v>1</v>
      </c>
      <c r="I59">
        <v>11</v>
      </c>
    </row>
    <row r="60" spans="1:9" x14ac:dyDescent="0.35">
      <c r="A60" t="s">
        <v>160</v>
      </c>
      <c r="B60">
        <v>3</v>
      </c>
      <c r="C60">
        <v>10.71</v>
      </c>
      <c r="D60" s="2">
        <f>G60/I60</f>
        <v>21.1875</v>
      </c>
      <c r="E60" s="2">
        <f>H60/I60</f>
        <v>0.3125</v>
      </c>
      <c r="F60" s="2">
        <v>4.7076923076923078</v>
      </c>
      <c r="G60" s="2">
        <v>339</v>
      </c>
      <c r="H60">
        <v>5</v>
      </c>
      <c r="I60">
        <v>16</v>
      </c>
    </row>
    <row r="61" spans="1:9" x14ac:dyDescent="0.35">
      <c r="A61" t="s">
        <v>161</v>
      </c>
      <c r="B61">
        <v>2.7</v>
      </c>
      <c r="C61">
        <v>10.18</v>
      </c>
      <c r="D61" s="2">
        <f>G61/I61</f>
        <v>21.733333333333334</v>
      </c>
      <c r="E61" s="2">
        <f>H61/I61</f>
        <v>6.6666666666666666E-2</v>
      </c>
      <c r="F61" s="2">
        <v>4.6437500000000007</v>
      </c>
      <c r="G61" s="2">
        <v>326</v>
      </c>
      <c r="H61">
        <v>1</v>
      </c>
      <c r="I61">
        <v>15</v>
      </c>
    </row>
    <row r="62" spans="1:9" x14ac:dyDescent="0.35">
      <c r="A62" t="s">
        <v>99</v>
      </c>
      <c r="B62">
        <v>3</v>
      </c>
      <c r="C62">
        <v>16.2</v>
      </c>
      <c r="D62" s="2">
        <f>G62/I62</f>
        <v>45.2</v>
      </c>
      <c r="E62" s="2">
        <f>H62/I62</f>
        <v>6.6666666666666666E-2</v>
      </c>
      <c r="F62" s="2">
        <v>4.3142857142857149</v>
      </c>
      <c r="G62" s="2">
        <v>678</v>
      </c>
      <c r="H62">
        <v>1</v>
      </c>
      <c r="I62">
        <v>15</v>
      </c>
    </row>
    <row r="63" spans="1:9" x14ac:dyDescent="0.35">
      <c r="A63" t="s">
        <v>132</v>
      </c>
      <c r="B63">
        <v>3.1</v>
      </c>
      <c r="C63">
        <v>15.66</v>
      </c>
      <c r="D63" s="2">
        <f>G63/I63</f>
        <v>29.933333333333334</v>
      </c>
      <c r="E63" s="2">
        <f>H63/I63</f>
        <v>0.26666666666666666</v>
      </c>
      <c r="F63" s="2">
        <v>4.3066666666666666</v>
      </c>
      <c r="G63" s="2">
        <v>449</v>
      </c>
      <c r="H63">
        <v>4</v>
      </c>
      <c r="I63">
        <v>15</v>
      </c>
    </row>
    <row r="64" spans="1:9" x14ac:dyDescent="0.35">
      <c r="A64" t="s">
        <v>101</v>
      </c>
      <c r="B64">
        <v>2.2000000000000002</v>
      </c>
      <c r="C64">
        <v>16.95</v>
      </c>
      <c r="D64" s="2">
        <f>G64/I64</f>
        <v>61.454545454545453</v>
      </c>
      <c r="E64" s="2">
        <f>H64/I64</f>
        <v>0.54545454545454541</v>
      </c>
      <c r="F64" s="2">
        <v>4.2333333333333334</v>
      </c>
      <c r="G64" s="2">
        <v>676</v>
      </c>
      <c r="H64">
        <v>6</v>
      </c>
      <c r="I64">
        <v>11</v>
      </c>
    </row>
    <row r="65" spans="1:9" x14ac:dyDescent="0.35">
      <c r="A65" t="s">
        <v>92</v>
      </c>
      <c r="B65">
        <v>2.2999999999999998</v>
      </c>
      <c r="C65">
        <v>30.33</v>
      </c>
      <c r="D65" s="2">
        <f>G65/I65</f>
        <v>48.4375</v>
      </c>
      <c r="E65" s="2">
        <f>H65/I65</f>
        <v>0.3125</v>
      </c>
      <c r="F65" s="2">
        <v>4.2214285714285715</v>
      </c>
      <c r="G65" s="2">
        <v>775</v>
      </c>
      <c r="H65">
        <v>5</v>
      </c>
      <c r="I65">
        <v>16</v>
      </c>
    </row>
    <row r="66" spans="1:9" x14ac:dyDescent="0.35">
      <c r="A66" t="s">
        <v>104</v>
      </c>
      <c r="B66">
        <v>3.1</v>
      </c>
      <c r="C66">
        <v>20.190000000000001</v>
      </c>
      <c r="D66" s="2">
        <f>G66/I66</f>
        <v>41</v>
      </c>
      <c r="E66" s="2">
        <f>H66/I66</f>
        <v>0.125</v>
      </c>
      <c r="F66" s="2">
        <v>3.8562500000000002</v>
      </c>
      <c r="G66" s="2">
        <v>656</v>
      </c>
      <c r="H66">
        <v>2</v>
      </c>
      <c r="I66">
        <v>16</v>
      </c>
    </row>
    <row r="67" spans="1:9" x14ac:dyDescent="0.35">
      <c r="A67" t="s">
        <v>86</v>
      </c>
      <c r="B67">
        <v>3</v>
      </c>
      <c r="C67">
        <v>21.62</v>
      </c>
      <c r="D67" s="2">
        <f>G67/I67</f>
        <v>50.25</v>
      </c>
      <c r="E67" s="2">
        <f>H67/I67</f>
        <v>0.25</v>
      </c>
      <c r="F67" s="2">
        <v>3.6076923076923082</v>
      </c>
      <c r="G67" s="2">
        <v>804</v>
      </c>
      <c r="H67">
        <v>4</v>
      </c>
      <c r="I67">
        <v>16</v>
      </c>
    </row>
    <row r="68" spans="1:9" x14ac:dyDescent="0.35">
      <c r="A68" t="s">
        <v>124</v>
      </c>
      <c r="B68">
        <v>3.1</v>
      </c>
      <c r="C68">
        <v>12.52</v>
      </c>
      <c r="D68" s="2">
        <f>G68/I68</f>
        <v>34.666666666666664</v>
      </c>
      <c r="E68" s="2">
        <f>H68/I68</f>
        <v>0.13333333333333333</v>
      </c>
      <c r="F68" s="2">
        <v>3.5714285714285716</v>
      </c>
      <c r="G68" s="2">
        <v>520</v>
      </c>
      <c r="H68">
        <v>2</v>
      </c>
      <c r="I68">
        <v>15</v>
      </c>
    </row>
    <row r="69" spans="1:9" x14ac:dyDescent="0.35">
      <c r="A69" t="s">
        <v>165</v>
      </c>
      <c r="B69">
        <v>3.3</v>
      </c>
      <c r="C69">
        <v>13.06</v>
      </c>
      <c r="D69" s="2">
        <f>G69/I69</f>
        <v>24.75</v>
      </c>
      <c r="E69" s="2">
        <f>H69/I69</f>
        <v>8.3333333333333329E-2</v>
      </c>
      <c r="F69" s="2">
        <v>3.4416666666666664</v>
      </c>
      <c r="G69" s="2">
        <v>297</v>
      </c>
      <c r="H69">
        <v>1</v>
      </c>
      <c r="I69">
        <v>12</v>
      </c>
    </row>
    <row r="70" spans="1:9" x14ac:dyDescent="0.35">
      <c r="A70" t="s">
        <v>164</v>
      </c>
      <c r="B70">
        <v>3.2</v>
      </c>
      <c r="C70">
        <v>11.6</v>
      </c>
      <c r="D70" s="2">
        <f>G70/I70</f>
        <v>23.846153846153847</v>
      </c>
      <c r="E70" s="2">
        <f>H70/I70</f>
        <v>0.30769230769230771</v>
      </c>
      <c r="F70" s="2">
        <v>3.1181818181818177</v>
      </c>
      <c r="G70" s="2">
        <v>310</v>
      </c>
      <c r="H70">
        <v>4</v>
      </c>
      <c r="I70">
        <v>13</v>
      </c>
    </row>
    <row r="71" spans="1:9" x14ac:dyDescent="0.35">
      <c r="A71" t="s">
        <v>120</v>
      </c>
      <c r="B71">
        <v>2.7</v>
      </c>
      <c r="C71">
        <v>13.09</v>
      </c>
      <c r="D71" s="2">
        <f>G71/I71</f>
        <v>43.153846153846153</v>
      </c>
      <c r="E71" s="2">
        <f>H71/I71</f>
        <v>0.30769230769230771</v>
      </c>
      <c r="F71" s="2">
        <v>2.9142857142857141</v>
      </c>
      <c r="G71" s="2">
        <v>561</v>
      </c>
      <c r="H71">
        <v>4</v>
      </c>
      <c r="I71">
        <v>13</v>
      </c>
    </row>
    <row r="72" spans="1:9" x14ac:dyDescent="0.35">
      <c r="A72" t="s">
        <v>127</v>
      </c>
      <c r="B72">
        <v>2.5</v>
      </c>
      <c r="C72">
        <v>17.16</v>
      </c>
      <c r="D72" s="2">
        <f>G72/I72</f>
        <v>49</v>
      </c>
      <c r="E72" s="2">
        <f>H72/I72</f>
        <v>0.4</v>
      </c>
      <c r="F72" s="2">
        <v>2.5</v>
      </c>
      <c r="G72" s="2">
        <v>490</v>
      </c>
      <c r="H72">
        <v>4</v>
      </c>
      <c r="I72">
        <v>10</v>
      </c>
    </row>
    <row r="73" spans="1:9" x14ac:dyDescent="0.35">
      <c r="A73" t="s">
        <v>171</v>
      </c>
      <c r="B73">
        <v>3</v>
      </c>
      <c r="C73">
        <v>15.95</v>
      </c>
      <c r="D73" s="2">
        <f>G73/I73</f>
        <v>15.428571428571429</v>
      </c>
      <c r="E73" s="2">
        <f>H73/I73</f>
        <v>0</v>
      </c>
      <c r="F73" s="2">
        <v>1.9454545454545453</v>
      </c>
      <c r="G73" s="2">
        <v>216</v>
      </c>
      <c r="H73">
        <v>0</v>
      </c>
      <c r="I73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WR_2019_NextGenStats</vt:lpstr>
      <vt:lpstr>WR_2020_Stats</vt:lpstr>
      <vt:lpstr>WR_2019_Stats</vt:lpstr>
      <vt:lpstr>Regression Results</vt:lpstr>
      <vt:lpstr>Regression 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</dc:creator>
  <cp:lastModifiedBy>Tad Berkery</cp:lastModifiedBy>
  <dcterms:created xsi:type="dcterms:W3CDTF">2021-03-03T16:44:28Z</dcterms:created>
  <dcterms:modified xsi:type="dcterms:W3CDTF">2021-03-04T05:40:27Z</dcterms:modified>
</cp:coreProperties>
</file>