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C:\Users\Berkay\Desktop\SİSTEM ANALİZİ PROJESİ\Asıl Dosyalar\"/>
    </mc:Choice>
  </mc:AlternateContent>
  <xr:revisionPtr revIDLastSave="0" documentId="13_ncr:1_{EFABAF7B-E149-4A9A-9CD0-F544EB3B0ED1}" xr6:coauthVersionLast="47" xr6:coauthVersionMax="47" xr10:uidLastSave="{00000000-0000-0000-0000-000000000000}"/>
  <bookViews>
    <workbookView xWindow="-108" yWindow="-108" windowWidth="23256" windowHeight="12456"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GanttChart!$A$1:$BN$61</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 i="9" l="1"/>
  <c r="I50" i="9"/>
  <c r="F49" i="9"/>
  <c r="I49" i="9" s="1"/>
  <c r="F23" i="9"/>
  <c r="I23" i="9" s="1"/>
  <c r="F59" i="9"/>
  <c r="I59" i="9" s="1"/>
  <c r="F57" i="9"/>
  <c r="I57" i="9" s="1"/>
  <c r="I58" i="9"/>
  <c r="F56" i="9"/>
  <c r="I56" i="9" s="1"/>
  <c r="I55" i="9"/>
  <c r="I53" i="9"/>
  <c r="F52" i="9"/>
  <c r="I52" i="9" s="1"/>
  <c r="F38" i="9"/>
  <c r="I38" i="9" s="1"/>
  <c r="F37" i="9"/>
  <c r="I37" i="9" s="1"/>
  <c r="F36" i="9"/>
  <c r="I36" i="9" s="1"/>
  <c r="F45" i="9"/>
  <c r="I45" i="9" s="1"/>
  <c r="F44" i="9"/>
  <c r="I44" i="9" s="1"/>
  <c r="F33" i="9"/>
  <c r="I33" i="9" s="1"/>
  <c r="F28" i="9"/>
  <c r="I28" i="9" s="1"/>
  <c r="F25" i="9"/>
  <c r="I25" i="9" s="1"/>
  <c r="F18" i="9"/>
  <c r="I18" i="9" s="1"/>
  <c r="F66" i="9"/>
  <c r="I66" i="9" s="1"/>
  <c r="F17" i="9"/>
  <c r="I17" i="9" s="1"/>
  <c r="F16" i="9"/>
  <c r="I16" i="9" s="1"/>
  <c r="F15" i="9"/>
  <c r="I15" i="9" s="1"/>
  <c r="I12" i="9"/>
  <c r="I11" i="9"/>
  <c r="F10" i="9"/>
  <c r="I10" i="9" s="1"/>
  <c r="F51" i="9"/>
  <c r="I51" i="9" s="1"/>
  <c r="F48" i="9"/>
  <c r="I48" i="9" s="1"/>
  <c r="F47" i="9"/>
  <c r="I47" i="9" s="1"/>
  <c r="I60" i="9"/>
  <c r="I61" i="9"/>
  <c r="A64" i="9"/>
  <c r="A65" i="9" s="1"/>
  <c r="A66" i="9" s="1"/>
  <c r="F64" i="9"/>
  <c r="I64" i="9" s="1"/>
  <c r="F65" i="9"/>
  <c r="I65" i="9" s="1"/>
  <c r="F67" i="9"/>
  <c r="I67" i="9" s="1"/>
  <c r="F46" i="9"/>
  <c r="I46" i="9" s="1"/>
  <c r="F42" i="9"/>
  <c r="I42" i="9" s="1"/>
  <c r="F41" i="9"/>
  <c r="I41" i="9" s="1"/>
  <c r="F40" i="9"/>
  <c r="I40" i="9" s="1"/>
  <c r="F32" i="9"/>
  <c r="I32" i="9" s="1"/>
  <c r="F31" i="9"/>
  <c r="I31" i="9" s="1"/>
  <c r="F27" i="9"/>
  <c r="I27" i="9" s="1"/>
  <c r="F29" i="9"/>
  <c r="I29" i="9" s="1"/>
  <c r="F24" i="9"/>
  <c r="I24" i="9" s="1"/>
  <c r="F19" i="9"/>
  <c r="I19" i="9" s="1"/>
  <c r="F20" i="9"/>
  <c r="I20" i="9" s="1"/>
  <c r="F13" i="9"/>
  <c r="I13" i="9" s="1"/>
  <c r="A67" i="9" l="1"/>
  <c r="F8" i="9"/>
  <c r="I8" i="9" s="1"/>
  <c r="F34" i="9"/>
  <c r="I34" i="9" s="1"/>
  <c r="F21" i="9"/>
  <c r="I21" i="9" s="1"/>
  <c r="F9" i="9" l="1"/>
  <c r="I9" i="9" s="1"/>
  <c r="K6" i="9"/>
  <c r="K4" i="9" l="1"/>
  <c r="K7" i="9"/>
  <c r="A8" i="9"/>
  <c r="F14" i="9" l="1"/>
  <c r="I14" i="9" s="1"/>
  <c r="L6" i="9" l="1"/>
  <c r="L7" i="9" s="1"/>
  <c r="F26" i="9" l="1"/>
  <c r="I26" i="9" s="1"/>
  <c r="F22" i="9"/>
  <c r="I22" i="9" s="1"/>
  <c r="F39" i="9"/>
  <c r="I39" i="9" s="1"/>
  <c r="F35" i="9"/>
  <c r="I35" i="9" s="1"/>
  <c r="M6" i="9"/>
  <c r="M7" i="9" s="1"/>
  <c r="F30" i="9"/>
  <c r="I30" i="9" s="1"/>
  <c r="F43" i="9" l="1"/>
  <c r="I43" i="9" s="1"/>
  <c r="N6" i="9"/>
  <c r="N7" i="9" s="1"/>
  <c r="O6" i="9" l="1"/>
  <c r="O7" i="9" s="1"/>
  <c r="K5" i="9"/>
  <c r="P6" i="9" l="1"/>
  <c r="P7" i="9" s="1"/>
  <c r="Q6" i="9" l="1"/>
  <c r="Q7" i="9" s="1"/>
  <c r="R6" i="9" l="1"/>
  <c r="R7" i="9" l="1"/>
  <c r="R4" i="9"/>
  <c r="S6" i="9"/>
  <c r="S7" i="9" s="1"/>
  <c r="T6" i="9" l="1"/>
  <c r="T7" i="9" s="1"/>
  <c r="U6" i="9" l="1"/>
  <c r="U7" i="9" s="1"/>
  <c r="V6" i="9" l="1"/>
  <c r="V7" i="9" s="1"/>
  <c r="R5" i="9"/>
  <c r="W6" i="9" l="1"/>
  <c r="W7" i="9" s="1"/>
  <c r="X6" i="9" l="1"/>
  <c r="X7" i="9" s="1"/>
  <c r="Y6" i="9" l="1"/>
  <c r="Y7" i="9" l="1"/>
  <c r="Y4"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7" i="9" l="1"/>
  <c r="AM4" i="9"/>
  <c r="AN6" i="9"/>
  <c r="AN7" i="9" s="1"/>
  <c r="AO6" i="9" l="1"/>
  <c r="AO7" i="9" s="1"/>
  <c r="AP6" i="9" l="1"/>
  <c r="AP7" i="9" s="1"/>
  <c r="AM5" i="9"/>
  <c r="AQ6" i="9" l="1"/>
  <c r="AQ7" i="9" s="1"/>
  <c r="AR6" i="9" l="1"/>
  <c r="AR7" i="9" s="1"/>
  <c r="AS6" i="9" l="1"/>
  <c r="AS7" i="9" s="1"/>
  <c r="AT6" i="9" l="1"/>
  <c r="AT7" i="9" l="1"/>
  <c r="AT4"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A10" i="9" s="1"/>
  <c r="A11" i="9" s="1"/>
  <c r="A12" i="9" s="1"/>
  <c r="BO4" i="9" l="1"/>
  <c r="BO7" i="9"/>
  <c r="BP6" i="9"/>
  <c r="BO5" i="9"/>
  <c r="BP7" i="9" l="1"/>
  <c r="BQ6" i="9"/>
  <c r="A13" i="9"/>
  <c r="A14" i="9" s="1"/>
  <c r="A15" i="9" s="1"/>
  <c r="A16" i="9" s="1"/>
  <c r="A17" i="9" s="1"/>
  <c r="A18" i="9" s="1"/>
  <c r="A19" i="9" l="1"/>
  <c r="A20" i="9" s="1"/>
  <c r="BQ7" i="9"/>
  <c r="BR6" i="9"/>
  <c r="BR7" i="9" l="1"/>
  <c r="BS6" i="9"/>
  <c r="A21" i="9" l="1"/>
  <c r="A22" i="9" s="1"/>
  <c r="BS7" i="9"/>
  <c r="BT6" i="9"/>
  <c r="A23" i="9" l="1"/>
  <c r="BT7" i="9"/>
  <c r="BU6" i="9"/>
  <c r="BU7" i="9" l="1"/>
  <c r="BV6" i="9"/>
  <c r="BW6" i="9" l="1"/>
  <c r="BV7" i="9"/>
  <c r="BV4" i="9"/>
  <c r="BV5" i="9"/>
  <c r="A24" i="9" l="1"/>
  <c r="BW7" i="9"/>
  <c r="BX6" i="9"/>
  <c r="A25" i="9" l="1"/>
  <c r="A26" i="9" s="1"/>
  <c r="A27" i="9" s="1"/>
  <c r="BX7" i="9"/>
  <c r="BY6" i="9"/>
  <c r="A28" i="9" l="1"/>
  <c r="A29" i="9" s="1"/>
  <c r="A30" i="9" s="1"/>
  <c r="BY7" i="9"/>
  <c r="BZ6" i="9"/>
  <c r="A31" i="9" l="1"/>
  <c r="A32" i="9" s="1"/>
  <c r="BZ7" i="9"/>
  <c r="CA6" i="9"/>
  <c r="A33" i="9" l="1"/>
  <c r="A34" i="9" s="1"/>
  <c r="CA7" i="9"/>
  <c r="CB6" i="9"/>
  <c r="A35" i="9" l="1"/>
  <c r="CB7" i="9"/>
  <c r="CC6" i="9"/>
  <c r="A36" i="9" l="1"/>
  <c r="CC4" i="9"/>
  <c r="CC7" i="9"/>
  <c r="CD6" i="9"/>
  <c r="CC5" i="9"/>
  <c r="A37" i="9" l="1"/>
  <c r="CD7" i="9"/>
  <c r="CE6" i="9"/>
  <c r="A38" i="9" l="1"/>
  <c r="A39" i="9" s="1"/>
  <c r="A40" i="9" s="1"/>
  <c r="A41" i="9" s="1"/>
  <c r="A42" i="9" s="1"/>
  <c r="A43" i="9" s="1"/>
  <c r="A44" i="9" s="1"/>
  <c r="A45" i="9" s="1"/>
  <c r="A46" i="9" s="1"/>
  <c r="A47" i="9" s="1"/>
  <c r="A48" i="9" s="1"/>
  <c r="A49" i="9" s="1"/>
  <c r="A50" i="9" s="1"/>
  <c r="A51" i="9" s="1"/>
  <c r="A52" i="9" s="1"/>
  <c r="A53" i="9" s="1"/>
  <c r="A54" i="9" s="1"/>
  <c r="A55" i="9" s="1"/>
  <c r="A56" i="9" s="1"/>
  <c r="CE7" i="9"/>
  <c r="CF6" i="9"/>
  <c r="A57" i="9" l="1"/>
  <c r="A58" i="9" s="1"/>
  <c r="A59" i="9" s="1"/>
  <c r="CF7" i="9"/>
  <c r="CG6" i="9"/>
  <c r="CG7" i="9" l="1"/>
  <c r="CH6" i="9"/>
  <c r="CH7" i="9" l="1"/>
  <c r="CI6" i="9"/>
  <c r="CI7" i="9" l="1"/>
  <c r="CJ6" i="9"/>
  <c r="CJ7" i="9" l="1"/>
  <c r="CJ4" i="9"/>
  <c r="CK6" i="9"/>
  <c r="CJ5" i="9"/>
  <c r="CK7" i="9" l="1"/>
  <c r="CL6" i="9"/>
  <c r="CL7" i="9" l="1"/>
  <c r="CM6" i="9"/>
  <c r="CM7" i="9" l="1"/>
  <c r="CN6" i="9"/>
  <c r="CN7" i="9" l="1"/>
  <c r="CO6" i="9"/>
  <c r="CO7" i="9" l="1"/>
  <c r="CP6" i="9"/>
  <c r="CP7" i="9" l="1"/>
  <c r="CQ6" i="9"/>
  <c r="CQ7" i="9" l="1"/>
  <c r="CR6" i="9"/>
  <c r="CQ5" i="9"/>
  <c r="CQ4" i="9"/>
  <c r="CR7" i="9" l="1"/>
  <c r="CS6" i="9"/>
  <c r="CS7" i="9" l="1"/>
  <c r="CT6" i="9"/>
  <c r="CT7" i="9" l="1"/>
  <c r="CU6" i="9"/>
  <c r="CU7" i="9" l="1"/>
  <c r="CV6" i="9"/>
  <c r="CV7" i="9" l="1"/>
  <c r="CW6" i="9"/>
  <c r="CX6" i="9" l="1"/>
  <c r="CW7" i="9"/>
  <c r="CX7" i="9" l="1"/>
  <c r="CX4" i="9"/>
  <c r="CY6" i="9"/>
  <c r="CX5" i="9"/>
  <c r="CY7" i="9" l="1"/>
  <c r="CZ6" i="9"/>
  <c r="CZ7" i="9" l="1"/>
  <c r="DA6" i="9"/>
  <c r="DA7" i="9" l="1"/>
  <c r="DB6" i="9"/>
  <c r="DB7" i="9" l="1"/>
  <c r="DC6" i="9"/>
  <c r="DC7" i="9" l="1"/>
  <c r="DD6" i="9"/>
  <c r="DD7" i="9" l="1"/>
  <c r="DE6" i="9"/>
  <c r="DF6" i="9" l="1"/>
  <c r="DE4" i="9"/>
  <c r="DE5" i="9"/>
  <c r="DE7" i="9"/>
  <c r="DF7" i="9" l="1"/>
  <c r="DG6" i="9"/>
  <c r="DH6" i="9" l="1"/>
  <c r="DG7" i="9"/>
  <c r="DI6" i="9" l="1"/>
  <c r="DH7" i="9"/>
  <c r="DI7" i="9" l="1"/>
  <c r="DJ6" i="9"/>
  <c r="DK6" i="9" l="1"/>
  <c r="DJ7" i="9"/>
  <c r="DK7" i="9" l="1"/>
  <c r="DL6" i="9"/>
  <c r="DM6" i="9" l="1"/>
  <c r="DL4" i="9"/>
  <c r="DL5" i="9"/>
  <c r="DL7" i="9"/>
  <c r="DN6" i="9" l="1"/>
  <c r="DM7" i="9"/>
  <c r="DO6" i="9" l="1"/>
  <c r="DN7" i="9"/>
  <c r="DP6" i="9" l="1"/>
  <c r="DO7" i="9"/>
  <c r="DQ6" i="9" l="1"/>
  <c r="DP7" i="9"/>
  <c r="DQ7" i="9" l="1"/>
  <c r="DR6" i="9"/>
  <c r="DR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<sst xmlns="http://schemas.openxmlformats.org/spreadsheetml/2006/main" count="205" uniqueCount="156">
  <si>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</si>
  <si>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</si>
  <si>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</si>
  <si>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</si>
  <si>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</si>
  <si>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</si>
  <si>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</si>
  <si>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</si>
  <si>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</si>
  <si>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</si>
  <si>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</si>
  <si>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</si>
  <si>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</si>
  <si>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</si>
  <si>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</si>
  <si>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</si>
  <si>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</si>
  <si>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</si>
  <si>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</si>
  <si>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</si>
  <si>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</si>
  <si>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</si>
  <si>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</si>
  <si>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</si>
  <si>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</si>
  <si>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</si>
  <si>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</si>
  <si>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</si>
  <si>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</si>
  <si>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</si>
  <si>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</si>
  <si>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</si>
  <si>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</si>
  <si>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</si>
  <si>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</si>
  <si>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</si>
  <si>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</si>
  <si>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</si>
  <si>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</si>
  <si>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</si>
  <si>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</si>
  <si>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</si>
  <si>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</si>
  <si>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</si>
  <si>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</si>
  <si>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</si>
  <si>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</si>
  <si>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</si>
  <si>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</si>
  <si>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</si>
  <si>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</si>
  <si>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</si>
  <si>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</si>
  <si>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</si>
  <si>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</si>
  <si>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</si>
  <si>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</si>
  <si>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</si>
  <si>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</si>
  <si>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</si>
  <si>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</si>
  <si>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</si>
  <si>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</si>
  <si>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</si>
  <si>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</si>
  <si>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</si>
  <si>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</si>
  <si>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</si>
  <si>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</si>
  <si>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</si>
  <si>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</si>
  <si>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</si>
  <si>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</si>
  <si>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</si>
  <si>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</si>
  <si>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</si>
  <si>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</si>
  <si>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</si>
  <si>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</si>
  <si>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</si>
  <si>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</si>
  <si>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</si>
  <si>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</si>
  <si>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</si>
  <si>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</si>
  <si>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</si>
  <si>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</si>
  <si>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</si>
  <si>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</si>
  <si>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</si>
  <si>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 Seviye 1 - İş Paketi ]</t>
  </si>
  <si>
    <t xml:space="preserve"> . [Seviye 2 - İş ]</t>
  </si>
  <si>
    <t xml:space="preserve"> . . [ Seviye 3 - Görev ]</t>
  </si>
  <si>
    <t xml:space="preserve"> . . . [ Seviye 4 Alt Görev ]</t>
  </si>
  <si>
    <t>Şablon</t>
  </si>
  <si>
    <t>Lütfen Help sayfasını okuyarak kullanım yardımı alınız.</t>
  </si>
  <si>
    <t>[0]</t>
  </si>
  <si>
    <t>Hanife Topal</t>
  </si>
  <si>
    <t>Ne Yemek Proje Takvimi</t>
  </si>
  <si>
    <t>Proje Başlangıcı ve Planlama</t>
  </si>
  <si>
    <t>Proje Hedeflerinin Belirlenmesi</t>
  </si>
  <si>
    <t>Pazar Araştırması ve Rekabet Analizi</t>
  </si>
  <si>
    <t>Pazar Trendlerinin İncelenmesi</t>
  </si>
  <si>
    <t xml:space="preserve">    Rakip Uygulamaların Analizi</t>
  </si>
  <si>
    <t xml:space="preserve">    Proje Amacının Tanımlanması</t>
  </si>
  <si>
    <t xml:space="preserve">    Hedef Kitle ve İhtiyaçların Belirlenmesi</t>
  </si>
  <si>
    <t xml:space="preserve">    Beklentilerin ve Kısıtlamaların Değerlendirilmesi</t>
  </si>
  <si>
    <t xml:space="preserve">    Swot Analizinin Yapılması</t>
  </si>
  <si>
    <t>Kaynakların Tahsisi ve Bütçelerin Belirlenmesi</t>
  </si>
  <si>
    <t xml:space="preserve">    İnsan Kaynaklarının Belirlenmesi </t>
  </si>
  <si>
    <t>Bütçe ve Mali Kaynakların Planlanması</t>
  </si>
  <si>
    <t>Gerekli Donanımın ve Yazılımın Belirlenmesi</t>
  </si>
  <si>
    <t>Geliştirme ve Uygulama</t>
  </si>
  <si>
    <t>Yazılım ve Donanım Altyapısının Kurulması</t>
  </si>
  <si>
    <t>Gerekli Donanımın Temini ve Kurulumu</t>
  </si>
  <si>
    <t>Yazılım Geliştirme Ortamının Hazırlanması</t>
  </si>
  <si>
    <t xml:space="preserve">    Veritabanı Mimarisi ve Yapısı Tasarımı</t>
  </si>
  <si>
    <t xml:space="preserve">Kullanıcı Arayüzü Tasarımı ve Prototip Oluşturma </t>
  </si>
  <si>
    <t xml:space="preserve">    Arayüz İşlevselliğinin Belirlenmesi</t>
  </si>
  <si>
    <t>Görsel ve Grafik Tasarımın Planlanması</t>
  </si>
  <si>
    <t>Yapay Zeka Algoritmasının Geliştirilmesi</t>
  </si>
  <si>
    <t>Veri Toplama ve Temizleme Süreci</t>
  </si>
  <si>
    <t xml:space="preserve">Algoritma Geliştirme Modelleme </t>
  </si>
  <si>
    <t xml:space="preserve">    Yapay Zeka Modelinin Eğitimi ve Doğrulanması</t>
  </si>
  <si>
    <t>Test ve Doğrulama</t>
  </si>
  <si>
    <t>Yazılım ve Arayüz Testleri</t>
  </si>
  <si>
    <t xml:space="preserve">    Birim Testlerinin Yapılması</t>
  </si>
  <si>
    <t xml:space="preserve">    Entegrasyon Testlerinin Yapılması</t>
  </si>
  <si>
    <t xml:space="preserve">    Kullanıcı Deneyimi Testlerinin Uygulanması</t>
  </si>
  <si>
    <t>Yapay Zeka Modelinin Doğrulanması</t>
  </si>
  <si>
    <t>Veri Doğrulama ve Kalibrasyon</t>
  </si>
  <si>
    <t>Model Performansının Değerlendirilmesi</t>
  </si>
  <si>
    <t>Geri Bildirimlerin Analizi ve 
Model İyileştirmeleri</t>
  </si>
  <si>
    <t>Veri Güvenliği ve Kullanıcı Gizliliği Testleri</t>
  </si>
  <si>
    <t xml:space="preserve">    Veri Güvenliği Protokollerinin Test Edilmesi</t>
  </si>
  <si>
    <t xml:space="preserve">    Kullanıcı Verilerinin Korunması</t>
  </si>
  <si>
    <t>Yasal ve Düzenleyici Uyumun Test Edilmesi</t>
  </si>
  <si>
    <t xml:space="preserve">Dağıtım ve Uygulama </t>
  </si>
  <si>
    <t>Beta Test Aşaması</t>
  </si>
  <si>
    <t>Beta Test Katılımcılarının Seçimi ve Davet Ed.</t>
  </si>
  <si>
    <t>Beta Test Sürümünün Dağıtımı ve Geri Bildirimlerin Topl.</t>
  </si>
  <si>
    <t>Geri Bild. Analizi ve Önceliklendirilmesi</t>
  </si>
  <si>
    <t>Uygulamanın Yayınlanması</t>
  </si>
  <si>
    <t xml:space="preserve">    Uygulamanın Resmi Yayını ve Platformlara Gönd.</t>
  </si>
  <si>
    <t xml:space="preserve">    Pazarlama ve Tanıtım Materyallerinin Hazırl. ve Yayın.</t>
  </si>
  <si>
    <t xml:space="preserve">    Stratejilerinin Uygulanması ve Kullanıcı    Tabanının Genişletilmesi</t>
  </si>
  <si>
    <t>Kullanıcı Desteği ve Sorun Giderme Süreçlerinin Oluşt.</t>
  </si>
  <si>
    <t xml:space="preserve">    Kullanıcı Desteği Kanallarının Belirlenmesi ve Oluşt.</t>
  </si>
  <si>
    <t xml:space="preserve">    Kullanıcı Sorunlarının Çözül. ve Destek Süreçlerinin İyileş.</t>
  </si>
  <si>
    <t>Zübeyde Ayyıldız</t>
  </si>
  <si>
    <t>Turan Berkay Nasuhoğlu</t>
  </si>
  <si>
    <t>Çağla Karakuş</t>
  </si>
  <si>
    <t>Uygulama Arayüzünün Tasarımı</t>
  </si>
  <si>
    <t>Aydanur Yazgaç</t>
  </si>
  <si>
    <t>Uygar Öztürk Ceylan</t>
  </si>
  <si>
    <t xml:space="preserve">    Sorun Bildirme ve Takip Süreçlerinin Oluşturulması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</si>
</sst>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rgb="FF0070C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26">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4" borderId="10" xfId="0" applyFont="1" applyFill="1" applyBorder="1" applyAlignment="1">
      <alignment horizontal="left" vertical="center"/>
    </xf>
    <xf numFmtId="0" fontId="37" fillId="24" borderId="10" xfId="0" applyFont="1" applyFill="1" applyBorder="1" applyAlignment="1">
      <alignment vertical="center"/>
    </xf>
    <xf numFmtId="0" fontId="37" fillId="24" borderId="10" xfId="0" applyFont="1" applyFill="1" applyBorder="1" applyAlignment="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xf>
    <xf numFmtId="1" fontId="42" fillId="26" borderId="12" xfId="0" applyNumberFormat="1" applyFont="1" applyFill="1" applyBorder="1" applyAlignment="1">
      <alignment horizontal="center" vertical="center"/>
    </xf>
    <xf numFmtId="9" fontId="42" fillId="26" borderId="12" xfId="40" applyFont="1" applyFill="1" applyBorder="1" applyAlignment="1" applyProtection="1">
      <alignment horizontal="center" vertical="center"/>
    </xf>
    <xf numFmtId="1" fontId="42" fillId="0" borderId="12" xfId="0" applyNumberFormat="1" applyFont="1" applyBorder="1" applyAlignment="1">
      <alignment horizontal="center" vertical="center"/>
    </xf>
    <xf numFmtId="0" fontId="43" fillId="0" borderId="10" xfId="0" applyFont="1" applyBorder="1" applyAlignment="1">
      <alignment vertical="center"/>
    </xf>
    <xf numFmtId="0" fontId="37" fillId="0" borderId="10" xfId="0" applyFont="1" applyBorder="1" applyAlignment="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Border="1" applyAlignment="1">
      <alignment horizontal="center" vertical="center"/>
    </xf>
    <xf numFmtId="0" fontId="37" fillId="0" borderId="0" xfId="0" applyFont="1" applyAlignment="1">
      <alignment vertical="center"/>
    </xf>
    <xf numFmtId="0" fontId="44" fillId="23" borderId="0" xfId="0" applyFont="1" applyFill="1" applyAlignment="1">
      <alignment vertical="center"/>
    </xf>
    <xf numFmtId="0" fontId="40" fillId="24" borderId="0" xfId="0" applyFont="1" applyFill="1" applyAlignment="1">
      <alignment vertical="center"/>
    </xf>
    <xf numFmtId="0" fontId="45" fillId="23" borderId="0" xfId="0" applyFont="1" applyFill="1" applyAlignment="1">
      <alignment vertical="center"/>
    </xf>
    <xf numFmtId="0" fontId="46" fillId="24" borderId="0" xfId="0" applyFont="1" applyFill="1" applyAlignment="1">
      <alignment vertical="center"/>
    </xf>
    <xf numFmtId="0" fontId="46" fillId="0" borderId="0" xfId="0" applyFont="1" applyAlignment="1">
      <alignment vertical="center"/>
    </xf>
    <xf numFmtId="0" fontId="42" fillId="23" borderId="0" xfId="0" applyFont="1" applyFill="1" applyAlignment="1">
      <alignment vertical="center"/>
    </xf>
    <xf numFmtId="0" fontId="37" fillId="24" borderId="0" xfId="0" applyFont="1" applyFill="1" applyAlignment="1">
      <alignment vertical="center"/>
    </xf>
    <xf numFmtId="0" fontId="42" fillId="22" borderId="11" xfId="0" applyFont="1" applyFill="1" applyBorder="1" applyAlignment="1">
      <alignment vertical="center"/>
    </xf>
    <xf numFmtId="0" fontId="42" fillId="0" borderId="12" xfId="0" quotePrefix="1" applyFont="1" applyBorder="1" applyAlignment="1">
      <alignment horizontal="center" vertical="center"/>
    </xf>
    <xf numFmtId="0" fontId="42" fillId="0" borderId="12" xfId="0" applyFont="1" applyBorder="1" applyAlignment="1">
      <alignment vertical="center"/>
    </xf>
    <xf numFmtId="0" fontId="42"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1" fillId="24" borderId="14" xfId="0" applyFont="1" applyFill="1" applyBorder="1" applyAlignment="1">
      <alignment horizontal="left" vertical="center"/>
    </xf>
    <xf numFmtId="0" fontId="41" fillId="24" borderId="14" xfId="0" applyFont="1" applyFill="1" applyBorder="1" applyAlignment="1">
      <alignment vertical="center"/>
    </xf>
    <xf numFmtId="0" fontId="37" fillId="24" borderId="14" xfId="0" applyFont="1" applyFill="1" applyBorder="1" applyAlignment="1">
      <alignment vertical="center"/>
    </xf>
    <xf numFmtId="0" fontId="37" fillId="24" borderId="14" xfId="0" applyFont="1" applyFill="1" applyBorder="1" applyAlignment="1">
      <alignment horizontal="center" vertical="center"/>
    </xf>
    <xf numFmtId="165" fontId="37" fillId="24" borderId="14" xfId="0" applyNumberFormat="1" applyFont="1" applyFill="1" applyBorder="1" applyAlignment="1">
      <alignment horizontal="right"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8" fillId="24" borderId="14" xfId="0" applyNumberFormat="1" applyFont="1" applyFill="1" applyBorder="1" applyAlignment="1">
      <alignment horizontal="center" vertical="center"/>
    </xf>
    <xf numFmtId="1" fontId="49" fillId="0" borderId="12" xfId="0" applyNumberFormat="1" applyFont="1" applyBorder="1" applyAlignment="1">
      <alignment horizontal="center" vertical="center"/>
    </xf>
    <xf numFmtId="1" fontId="48" fillId="24" borderId="10" xfId="0" applyNumberFormat="1" applyFont="1" applyFill="1" applyBorder="1" applyAlignment="1">
      <alignment horizontal="center" vertical="center"/>
    </xf>
    <xf numFmtId="1" fontId="48" fillId="0" borderId="10" xfId="0" applyNumberFormat="1" applyFont="1" applyBorder="1" applyAlignment="1">
      <alignment horizontal="center" vertical="center"/>
    </xf>
    <xf numFmtId="0" fontId="48" fillId="24" borderId="0" xfId="0" applyFont="1" applyFill="1" applyAlignment="1">
      <alignment vertical="center"/>
    </xf>
    <xf numFmtId="165" fontId="37" fillId="24" borderId="10" xfId="0" applyNumberFormat="1" applyFont="1" applyFill="1" applyBorder="1" applyAlignment="1">
      <alignment horizontal="center" vertical="center"/>
    </xf>
    <xf numFmtId="0" fontId="43" fillId="0" borderId="10" xfId="0" applyFont="1" applyBorder="1" applyAlignment="1">
      <alignment horizontal="center" vertical="center"/>
    </xf>
    <xf numFmtId="0" fontId="45" fillId="23" borderId="0" xfId="0" applyFont="1" applyFill="1" applyAlignment="1">
      <alignment horizontal="center" vertical="center"/>
    </xf>
    <xf numFmtId="0" fontId="37" fillId="24" borderId="0" xfId="0" applyFont="1" applyFill="1" applyAlignment="1">
      <alignment horizontal="center" vertical="center"/>
    </xf>
    <xf numFmtId="0" fontId="37" fillId="24" borderId="14" xfId="0" applyFont="1" applyFill="1" applyBorder="1" applyAlignment="1">
      <alignment horizontal="left" vertical="center"/>
    </xf>
    <xf numFmtId="0" fontId="37" fillId="24" borderId="10" xfId="0" applyFont="1" applyFill="1" applyBorder="1" applyAlignment="1">
      <alignment horizontal="left" vertical="center"/>
    </xf>
    <xf numFmtId="0" fontId="50" fillId="0" borderId="0" xfId="0" applyFont="1"/>
    <xf numFmtId="0" fontId="50" fillId="0" borderId="0" xfId="0" applyFont="1" applyAlignment="1">
      <alignment horizontal="right" vertical="center"/>
    </xf>
    <xf numFmtId="165" fontId="37" fillId="24" borderId="14" xfId="0" applyNumberFormat="1" applyFont="1" applyFill="1" applyBorder="1" applyAlignment="1">
      <alignment horizontal="center" vertical="center"/>
    </xf>
    <xf numFmtId="0" fontId="51" fillId="0" borderId="18" xfId="0" applyFont="1" applyBorder="1" applyAlignment="1">
      <alignment horizontal="left" vertical="center"/>
    </xf>
    <xf numFmtId="0" fontId="51" fillId="0" borderId="18" xfId="0" applyFont="1" applyBorder="1" applyAlignment="1">
      <alignment horizontal="center" vertical="center" wrapText="1"/>
    </xf>
    <xf numFmtId="0" fontId="52" fillId="0" borderId="18" xfId="0" applyFont="1" applyBorder="1" applyAlignment="1">
      <alignment horizontal="center" vertical="center" wrapText="1"/>
    </xf>
    <xf numFmtId="0" fontId="51" fillId="0" borderId="18" xfId="0" applyFont="1" applyBorder="1" applyAlignment="1">
      <alignment horizontal="center" vertical="center"/>
    </xf>
    <xf numFmtId="0" fontId="37" fillId="0" borderId="19" xfId="0" applyFont="1" applyBorder="1" applyAlignment="1">
      <alignment horizontal="center" vertical="center" shrinkToFit="1"/>
    </xf>
    <xf numFmtId="0" fontId="53" fillId="0" borderId="0" xfId="0" applyFont="1" applyAlignment="1" applyProtection="1">
      <alignment vertical="center"/>
      <protection locked="0"/>
    </xf>
    <xf numFmtId="0" fontId="37" fillId="0" borderId="10" xfId="0" applyFont="1" applyBorder="1" applyAlignment="1">
      <alignment vertical="center" wrapText="1"/>
    </xf>
    <xf numFmtId="0" fontId="42" fillId="0" borderId="12" xfId="0" applyFont="1" applyBorder="1" applyAlignment="1">
      <alignment horizontal="center" vertical="center"/>
    </xf>
    <xf numFmtId="0" fontId="37" fillId="0" borderId="10" xfId="0" applyFont="1" applyBorder="1" applyAlignment="1">
      <alignment horizontal="left" vertical="center" wrapText="1" indent="1"/>
    </xf>
    <xf numFmtId="0" fontId="40" fillId="0" borderId="20" xfId="0" applyFont="1" applyBorder="1" applyAlignment="1" applyProtection="1">
      <alignment horizontal="center" vertical="center"/>
      <protection locked="0"/>
    </xf>
    <xf numFmtId="0" fontId="41" fillId="0" borderId="10" xfId="0" applyFont="1" applyBorder="1" applyAlignment="1">
      <alignment horizontal="left" vertical="center"/>
    </xf>
    <xf numFmtId="0" fontId="54" fillId="22" borderId="11" xfId="0" applyFont="1" applyFill="1" applyBorder="1" applyAlignment="1">
      <alignment vertical="center"/>
    </xf>
    <xf numFmtId="0" fontId="1" fillId="0" borderId="0" xfId="0" applyFont="1" applyAlignment="1">
      <alignment horizontal="right" vertical="center"/>
    </xf>
    <xf numFmtId="0" fontId="56"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57" fillId="0" borderId="0" xfId="0" applyFont="1" applyAlignment="1">
      <alignment wrapText="1"/>
    </xf>
    <xf numFmtId="0" fontId="32"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8" fillId="0" borderId="0" xfId="0" applyFont="1" applyAlignment="1">
      <alignment vertical="center"/>
    </xf>
    <xf numFmtId="0" fontId="58" fillId="0" borderId="0" xfId="0" applyFont="1"/>
    <xf numFmtId="0" fontId="59" fillId="0" borderId="0" xfId="0" applyFont="1" applyAlignment="1">
      <alignment vertical="center" wrapText="1"/>
    </xf>
    <xf numFmtId="0" fontId="32"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alignment horizontal="left" indent="1"/>
    </xf>
    <xf numFmtId="0" fontId="57" fillId="0" borderId="0" xfId="0" quotePrefix="1" applyFont="1" applyAlignment="1">
      <alignment horizontal="left" wrapText="1" indent="1"/>
    </xf>
    <xf numFmtId="0" fontId="31" fillId="0" borderId="0" xfId="0" quotePrefix="1" applyFont="1" applyAlignment="1">
      <alignment horizontal="left" indent="1"/>
    </xf>
    <xf numFmtId="0" fontId="61" fillId="0" borderId="0" xfId="0" applyFont="1" applyAlignment="1">
      <alignment horizontal="left" wrapText="1"/>
    </xf>
    <xf numFmtId="0" fontId="57" fillId="0" borderId="0" xfId="0" applyFont="1" applyAlignment="1">
      <alignment horizontal="left" vertical="center" wrapText="1"/>
    </xf>
    <xf numFmtId="0" fontId="63" fillId="0" borderId="0" xfId="0" applyFont="1" applyAlignment="1">
      <alignment horizontal="right"/>
    </xf>
    <xf numFmtId="0" fontId="64" fillId="0" borderId="0" xfId="0" applyFont="1" applyAlignment="1">
      <alignment vertical="center" wrapText="1"/>
    </xf>
    <xf numFmtId="0" fontId="57" fillId="0" borderId="0" xfId="0" quotePrefix="1" applyFont="1" applyAlignment="1">
      <alignment wrapText="1"/>
    </xf>
    <xf numFmtId="0" fontId="64" fillId="0" borderId="0" xfId="0" applyFont="1"/>
    <xf numFmtId="0" fontId="10" fillId="0" borderId="0" xfId="0" applyFont="1" applyProtection="1">
      <protection locked="0"/>
    </xf>
    <xf numFmtId="0" fontId="63" fillId="0" borderId="0" xfId="0" applyFont="1"/>
    <xf numFmtId="14" fontId="42" fillId="25" borderId="12" xfId="0" applyNumberFormat="1" applyFont="1" applyFill="1" applyBorder="1" applyAlignment="1">
      <alignment horizontal="center" vertical="center"/>
    </xf>
    <xf numFmtId="14" fontId="42" fillId="0" borderId="12" xfId="0" applyNumberFormat="1" applyFont="1" applyBorder="1" applyAlignment="1">
      <alignment horizontal="center" vertical="center"/>
    </xf>
    <xf numFmtId="0" fontId="42" fillId="0" borderId="12" xfId="0" applyFont="1" applyBorder="1" applyAlignment="1">
      <alignment horizontal="left" vertical="center" wrapText="1"/>
    </xf>
    <xf numFmtId="0" fontId="37" fillId="27" borderId="10" xfId="0" applyFont="1" applyFill="1" applyBorder="1" applyAlignment="1">
      <alignment horizontal="left" vertical="center"/>
    </xf>
    <xf numFmtId="0" fontId="37" fillId="28" borderId="10" xfId="0" applyFont="1" applyFill="1" applyBorder="1" applyAlignment="1">
      <alignment horizontal="left" vertical="center"/>
    </xf>
    <xf numFmtId="0" fontId="37" fillId="29" borderId="10" xfId="0" applyFont="1" applyFill="1" applyBorder="1" applyAlignment="1">
      <alignment horizontal="left" vertical="center"/>
    </xf>
    <xf numFmtId="0" fontId="37" fillId="29" borderId="0" xfId="0" applyFont="1" applyFill="1" applyAlignment="1">
      <alignment vertical="center"/>
    </xf>
    <xf numFmtId="0" fontId="47" fillId="0" borderId="16" xfId="0" applyFont="1" applyBorder="1" applyAlignment="1">
      <alignment horizontal="center" vertical="center"/>
    </xf>
    <xf numFmtId="0" fontId="47" fillId="0" borderId="13" xfId="0" applyFont="1" applyBorder="1" applyAlignment="1">
      <alignment horizontal="center" vertical="center"/>
    </xf>
    <xf numFmtId="0" fontId="47" fillId="0" borderId="17" xfId="0" applyFont="1" applyBorder="1" applyAlignment="1">
      <alignment horizontal="center" vertical="center"/>
    </xf>
    <xf numFmtId="167" fontId="40" fillId="0" borderId="16" xfId="0" applyNumberFormat="1" applyFont="1" applyBorder="1" applyAlignment="1">
      <alignment horizontal="center" vertical="center"/>
    </xf>
    <xf numFmtId="167" fontId="40" fillId="0" borderId="13" xfId="0" applyNumberFormat="1" applyFont="1" applyBorder="1" applyAlignment="1">
      <alignment horizontal="center" vertical="center"/>
    </xf>
    <xf numFmtId="167" fontId="40" fillId="0" borderId="17"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0" fillId="0" borderId="15" xfId="0" applyNumberFormat="1" applyFont="1" applyBorder="1" applyAlignment="1" applyProtection="1">
      <alignment horizontal="center" vertical="center" shrinkToFit="1"/>
      <protection locked="0"/>
    </xf>
    <xf numFmtId="164" fontId="40" fillId="0" borderId="20" xfId="0" applyNumberFormat="1" applyFont="1" applyBorder="1" applyAlignment="1" applyProtection="1">
      <alignment horizontal="center" vertical="center" shrinkToFit="1"/>
      <protection locked="0"/>
    </xf>
    <xf numFmtId="0" fontId="56" fillId="0" borderId="0" xfId="0" applyFont="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21">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499984740745262"/>
        </patternFill>
      </fill>
    </dxf>
    <dxf>
      <fill>
        <patternFill>
          <bgColor rgb="FF0070C0"/>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71128</xdr:colOff>
      <xdr:row>5</xdr:row>
      <xdr:rowOff>142875</xdr:rowOff>
    </xdr:from>
    <xdr:to>
      <xdr:col>13</xdr:col>
      <xdr:colOff>23162</xdr:colOff>
      <xdr:row>10</xdr:row>
      <xdr:rowOff>95673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D69"/>
  <sheetViews>
    <sheetView showGridLines="0" tabSelected="1" zoomScaleNormal="100" workbookViewId="0">
      <pane ySplit="7" topLeftCell="A48" activePane="bottomLeft" state="frozen"/>
      <selection pane="bottomLeft" activeCell="R60" sqref="R60"/>
    </sheetView>
  </sheetViews>
  <sheetFormatPr defaultColWidth="9.109375" defaultRowHeight="13.2" x14ac:dyDescent="0.25"/>
  <cols>
    <col min="1" max="1" width="6.88671875" customWidth="1"/>
    <col min="2" max="2" width="44.6640625" customWidth="1"/>
    <col min="3" max="3" width="21.44140625" bestFit="1" customWidth="1"/>
    <col min="4" max="4" width="6.88671875" hidden="1" customWidth="1"/>
    <col min="5" max="6" width="12" customWidth="1"/>
    <col min="7" max="7" width="6" customWidth="1"/>
    <col min="8" max="8" width="6.6640625" customWidth="1"/>
    <col min="9" max="9" width="6.44140625" customWidth="1"/>
    <col min="10" max="10" width="1.88671875" customWidth="1"/>
    <col min="11" max="108" width="2.44140625" customWidth="1"/>
    <col min="109" max="110" width="2.5546875" customWidth="1"/>
    <col min="111" max="111" width="2.6640625" customWidth="1"/>
    <col min="112" max="112" width="2.5546875" customWidth="1"/>
    <col min="113" max="113" width="2.44140625" customWidth="1"/>
    <col min="114" max="114" width="3" customWidth="1"/>
    <col min="115" max="116" width="2.5546875" customWidth="1"/>
    <col min="117" max="117" width="2.6640625" customWidth="1"/>
    <col min="118" max="119" width="3" customWidth="1"/>
    <col min="120" max="120" width="2.77734375" customWidth="1"/>
    <col min="121" max="121" width="3.109375" customWidth="1"/>
    <col min="122" max="122" width="2.33203125" customWidth="1"/>
  </cols>
  <sheetData>
    <row r="1" spans="1:132" ht="30" customHeight="1" x14ac:dyDescent="0.25">
      <c r="A1" s="76" t="s">
        <v>98</v>
      </c>
      <c r="B1" s="15"/>
      <c r="C1" s="15"/>
      <c r="D1" s="15"/>
      <c r="E1" s="15"/>
      <c r="F1" s="15"/>
      <c r="I1" s="83"/>
      <c r="K1" s="122"/>
      <c r="L1" s="122"/>
      <c r="M1" s="122"/>
      <c r="N1" s="122"/>
      <c r="O1" s="122"/>
      <c r="P1" s="122"/>
      <c r="Q1" s="122"/>
      <c r="R1" s="122"/>
      <c r="S1" s="122"/>
      <c r="T1" s="122"/>
      <c r="U1" s="122"/>
      <c r="V1" s="122"/>
      <c r="W1" s="122"/>
      <c r="X1" s="122"/>
      <c r="Y1" s="122"/>
      <c r="Z1" s="122"/>
      <c r="AA1" s="122"/>
      <c r="AB1" s="122"/>
      <c r="AC1" s="122"/>
      <c r="AD1" s="122"/>
      <c r="AE1" s="122"/>
    </row>
    <row r="2" spans="1:132" ht="18" customHeight="1" x14ac:dyDescent="0.25">
      <c r="A2" s="17" t="s">
        <v>96</v>
      </c>
      <c r="B2" s="7"/>
      <c r="C2" s="7"/>
      <c r="D2" s="11"/>
      <c r="E2" s="107"/>
      <c r="F2" s="107"/>
      <c r="H2" s="1"/>
    </row>
    <row r="3" spans="1:132" ht="13.8" x14ac:dyDescent="0.25">
      <c r="A3" s="17"/>
      <c r="B3" s="2"/>
      <c r="H3" s="1"/>
      <c r="K3" s="9"/>
      <c r="L3" s="9"/>
      <c r="M3" s="9"/>
      <c r="N3" s="9"/>
      <c r="O3" s="9"/>
      <c r="P3" s="9"/>
      <c r="Q3" s="9"/>
      <c r="R3" s="9"/>
      <c r="S3" s="9"/>
      <c r="T3" s="9"/>
      <c r="U3" s="9"/>
      <c r="V3" s="9"/>
      <c r="W3" s="9"/>
      <c r="X3" s="9"/>
      <c r="Y3" s="9"/>
      <c r="Z3" s="9"/>
      <c r="AA3" s="9"/>
    </row>
    <row r="4" spans="1:132" ht="17.25" customHeight="1" x14ac:dyDescent="0.25">
      <c r="A4" s="68"/>
      <c r="B4" s="69" t="s">
        <v>78</v>
      </c>
      <c r="C4" s="124">
        <v>45404</v>
      </c>
      <c r="D4" s="124"/>
      <c r="E4" s="124"/>
      <c r="F4" s="69" t="s">
        <v>80</v>
      </c>
      <c r="G4" s="69" t="s">
        <v>81</v>
      </c>
      <c r="H4" s="80">
        <v>1</v>
      </c>
      <c r="I4" s="2"/>
      <c r="J4" s="16"/>
      <c r="K4" s="116" t="str">
        <f>"Hafta "&amp;(K6-($C$4-WEEKDAY($C$4,1)+2))/7+1</f>
        <v>Hafta 1</v>
      </c>
      <c r="L4" s="117"/>
      <c r="M4" s="117"/>
      <c r="N4" s="117"/>
      <c r="O4" s="117"/>
      <c r="P4" s="117"/>
      <c r="Q4" s="118"/>
      <c r="R4" s="116" t="str">
        <f>"Hafta "&amp;(R6-($C$4-WEEKDAY($C$4,1)+2))/7+1</f>
        <v>Hafta 2</v>
      </c>
      <c r="S4" s="117"/>
      <c r="T4" s="117"/>
      <c r="U4" s="117"/>
      <c r="V4" s="117"/>
      <c r="W4" s="117"/>
      <c r="X4" s="118"/>
      <c r="Y4" s="116" t="str">
        <f>"Hafta "&amp;(Y6-($C$4-WEEKDAY($C$4,1)+2))/7+1</f>
        <v>Hafta 3</v>
      </c>
      <c r="Z4" s="117"/>
      <c r="AA4" s="117"/>
      <c r="AB4" s="117"/>
      <c r="AC4" s="117"/>
      <c r="AD4" s="117"/>
      <c r="AE4" s="118"/>
      <c r="AF4" s="116" t="str">
        <f>"Hafta "&amp;(AF6-($C$4-WEEKDAY($C$4,1)+2))/7+1</f>
        <v>Hafta 4</v>
      </c>
      <c r="AG4" s="117"/>
      <c r="AH4" s="117"/>
      <c r="AI4" s="117"/>
      <c r="AJ4" s="117"/>
      <c r="AK4" s="117"/>
      <c r="AL4" s="118"/>
      <c r="AM4" s="116" t="str">
        <f>"Hafta "&amp;(AM6-($C$4-WEEKDAY($C$4,1)+2))/7+1</f>
        <v>Hafta 5</v>
      </c>
      <c r="AN4" s="117"/>
      <c r="AO4" s="117"/>
      <c r="AP4" s="117"/>
      <c r="AQ4" s="117"/>
      <c r="AR4" s="117"/>
      <c r="AS4" s="118"/>
      <c r="AT4" s="116" t="str">
        <f>"Hafta "&amp;(AT6-($C$4-WEEKDAY($C$4,1)+2))/7+1</f>
        <v>Hafta 6</v>
      </c>
      <c r="AU4" s="117"/>
      <c r="AV4" s="117"/>
      <c r="AW4" s="117"/>
      <c r="AX4" s="117"/>
      <c r="AY4" s="117"/>
      <c r="AZ4" s="118"/>
      <c r="BA4" s="116" t="str">
        <f>"Hafta "&amp;(BA6-($C$4-WEEKDAY($C$4,1)+2))/7+1</f>
        <v>Hafta 7</v>
      </c>
      <c r="BB4" s="117"/>
      <c r="BC4" s="117"/>
      <c r="BD4" s="117"/>
      <c r="BE4" s="117"/>
      <c r="BF4" s="117"/>
      <c r="BG4" s="118"/>
      <c r="BH4" s="116" t="str">
        <f>"Hafta "&amp;(BH6-($C$4-WEEKDAY($C$4,1)+2))/7+1</f>
        <v>Hafta 8</v>
      </c>
      <c r="BI4" s="117"/>
      <c r="BJ4" s="117"/>
      <c r="BK4" s="117"/>
      <c r="BL4" s="117"/>
      <c r="BM4" s="117"/>
      <c r="BN4" s="118"/>
      <c r="BO4" s="116" t="str">
        <f>"Hafta "&amp;(BO6-($C$4-WEEKDAY($C$4,1)+2))/7+1</f>
        <v>Hafta 9</v>
      </c>
      <c r="BP4" s="117"/>
      <c r="BQ4" s="117"/>
      <c r="BR4" s="117"/>
      <c r="BS4" s="117"/>
      <c r="BT4" s="117"/>
      <c r="BU4" s="118"/>
      <c r="BV4" s="116" t="str">
        <f>"Hafta "&amp;(BV6-($C$4-WEEKDAY($C$4,1)+2))/7+1</f>
        <v>Hafta 10</v>
      </c>
      <c r="BW4" s="117"/>
      <c r="BX4" s="117"/>
      <c r="BY4" s="117"/>
      <c r="BZ4" s="117"/>
      <c r="CA4" s="117"/>
      <c r="CB4" s="118"/>
      <c r="CC4" s="116" t="str">
        <f>"Hafta "&amp;(CC6-($C$4-WEEKDAY($C$4,1)+2))/7+1</f>
        <v>Hafta 11</v>
      </c>
      <c r="CD4" s="117"/>
      <c r="CE4" s="117"/>
      <c r="CF4" s="117"/>
      <c r="CG4" s="117"/>
      <c r="CH4" s="117"/>
      <c r="CI4" s="118"/>
      <c r="CJ4" s="116" t="str">
        <f>"Hafta "&amp;(CJ6-($C$4-WEEKDAY($C$4,1)+2))/7+1</f>
        <v>Hafta 12</v>
      </c>
      <c r="CK4" s="117"/>
      <c r="CL4" s="117"/>
      <c r="CM4" s="117"/>
      <c r="CN4" s="117"/>
      <c r="CO4" s="117"/>
      <c r="CP4" s="118"/>
      <c r="CQ4" s="116" t="str">
        <f>"Hafta "&amp;(CQ6-($C$4-WEEKDAY($C$4,1)+2))/7+1</f>
        <v>Hafta 13</v>
      </c>
      <c r="CR4" s="117"/>
      <c r="CS4" s="117"/>
      <c r="CT4" s="117"/>
      <c r="CU4" s="117"/>
      <c r="CV4" s="117"/>
      <c r="CW4" s="118"/>
      <c r="CX4" s="116" t="str">
        <f>"Hafta "&amp;(CX6-($C$4-WEEKDAY($C$4,1)+2))/7+1</f>
        <v>Hafta 14</v>
      </c>
      <c r="CY4" s="117"/>
      <c r="CZ4" s="117"/>
      <c r="DA4" s="117"/>
      <c r="DB4" s="117"/>
      <c r="DC4" s="117"/>
      <c r="DD4" s="118"/>
      <c r="DE4" s="116" t="str">
        <f>"Hafta "&amp;(DE6-($C$4-WEEKDAY($C$4,1)+2))/7+1</f>
        <v>Hafta 15</v>
      </c>
      <c r="DF4" s="117"/>
      <c r="DG4" s="117"/>
      <c r="DH4" s="117"/>
      <c r="DI4" s="117"/>
      <c r="DJ4" s="117"/>
      <c r="DK4" s="118"/>
      <c r="DL4" s="116" t="str">
        <f>"Hafta "&amp;(DL6-($C$4-WEEKDAY($C$4,1)+2))/7+1</f>
        <v>Hafta 16</v>
      </c>
      <c r="DM4" s="117"/>
      <c r="DN4" s="117"/>
      <c r="DO4" s="117"/>
      <c r="DP4" s="117"/>
      <c r="DQ4" s="117"/>
      <c r="DR4" s="118"/>
    </row>
    <row r="5" spans="1:132" ht="17.25" customHeight="1" x14ac:dyDescent="0.25">
      <c r="A5" s="68"/>
      <c r="B5" s="69" t="s">
        <v>79</v>
      </c>
      <c r="C5" s="123" t="s">
        <v>97</v>
      </c>
      <c r="D5" s="123"/>
      <c r="E5" s="123"/>
      <c r="F5" s="68"/>
      <c r="G5" s="68"/>
      <c r="H5" s="68"/>
      <c r="I5" s="68"/>
      <c r="J5" s="16"/>
      <c r="K5" s="119">
        <f>K6</f>
        <v>45404</v>
      </c>
      <c r="L5" s="120"/>
      <c r="M5" s="120"/>
      <c r="N5" s="120"/>
      <c r="O5" s="120"/>
      <c r="P5" s="120"/>
      <c r="Q5" s="121"/>
      <c r="R5" s="119">
        <f>R6</f>
        <v>45411</v>
      </c>
      <c r="S5" s="120"/>
      <c r="T5" s="120"/>
      <c r="U5" s="120"/>
      <c r="V5" s="120"/>
      <c r="W5" s="120"/>
      <c r="X5" s="121"/>
      <c r="Y5" s="119">
        <f>Y6</f>
        <v>45418</v>
      </c>
      <c r="Z5" s="120"/>
      <c r="AA5" s="120"/>
      <c r="AB5" s="120"/>
      <c r="AC5" s="120"/>
      <c r="AD5" s="120"/>
      <c r="AE5" s="121"/>
      <c r="AF5" s="119">
        <f>AF6</f>
        <v>45425</v>
      </c>
      <c r="AG5" s="120"/>
      <c r="AH5" s="120"/>
      <c r="AI5" s="120"/>
      <c r="AJ5" s="120"/>
      <c r="AK5" s="120"/>
      <c r="AL5" s="121"/>
      <c r="AM5" s="119">
        <f>AM6</f>
        <v>45432</v>
      </c>
      <c r="AN5" s="120"/>
      <c r="AO5" s="120"/>
      <c r="AP5" s="120"/>
      <c r="AQ5" s="120"/>
      <c r="AR5" s="120"/>
      <c r="AS5" s="121"/>
      <c r="AT5" s="119">
        <f>AT6</f>
        <v>45439</v>
      </c>
      <c r="AU5" s="120"/>
      <c r="AV5" s="120"/>
      <c r="AW5" s="120"/>
      <c r="AX5" s="120"/>
      <c r="AY5" s="120"/>
      <c r="AZ5" s="121"/>
      <c r="BA5" s="119">
        <f>BA6</f>
        <v>45446</v>
      </c>
      <c r="BB5" s="120"/>
      <c r="BC5" s="120"/>
      <c r="BD5" s="120"/>
      <c r="BE5" s="120"/>
      <c r="BF5" s="120"/>
      <c r="BG5" s="121"/>
      <c r="BH5" s="119">
        <f>BH6</f>
        <v>45453</v>
      </c>
      <c r="BI5" s="120"/>
      <c r="BJ5" s="120"/>
      <c r="BK5" s="120"/>
      <c r="BL5" s="120"/>
      <c r="BM5" s="120"/>
      <c r="BN5" s="121"/>
      <c r="BO5" s="119">
        <f>BO6</f>
        <v>45460</v>
      </c>
      <c r="BP5" s="120"/>
      <c r="BQ5" s="120"/>
      <c r="BR5" s="120"/>
      <c r="BS5" s="120"/>
      <c r="BT5" s="120"/>
      <c r="BU5" s="121"/>
      <c r="BV5" s="119">
        <f>BV6</f>
        <v>45467</v>
      </c>
      <c r="BW5" s="120"/>
      <c r="BX5" s="120"/>
      <c r="BY5" s="120"/>
      <c r="BZ5" s="120"/>
      <c r="CA5" s="120"/>
      <c r="CB5" s="121"/>
      <c r="CC5" s="119">
        <f>CC6</f>
        <v>45474</v>
      </c>
      <c r="CD5" s="120"/>
      <c r="CE5" s="120"/>
      <c r="CF5" s="120"/>
      <c r="CG5" s="120"/>
      <c r="CH5" s="120"/>
      <c r="CI5" s="121"/>
      <c r="CJ5" s="119">
        <f>CJ6</f>
        <v>45481</v>
      </c>
      <c r="CK5" s="120"/>
      <c r="CL5" s="120"/>
      <c r="CM5" s="120"/>
      <c r="CN5" s="120"/>
      <c r="CO5" s="120"/>
      <c r="CP5" s="121"/>
      <c r="CQ5" s="119">
        <f>CQ6</f>
        <v>45488</v>
      </c>
      <c r="CR5" s="120"/>
      <c r="CS5" s="120"/>
      <c r="CT5" s="120"/>
      <c r="CU5" s="120"/>
      <c r="CV5" s="120"/>
      <c r="CW5" s="121"/>
      <c r="CX5" s="119">
        <f>CX6</f>
        <v>45495</v>
      </c>
      <c r="CY5" s="120"/>
      <c r="CZ5" s="120"/>
      <c r="DA5" s="120"/>
      <c r="DB5" s="120"/>
      <c r="DC5" s="120"/>
      <c r="DD5" s="121"/>
      <c r="DE5" s="119">
        <f>DE6</f>
        <v>45502</v>
      </c>
      <c r="DF5" s="120"/>
      <c r="DG5" s="120"/>
      <c r="DH5" s="120"/>
      <c r="DI5" s="120"/>
      <c r="DJ5" s="120"/>
      <c r="DK5" s="121"/>
      <c r="DL5" s="119">
        <f>DL6</f>
        <v>45509</v>
      </c>
      <c r="DM5" s="120"/>
      <c r="DN5" s="120"/>
      <c r="DO5" s="120"/>
      <c r="DP5" s="120"/>
      <c r="DQ5" s="120"/>
      <c r="DR5" s="121"/>
    </row>
    <row r="6" spans="1:132" x14ac:dyDescent="0.25">
      <c r="A6" s="16"/>
      <c r="B6" s="16"/>
      <c r="C6" s="16"/>
      <c r="D6" s="16"/>
      <c r="E6" s="16"/>
      <c r="F6" s="16"/>
      <c r="G6" s="16"/>
      <c r="H6" s="16"/>
      <c r="I6" s="16"/>
      <c r="J6" s="16"/>
      <c r="K6" s="55">
        <f>C4-WEEKDAY(C4,1)+2+7*(H4-1)</f>
        <v>45404</v>
      </c>
      <c r="L6" s="46">
        <f t="shared" ref="L6:AQ6" si="0">K6+1</f>
        <v>45405</v>
      </c>
      <c r="M6" s="46">
        <f t="shared" si="0"/>
        <v>45406</v>
      </c>
      <c r="N6" s="46">
        <f t="shared" si="0"/>
        <v>45407</v>
      </c>
      <c r="O6" s="46">
        <f t="shared" si="0"/>
        <v>45408</v>
      </c>
      <c r="P6" s="46">
        <f t="shared" si="0"/>
        <v>45409</v>
      </c>
      <c r="Q6" s="56">
        <f t="shared" si="0"/>
        <v>45410</v>
      </c>
      <c r="R6" s="55">
        <f t="shared" si="0"/>
        <v>45411</v>
      </c>
      <c r="S6" s="46">
        <f t="shared" si="0"/>
        <v>45412</v>
      </c>
      <c r="T6" s="46">
        <f t="shared" si="0"/>
        <v>45413</v>
      </c>
      <c r="U6" s="46">
        <f t="shared" si="0"/>
        <v>45414</v>
      </c>
      <c r="V6" s="46">
        <f t="shared" si="0"/>
        <v>45415</v>
      </c>
      <c r="W6" s="46">
        <f t="shared" si="0"/>
        <v>45416</v>
      </c>
      <c r="X6" s="56">
        <f t="shared" si="0"/>
        <v>45417</v>
      </c>
      <c r="Y6" s="55">
        <f t="shared" si="0"/>
        <v>45418</v>
      </c>
      <c r="Z6" s="46">
        <f t="shared" si="0"/>
        <v>45419</v>
      </c>
      <c r="AA6" s="46">
        <f t="shared" si="0"/>
        <v>45420</v>
      </c>
      <c r="AB6" s="46">
        <f t="shared" si="0"/>
        <v>45421</v>
      </c>
      <c r="AC6" s="46">
        <f t="shared" si="0"/>
        <v>45422</v>
      </c>
      <c r="AD6" s="46">
        <f t="shared" si="0"/>
        <v>45423</v>
      </c>
      <c r="AE6" s="56">
        <f t="shared" si="0"/>
        <v>45424</v>
      </c>
      <c r="AF6" s="55">
        <f t="shared" si="0"/>
        <v>45425</v>
      </c>
      <c r="AG6" s="46">
        <f t="shared" si="0"/>
        <v>45426</v>
      </c>
      <c r="AH6" s="46">
        <f t="shared" si="0"/>
        <v>45427</v>
      </c>
      <c r="AI6" s="46">
        <f t="shared" si="0"/>
        <v>45428</v>
      </c>
      <c r="AJ6" s="46">
        <f t="shared" si="0"/>
        <v>45429</v>
      </c>
      <c r="AK6" s="46">
        <f t="shared" si="0"/>
        <v>45430</v>
      </c>
      <c r="AL6" s="56">
        <f t="shared" si="0"/>
        <v>45431</v>
      </c>
      <c r="AM6" s="55">
        <f t="shared" si="0"/>
        <v>45432</v>
      </c>
      <c r="AN6" s="46">
        <f t="shared" si="0"/>
        <v>45433</v>
      </c>
      <c r="AO6" s="46">
        <f t="shared" si="0"/>
        <v>45434</v>
      </c>
      <c r="AP6" s="46">
        <f t="shared" si="0"/>
        <v>45435</v>
      </c>
      <c r="AQ6" s="46">
        <f t="shared" si="0"/>
        <v>45436</v>
      </c>
      <c r="AR6" s="46">
        <f t="shared" ref="AR6:BN6" si="1">AQ6+1</f>
        <v>45437</v>
      </c>
      <c r="AS6" s="56">
        <f t="shared" si="1"/>
        <v>45438</v>
      </c>
      <c r="AT6" s="55">
        <f t="shared" si="1"/>
        <v>45439</v>
      </c>
      <c r="AU6" s="46">
        <f t="shared" si="1"/>
        <v>45440</v>
      </c>
      <c r="AV6" s="46">
        <f t="shared" si="1"/>
        <v>45441</v>
      </c>
      <c r="AW6" s="46">
        <f t="shared" si="1"/>
        <v>45442</v>
      </c>
      <c r="AX6" s="46">
        <f t="shared" si="1"/>
        <v>45443</v>
      </c>
      <c r="AY6" s="46">
        <f t="shared" si="1"/>
        <v>45444</v>
      </c>
      <c r="AZ6" s="56">
        <f t="shared" si="1"/>
        <v>45445</v>
      </c>
      <c r="BA6" s="55">
        <f t="shared" si="1"/>
        <v>45446</v>
      </c>
      <c r="BB6" s="46">
        <f t="shared" si="1"/>
        <v>45447</v>
      </c>
      <c r="BC6" s="46">
        <f t="shared" si="1"/>
        <v>45448</v>
      </c>
      <c r="BD6" s="46">
        <f t="shared" si="1"/>
        <v>45449</v>
      </c>
      <c r="BE6" s="46">
        <f t="shared" si="1"/>
        <v>45450</v>
      </c>
      <c r="BF6" s="46">
        <f t="shared" si="1"/>
        <v>45451</v>
      </c>
      <c r="BG6" s="56">
        <f t="shared" si="1"/>
        <v>45452</v>
      </c>
      <c r="BH6" s="55">
        <f t="shared" si="1"/>
        <v>45453</v>
      </c>
      <c r="BI6" s="46">
        <f t="shared" si="1"/>
        <v>45454</v>
      </c>
      <c r="BJ6" s="46">
        <f t="shared" si="1"/>
        <v>45455</v>
      </c>
      <c r="BK6" s="46">
        <f t="shared" si="1"/>
        <v>45456</v>
      </c>
      <c r="BL6" s="46">
        <f t="shared" si="1"/>
        <v>45457</v>
      </c>
      <c r="BM6" s="46">
        <f t="shared" si="1"/>
        <v>45458</v>
      </c>
      <c r="BN6" s="56">
        <f t="shared" si="1"/>
        <v>45459</v>
      </c>
      <c r="BO6" s="55">
        <f t="shared" ref="BO6" si="2">BN6+1</f>
        <v>45460</v>
      </c>
      <c r="BP6" s="46">
        <f t="shared" ref="BP6" si="3">BO6+1</f>
        <v>45461</v>
      </c>
      <c r="BQ6" s="46">
        <f t="shared" ref="BQ6" si="4">BP6+1</f>
        <v>45462</v>
      </c>
      <c r="BR6" s="46">
        <f t="shared" ref="BR6" si="5">BQ6+1</f>
        <v>45463</v>
      </c>
      <c r="BS6" s="46">
        <f t="shared" ref="BS6" si="6">BR6+1</f>
        <v>45464</v>
      </c>
      <c r="BT6" s="46">
        <f t="shared" ref="BT6" si="7">BS6+1</f>
        <v>45465</v>
      </c>
      <c r="BU6" s="56">
        <f t="shared" ref="BU6" si="8">BT6+1</f>
        <v>45466</v>
      </c>
      <c r="BV6" s="55">
        <f t="shared" ref="BV6" si="9">BU6+1</f>
        <v>45467</v>
      </c>
      <c r="BW6" s="46">
        <f t="shared" ref="BW6" si="10">BV6+1</f>
        <v>45468</v>
      </c>
      <c r="BX6" s="46">
        <f t="shared" ref="BX6" si="11">BW6+1</f>
        <v>45469</v>
      </c>
      <c r="BY6" s="46">
        <f t="shared" ref="BY6" si="12">BX6+1</f>
        <v>45470</v>
      </c>
      <c r="BZ6" s="46">
        <f t="shared" ref="BZ6" si="13">BY6+1</f>
        <v>45471</v>
      </c>
      <c r="CA6" s="46">
        <f t="shared" ref="CA6" si="14">BZ6+1</f>
        <v>45472</v>
      </c>
      <c r="CB6" s="56">
        <f t="shared" ref="CB6" si="15">CA6+1</f>
        <v>45473</v>
      </c>
      <c r="CC6" s="55">
        <f t="shared" ref="CC6" si="16">CB6+1</f>
        <v>45474</v>
      </c>
      <c r="CD6" s="46">
        <f t="shared" ref="CD6" si="17">CC6+1</f>
        <v>45475</v>
      </c>
      <c r="CE6" s="46">
        <f t="shared" ref="CE6" si="18">CD6+1</f>
        <v>45476</v>
      </c>
      <c r="CF6" s="46">
        <f t="shared" ref="CF6" si="19">CE6+1</f>
        <v>45477</v>
      </c>
      <c r="CG6" s="46">
        <f t="shared" ref="CG6" si="20">CF6+1</f>
        <v>45478</v>
      </c>
      <c r="CH6" s="46">
        <f t="shared" ref="CH6" si="21">CG6+1</f>
        <v>45479</v>
      </c>
      <c r="CI6" s="56">
        <f t="shared" ref="CI6" si="22">CH6+1</f>
        <v>45480</v>
      </c>
      <c r="CJ6" s="55">
        <f t="shared" ref="CJ6" si="23">CI6+1</f>
        <v>45481</v>
      </c>
      <c r="CK6" s="46">
        <f t="shared" ref="CK6" si="24">CJ6+1</f>
        <v>45482</v>
      </c>
      <c r="CL6" s="46">
        <f t="shared" ref="CL6" si="25">CK6+1</f>
        <v>45483</v>
      </c>
      <c r="CM6" s="46">
        <f t="shared" ref="CM6" si="26">CL6+1</f>
        <v>45484</v>
      </c>
      <c r="CN6" s="46">
        <f t="shared" ref="CN6" si="27">CM6+1</f>
        <v>45485</v>
      </c>
      <c r="CO6" s="46">
        <f t="shared" ref="CO6" si="28">CN6+1</f>
        <v>45486</v>
      </c>
      <c r="CP6" s="56">
        <f t="shared" ref="CP6" si="29">CO6+1</f>
        <v>45487</v>
      </c>
      <c r="CQ6" s="55">
        <f t="shared" ref="CQ6" si="30">CP6+1</f>
        <v>45488</v>
      </c>
      <c r="CR6" s="46">
        <f t="shared" ref="CR6" si="31">CQ6+1</f>
        <v>45489</v>
      </c>
      <c r="CS6" s="46">
        <f t="shared" ref="CS6" si="32">CR6+1</f>
        <v>45490</v>
      </c>
      <c r="CT6" s="46">
        <f t="shared" ref="CT6" si="33">CS6+1</f>
        <v>45491</v>
      </c>
      <c r="CU6" s="46">
        <f t="shared" ref="CU6" si="34">CT6+1</f>
        <v>45492</v>
      </c>
      <c r="CV6" s="46">
        <f t="shared" ref="CV6" si="35">CU6+1</f>
        <v>45493</v>
      </c>
      <c r="CW6" s="56">
        <f t="shared" ref="CW6" si="36">CV6+1</f>
        <v>45494</v>
      </c>
      <c r="CX6" s="55">
        <f t="shared" ref="CX6" si="37">CW6+1</f>
        <v>45495</v>
      </c>
      <c r="CY6" s="46">
        <f t="shared" ref="CY6" si="38">CX6+1</f>
        <v>45496</v>
      </c>
      <c r="CZ6" s="46">
        <f t="shared" ref="CZ6" si="39">CY6+1</f>
        <v>45497</v>
      </c>
      <c r="DA6" s="46">
        <f t="shared" ref="DA6" si="40">CZ6+1</f>
        <v>45498</v>
      </c>
      <c r="DB6" s="46">
        <f t="shared" ref="DB6" si="41">DA6+1</f>
        <v>45499</v>
      </c>
      <c r="DC6" s="46">
        <f t="shared" ref="DC6" si="42">DB6+1</f>
        <v>45500</v>
      </c>
      <c r="DD6" s="56">
        <f t="shared" ref="DD6" si="43">DC6+1</f>
        <v>45501</v>
      </c>
      <c r="DE6" s="55">
        <f t="shared" ref="DE6" si="44">DD6+1</f>
        <v>45502</v>
      </c>
      <c r="DF6" s="46">
        <f t="shared" ref="DF6" si="45">DE6+1</f>
        <v>45503</v>
      </c>
      <c r="DG6" s="46">
        <f t="shared" ref="DG6" si="46">DF6+1</f>
        <v>45504</v>
      </c>
      <c r="DH6" s="46">
        <f t="shared" ref="DH6" si="47">DG6+1</f>
        <v>45505</v>
      </c>
      <c r="DI6" s="46">
        <f t="shared" ref="DI6" si="48">DH6+1</f>
        <v>45506</v>
      </c>
      <c r="DJ6" s="46">
        <f t="shared" ref="DJ6" si="49">DI6+1</f>
        <v>45507</v>
      </c>
      <c r="DK6" s="56">
        <f t="shared" ref="DK6" si="50">DJ6+1</f>
        <v>45508</v>
      </c>
      <c r="DL6" s="55">
        <f t="shared" ref="DL6" si="51">DK6+1</f>
        <v>45509</v>
      </c>
      <c r="DM6" s="46">
        <f t="shared" ref="DM6" si="52">DL6+1</f>
        <v>45510</v>
      </c>
      <c r="DN6" s="46">
        <f t="shared" ref="DN6" si="53">DM6+1</f>
        <v>45511</v>
      </c>
      <c r="DO6" s="46">
        <f t="shared" ref="DO6" si="54">DN6+1</f>
        <v>45512</v>
      </c>
      <c r="DP6" s="46">
        <f t="shared" ref="DP6" si="55">DO6+1</f>
        <v>45513</v>
      </c>
      <c r="DQ6" s="46">
        <f t="shared" ref="DQ6" si="56">DP6+1</f>
        <v>45514</v>
      </c>
      <c r="DR6" s="56">
        <f t="shared" ref="DR6" si="57">DQ6+1</f>
        <v>45515</v>
      </c>
    </row>
    <row r="7" spans="1:132" s="2" customFormat="1" ht="24.6" thickBot="1" x14ac:dyDescent="0.3">
      <c r="A7" s="71" t="s">
        <v>82</v>
      </c>
      <c r="B7" s="71" t="s">
        <v>83</v>
      </c>
      <c r="C7" s="72" t="s">
        <v>84</v>
      </c>
      <c r="D7" s="73" t="s">
        <v>23</v>
      </c>
      <c r="E7" s="74" t="s">
        <v>85</v>
      </c>
      <c r="F7" s="74" t="s">
        <v>86</v>
      </c>
      <c r="G7" s="72" t="s">
        <v>87</v>
      </c>
      <c r="H7" s="72" t="s">
        <v>88</v>
      </c>
      <c r="I7" s="72" t="s">
        <v>89</v>
      </c>
      <c r="J7" s="72"/>
      <c r="K7" s="75" t="str">
        <f t="shared" ref="K7:AP7" si="58">CHOOSE(WEEKDAY(K6,1),"P","P","S","Ç","P","C","C")</f>
        <v>P</v>
      </c>
      <c r="L7" s="75" t="str">
        <f t="shared" si="58"/>
        <v>S</v>
      </c>
      <c r="M7" s="75" t="str">
        <f t="shared" si="58"/>
        <v>Ç</v>
      </c>
      <c r="N7" s="75" t="str">
        <f t="shared" si="58"/>
        <v>P</v>
      </c>
      <c r="O7" s="75" t="str">
        <f t="shared" si="58"/>
        <v>C</v>
      </c>
      <c r="P7" s="75" t="str">
        <f t="shared" si="58"/>
        <v>C</v>
      </c>
      <c r="Q7" s="75" t="str">
        <f t="shared" si="58"/>
        <v>P</v>
      </c>
      <c r="R7" s="75" t="str">
        <f t="shared" si="58"/>
        <v>P</v>
      </c>
      <c r="S7" s="75" t="str">
        <f t="shared" si="58"/>
        <v>S</v>
      </c>
      <c r="T7" s="75" t="str">
        <f t="shared" si="58"/>
        <v>Ç</v>
      </c>
      <c r="U7" s="75" t="str">
        <f t="shared" si="58"/>
        <v>P</v>
      </c>
      <c r="V7" s="75" t="str">
        <f t="shared" si="58"/>
        <v>C</v>
      </c>
      <c r="W7" s="75" t="str">
        <f t="shared" si="58"/>
        <v>C</v>
      </c>
      <c r="X7" s="75" t="str">
        <f t="shared" si="58"/>
        <v>P</v>
      </c>
      <c r="Y7" s="75" t="str">
        <f t="shared" si="58"/>
        <v>P</v>
      </c>
      <c r="Z7" s="75" t="str">
        <f t="shared" si="58"/>
        <v>S</v>
      </c>
      <c r="AA7" s="75" t="str">
        <f t="shared" si="58"/>
        <v>Ç</v>
      </c>
      <c r="AB7" s="75" t="str">
        <f t="shared" si="58"/>
        <v>P</v>
      </c>
      <c r="AC7" s="75" t="str">
        <f t="shared" si="58"/>
        <v>C</v>
      </c>
      <c r="AD7" s="75" t="str">
        <f t="shared" si="58"/>
        <v>C</v>
      </c>
      <c r="AE7" s="75" t="str">
        <f t="shared" si="58"/>
        <v>P</v>
      </c>
      <c r="AF7" s="75" t="str">
        <f t="shared" si="58"/>
        <v>P</v>
      </c>
      <c r="AG7" s="75" t="str">
        <f t="shared" si="58"/>
        <v>S</v>
      </c>
      <c r="AH7" s="75" t="str">
        <f t="shared" si="58"/>
        <v>Ç</v>
      </c>
      <c r="AI7" s="75" t="str">
        <f t="shared" si="58"/>
        <v>P</v>
      </c>
      <c r="AJ7" s="75" t="str">
        <f t="shared" si="58"/>
        <v>C</v>
      </c>
      <c r="AK7" s="75" t="str">
        <f t="shared" si="58"/>
        <v>C</v>
      </c>
      <c r="AL7" s="75" t="str">
        <f t="shared" si="58"/>
        <v>P</v>
      </c>
      <c r="AM7" s="75" t="str">
        <f t="shared" si="58"/>
        <v>P</v>
      </c>
      <c r="AN7" s="75" t="str">
        <f t="shared" si="58"/>
        <v>S</v>
      </c>
      <c r="AO7" s="75" t="str">
        <f t="shared" si="58"/>
        <v>Ç</v>
      </c>
      <c r="AP7" s="75" t="str">
        <f t="shared" si="58"/>
        <v>P</v>
      </c>
      <c r="AQ7" s="75" t="str">
        <f t="shared" ref="AQ7:BV7" si="59">CHOOSE(WEEKDAY(AQ6,1),"P","P","S","Ç","P","C","C")</f>
        <v>C</v>
      </c>
      <c r="AR7" s="75" t="str">
        <f t="shared" si="59"/>
        <v>C</v>
      </c>
      <c r="AS7" s="75" t="str">
        <f t="shared" si="59"/>
        <v>P</v>
      </c>
      <c r="AT7" s="75" t="str">
        <f t="shared" si="59"/>
        <v>P</v>
      </c>
      <c r="AU7" s="75" t="str">
        <f t="shared" si="59"/>
        <v>S</v>
      </c>
      <c r="AV7" s="75" t="str">
        <f t="shared" si="59"/>
        <v>Ç</v>
      </c>
      <c r="AW7" s="75" t="str">
        <f t="shared" si="59"/>
        <v>P</v>
      </c>
      <c r="AX7" s="75" t="str">
        <f t="shared" si="59"/>
        <v>C</v>
      </c>
      <c r="AY7" s="75" t="str">
        <f t="shared" si="59"/>
        <v>C</v>
      </c>
      <c r="AZ7" s="75" t="str">
        <f t="shared" si="59"/>
        <v>P</v>
      </c>
      <c r="BA7" s="75" t="str">
        <f t="shared" si="59"/>
        <v>P</v>
      </c>
      <c r="BB7" s="75" t="str">
        <f t="shared" si="59"/>
        <v>S</v>
      </c>
      <c r="BC7" s="75" t="str">
        <f t="shared" si="59"/>
        <v>Ç</v>
      </c>
      <c r="BD7" s="75" t="str">
        <f t="shared" si="59"/>
        <v>P</v>
      </c>
      <c r="BE7" s="75" t="str">
        <f t="shared" si="59"/>
        <v>C</v>
      </c>
      <c r="BF7" s="75" t="str">
        <f t="shared" si="59"/>
        <v>C</v>
      </c>
      <c r="BG7" s="75" t="str">
        <f t="shared" si="59"/>
        <v>P</v>
      </c>
      <c r="BH7" s="75" t="str">
        <f t="shared" si="59"/>
        <v>P</v>
      </c>
      <c r="BI7" s="75" t="str">
        <f t="shared" si="59"/>
        <v>S</v>
      </c>
      <c r="BJ7" s="75" t="str">
        <f t="shared" si="59"/>
        <v>Ç</v>
      </c>
      <c r="BK7" s="75" t="str">
        <f t="shared" si="59"/>
        <v>P</v>
      </c>
      <c r="BL7" s="75" t="str">
        <f t="shared" si="59"/>
        <v>C</v>
      </c>
      <c r="BM7" s="75" t="str">
        <f t="shared" si="59"/>
        <v>C</v>
      </c>
      <c r="BN7" s="75" t="str">
        <f t="shared" si="59"/>
        <v>P</v>
      </c>
      <c r="BO7" s="75" t="str">
        <f t="shared" si="59"/>
        <v>P</v>
      </c>
      <c r="BP7" s="75" t="str">
        <f t="shared" si="59"/>
        <v>S</v>
      </c>
      <c r="BQ7" s="75" t="str">
        <f t="shared" si="59"/>
        <v>Ç</v>
      </c>
      <c r="BR7" s="75" t="str">
        <f t="shared" si="59"/>
        <v>P</v>
      </c>
      <c r="BS7" s="75" t="str">
        <f t="shared" si="59"/>
        <v>C</v>
      </c>
      <c r="BT7" s="75" t="str">
        <f t="shared" si="59"/>
        <v>C</v>
      </c>
      <c r="BU7" s="75" t="str">
        <f t="shared" si="59"/>
        <v>P</v>
      </c>
      <c r="BV7" s="75" t="str">
        <f t="shared" si="59"/>
        <v>P</v>
      </c>
      <c r="BW7" s="75" t="str">
        <f t="shared" ref="BW7:DB7" si="60">CHOOSE(WEEKDAY(BW6,1),"P","P","S","Ç","P","C","C")</f>
        <v>S</v>
      </c>
      <c r="BX7" s="75" t="str">
        <f t="shared" si="60"/>
        <v>Ç</v>
      </c>
      <c r="BY7" s="75" t="str">
        <f t="shared" si="60"/>
        <v>P</v>
      </c>
      <c r="BZ7" s="75" t="str">
        <f t="shared" si="60"/>
        <v>C</v>
      </c>
      <c r="CA7" s="75" t="str">
        <f t="shared" si="60"/>
        <v>C</v>
      </c>
      <c r="CB7" s="75" t="str">
        <f t="shared" si="60"/>
        <v>P</v>
      </c>
      <c r="CC7" s="75" t="str">
        <f t="shared" si="60"/>
        <v>P</v>
      </c>
      <c r="CD7" s="75" t="str">
        <f t="shared" si="60"/>
        <v>S</v>
      </c>
      <c r="CE7" s="75" t="str">
        <f t="shared" si="60"/>
        <v>Ç</v>
      </c>
      <c r="CF7" s="75" t="str">
        <f t="shared" si="60"/>
        <v>P</v>
      </c>
      <c r="CG7" s="75" t="str">
        <f t="shared" si="60"/>
        <v>C</v>
      </c>
      <c r="CH7" s="75" t="str">
        <f t="shared" si="60"/>
        <v>C</v>
      </c>
      <c r="CI7" s="75" t="str">
        <f t="shared" si="60"/>
        <v>P</v>
      </c>
      <c r="CJ7" s="75" t="str">
        <f t="shared" si="60"/>
        <v>P</v>
      </c>
      <c r="CK7" s="75" t="str">
        <f t="shared" si="60"/>
        <v>S</v>
      </c>
      <c r="CL7" s="75" t="str">
        <f t="shared" si="60"/>
        <v>Ç</v>
      </c>
      <c r="CM7" s="75" t="str">
        <f t="shared" si="60"/>
        <v>P</v>
      </c>
      <c r="CN7" s="75" t="str">
        <f t="shared" si="60"/>
        <v>C</v>
      </c>
      <c r="CO7" s="75" t="str">
        <f t="shared" si="60"/>
        <v>C</v>
      </c>
      <c r="CP7" s="75" t="str">
        <f t="shared" si="60"/>
        <v>P</v>
      </c>
      <c r="CQ7" s="75" t="str">
        <f t="shared" si="60"/>
        <v>P</v>
      </c>
      <c r="CR7" s="75" t="str">
        <f t="shared" si="60"/>
        <v>S</v>
      </c>
      <c r="CS7" s="75" t="str">
        <f t="shared" si="60"/>
        <v>Ç</v>
      </c>
      <c r="CT7" s="75" t="str">
        <f t="shared" si="60"/>
        <v>P</v>
      </c>
      <c r="CU7" s="75" t="str">
        <f t="shared" si="60"/>
        <v>C</v>
      </c>
      <c r="CV7" s="75" t="str">
        <f t="shared" si="60"/>
        <v>C</v>
      </c>
      <c r="CW7" s="75" t="str">
        <f t="shared" si="60"/>
        <v>P</v>
      </c>
      <c r="CX7" s="75" t="str">
        <f t="shared" si="60"/>
        <v>P</v>
      </c>
      <c r="CY7" s="75" t="str">
        <f t="shared" si="60"/>
        <v>S</v>
      </c>
      <c r="CZ7" s="75" t="str">
        <f t="shared" si="60"/>
        <v>Ç</v>
      </c>
      <c r="DA7" s="75" t="str">
        <f t="shared" si="60"/>
        <v>P</v>
      </c>
      <c r="DB7" s="75" t="str">
        <f t="shared" si="60"/>
        <v>C</v>
      </c>
      <c r="DC7" s="75" t="str">
        <f t="shared" ref="DC7:DI7" si="61">CHOOSE(WEEKDAY(DC6,1),"P","P","S","Ç","P","C","C")</f>
        <v>C</v>
      </c>
      <c r="DD7" s="75" t="str">
        <f t="shared" si="61"/>
        <v>P</v>
      </c>
      <c r="DE7" s="75" t="str">
        <f t="shared" si="61"/>
        <v>P</v>
      </c>
      <c r="DF7" s="75" t="str">
        <f t="shared" si="61"/>
        <v>S</v>
      </c>
      <c r="DG7" s="75" t="str">
        <f t="shared" si="61"/>
        <v>Ç</v>
      </c>
      <c r="DH7" s="75" t="str">
        <f t="shared" si="61"/>
        <v>P</v>
      </c>
      <c r="DI7" s="75" t="str">
        <f t="shared" si="61"/>
        <v>C</v>
      </c>
      <c r="DJ7" s="75" t="str">
        <f t="shared" ref="DJ7:DP7" si="62">CHOOSE(WEEKDAY(DJ6,1),"P","P","S","Ç","P","C","C")</f>
        <v>C</v>
      </c>
      <c r="DK7" s="75" t="str">
        <f t="shared" si="62"/>
        <v>P</v>
      </c>
      <c r="DL7" s="75" t="str">
        <f t="shared" si="62"/>
        <v>P</v>
      </c>
      <c r="DM7" s="75" t="str">
        <f t="shared" si="62"/>
        <v>S</v>
      </c>
      <c r="DN7" s="75" t="str">
        <f t="shared" si="62"/>
        <v>Ç</v>
      </c>
      <c r="DO7" s="75" t="str">
        <f t="shared" si="62"/>
        <v>P</v>
      </c>
      <c r="DP7" s="75" t="str">
        <f t="shared" si="62"/>
        <v>C</v>
      </c>
      <c r="DQ7" s="75" t="str">
        <f t="shared" ref="DQ7:DR7" si="63">CHOOSE(WEEKDAY(DQ6,1),"P","P","S","Ç","P","C","C")</f>
        <v>C</v>
      </c>
      <c r="DR7" s="75" t="str">
        <f t="shared" si="63"/>
        <v>P</v>
      </c>
    </row>
    <row r="8" spans="1:132" s="19" customFormat="1" ht="17.399999999999999" x14ac:dyDescent="0.25">
      <c r="A8" s="47" t="str">
        <f>IF(ISERROR(VALUE(SUBSTITUTE(prevWBS,".",""))),"1",IF(ISERROR(FIND("`",SUBSTITUTE(prevWBS,".","`",1))),TEXT(VALUE(prevWBS)+1,"#"),TEXT(VALUE(LEFT(prevWBS,FIND("`",SUBSTITUTE(prevWBS,".","`",1))-1))+1,"#")))</f>
        <v>1</v>
      </c>
      <c r="B8" s="48" t="s">
        <v>99</v>
      </c>
      <c r="C8" s="49"/>
      <c r="D8" s="50"/>
      <c r="E8" s="51"/>
      <c r="F8" s="70" t="str">
        <f>IF(ISBLANK(E8)," - ",IF(G8=0,E8,E8+G8-1))</f>
        <v xml:space="preserve"> - </v>
      </c>
      <c r="G8" s="52"/>
      <c r="H8" s="53"/>
      <c r="I8" s="54" t="str">
        <f t="shared" ref="I8:I61" si="64">IF(OR(F8=0,E8=0)," - ",NETWORKDAYS(E8,F8))</f>
        <v xml:space="preserve"> - </v>
      </c>
      <c r="J8" s="57"/>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row>
    <row r="9" spans="1:132" s="25" customFormat="1" ht="17.399999999999999" x14ac:dyDescent="0.25">
      <c r="A9" s="24" t="str">
        <f t="shared" ref="A9:A13" si="6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7" t="s">
        <v>100</v>
      </c>
      <c r="C9" s="25" t="s">
        <v>97</v>
      </c>
      <c r="D9" s="78"/>
      <c r="E9" s="109">
        <v>45404</v>
      </c>
      <c r="F9" s="110">
        <f>IF(ISBLANK(E9)," - ",IF(G9=0,E9,E9+G9-1))</f>
        <v>45410</v>
      </c>
      <c r="G9" s="26">
        <v>7</v>
      </c>
      <c r="H9" s="27">
        <v>1</v>
      </c>
      <c r="I9" s="28">
        <f t="shared" si="64"/>
        <v>5</v>
      </c>
      <c r="J9" s="58"/>
      <c r="K9" s="112"/>
      <c r="L9" s="112"/>
      <c r="M9" s="112"/>
      <c r="N9" s="112"/>
      <c r="O9" s="112"/>
      <c r="P9" s="112"/>
      <c r="Q9" s="112"/>
      <c r="R9" s="113"/>
      <c r="S9" s="113"/>
      <c r="T9" s="113"/>
      <c r="U9" s="113"/>
      <c r="V9" s="113"/>
      <c r="W9" s="113"/>
      <c r="X9" s="113"/>
      <c r="Y9" s="113"/>
      <c r="Z9" s="113"/>
      <c r="AA9" s="113"/>
      <c r="AB9" s="113"/>
      <c r="AC9" s="113"/>
      <c r="AD9" s="113"/>
      <c r="AE9" s="113"/>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row>
    <row r="10" spans="1:132" s="34" customFormat="1" ht="17.399999999999999" x14ac:dyDescent="0.25">
      <c r="A1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45" t="s">
        <v>104</v>
      </c>
      <c r="C10" s="44" t="s">
        <v>97</v>
      </c>
      <c r="D10" s="43"/>
      <c r="E10" s="109">
        <v>45404</v>
      </c>
      <c r="F10" s="110">
        <f t="shared" ref="F10" si="66">IF(ISBLANK(E10)," - ",IF(G10=0,E10,E10+G10-1))</f>
        <v>45406</v>
      </c>
      <c r="G10" s="26">
        <v>3</v>
      </c>
      <c r="H10" s="27"/>
      <c r="I10" s="28">
        <f t="shared" si="64"/>
        <v>3</v>
      </c>
      <c r="J10" s="58"/>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row>
    <row r="11" spans="1:132" s="34" customFormat="1" ht="17.399999999999999" x14ac:dyDescent="0.25">
      <c r="A1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45" t="s">
        <v>105</v>
      </c>
      <c r="C11" s="44" t="s">
        <v>97</v>
      </c>
      <c r="D11" s="43"/>
      <c r="E11" s="109">
        <v>45407</v>
      </c>
      <c r="F11" s="110">
        <v>45407</v>
      </c>
      <c r="G11" s="26">
        <v>1</v>
      </c>
      <c r="H11" s="27"/>
      <c r="I11" s="28">
        <f t="shared" si="64"/>
        <v>1</v>
      </c>
      <c r="J11" s="58"/>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row>
    <row r="12" spans="1:132" s="34" customFormat="1" ht="17.399999999999999" x14ac:dyDescent="0.25">
      <c r="A1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45" t="s">
        <v>106</v>
      </c>
      <c r="C12" s="44" t="s">
        <v>97</v>
      </c>
      <c r="D12" s="43"/>
      <c r="E12" s="109">
        <v>45407</v>
      </c>
      <c r="F12" s="110">
        <v>45410</v>
      </c>
      <c r="G12" s="26">
        <v>4</v>
      </c>
      <c r="H12" s="27"/>
      <c r="I12" s="28">
        <f t="shared" si="64"/>
        <v>2</v>
      </c>
      <c r="J12" s="58"/>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row>
    <row r="13" spans="1:132" s="25" customFormat="1" ht="18" customHeight="1" x14ac:dyDescent="0.25">
      <c r="A13" s="24" t="str">
        <f t="shared" si="65"/>
        <v>1.2</v>
      </c>
      <c r="B13" s="77" t="s">
        <v>101</v>
      </c>
      <c r="C13" s="25" t="s">
        <v>149</v>
      </c>
      <c r="D13" s="78"/>
      <c r="E13" s="109">
        <v>45411</v>
      </c>
      <c r="F13" s="110">
        <f t="shared" ref="F13" si="67">IF(ISBLANK(E13)," - ",IF(G13=0,E13,E13+G13-1))</f>
        <v>45415</v>
      </c>
      <c r="G13" s="26">
        <v>5</v>
      </c>
      <c r="H13" s="27">
        <v>1</v>
      </c>
      <c r="I13" s="28">
        <f t="shared" ref="I13" si="68">IF(OR(F13=0,E13=0)," - ",NETWORKDAYS(E13,F13))</f>
        <v>5</v>
      </c>
      <c r="J13" s="58"/>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row>
    <row r="14" spans="1:132" s="25" customFormat="1" ht="18" customHeight="1" x14ac:dyDescent="0.25">
      <c r="A1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4" s="79" t="s">
        <v>102</v>
      </c>
      <c r="C14" s="25" t="s">
        <v>149</v>
      </c>
      <c r="D14" s="78"/>
      <c r="E14" s="109">
        <v>45411</v>
      </c>
      <c r="F14" s="110">
        <f t="shared" ref="F14:F46" si="69">IF(ISBLANK(E14)," - ",IF(G14=0,E14,E14+G14-1))</f>
        <v>45412</v>
      </c>
      <c r="G14" s="26">
        <v>2</v>
      </c>
      <c r="H14" s="27"/>
      <c r="I14" s="28">
        <f t="shared" si="64"/>
        <v>2</v>
      </c>
      <c r="J14" s="58"/>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row>
    <row r="15" spans="1:132" s="34" customFormat="1" ht="17.399999999999999" x14ac:dyDescent="0.25">
      <c r="A1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5" s="45" t="s">
        <v>103</v>
      </c>
      <c r="C15" s="44" t="s">
        <v>149</v>
      </c>
      <c r="D15" s="43"/>
      <c r="E15" s="109">
        <v>45412</v>
      </c>
      <c r="F15" s="110">
        <f t="shared" si="69"/>
        <v>45414</v>
      </c>
      <c r="G15" s="26">
        <v>3</v>
      </c>
      <c r="H15" s="27"/>
      <c r="I15" s="28">
        <f t="shared" si="64"/>
        <v>3</v>
      </c>
      <c r="J15" s="58"/>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row>
    <row r="16" spans="1:132" s="34" customFormat="1" ht="17.399999999999999" x14ac:dyDescent="0.25">
      <c r="A1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6" s="45" t="s">
        <v>107</v>
      </c>
      <c r="C16" s="44" t="s">
        <v>97</v>
      </c>
      <c r="D16" s="43"/>
      <c r="E16" s="109">
        <v>45414</v>
      </c>
      <c r="F16" s="110">
        <f t="shared" si="69"/>
        <v>45415</v>
      </c>
      <c r="G16" s="26">
        <v>2</v>
      </c>
      <c r="H16" s="27"/>
      <c r="I16" s="28">
        <f t="shared" si="64"/>
        <v>2</v>
      </c>
      <c r="J16" s="58"/>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row>
    <row r="17" spans="1:132" s="34" customFormat="1" ht="17.399999999999999" x14ac:dyDescent="0.25">
      <c r="A1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7" s="44" t="s">
        <v>108</v>
      </c>
      <c r="C17" s="44" t="s">
        <v>97</v>
      </c>
      <c r="D17" s="43"/>
      <c r="E17" s="109">
        <v>45412</v>
      </c>
      <c r="F17" s="110">
        <f t="shared" si="69"/>
        <v>45417</v>
      </c>
      <c r="G17" s="26">
        <v>6</v>
      </c>
      <c r="H17" s="27">
        <v>1</v>
      </c>
      <c r="I17" s="28">
        <f t="shared" si="64"/>
        <v>4</v>
      </c>
      <c r="J17" s="58"/>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row>
    <row r="18" spans="1:132" s="34" customFormat="1" ht="17.399999999999999" x14ac:dyDescent="0.25">
      <c r="A1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8" s="45" t="s">
        <v>109</v>
      </c>
      <c r="C18" s="44" t="s">
        <v>97</v>
      </c>
      <c r="D18" s="43"/>
      <c r="E18" s="109">
        <v>45412</v>
      </c>
      <c r="F18" s="110">
        <f t="shared" si="69"/>
        <v>45414</v>
      </c>
      <c r="G18" s="26">
        <v>3</v>
      </c>
      <c r="H18" s="27"/>
      <c r="I18" s="28">
        <f t="shared" si="64"/>
        <v>3</v>
      </c>
      <c r="J18" s="58"/>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row>
    <row r="19" spans="1:132" s="25" customFormat="1" ht="17.399999999999999" x14ac:dyDescent="0.25">
      <c r="A1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9" s="79" t="s">
        <v>111</v>
      </c>
      <c r="C19" s="25" t="s">
        <v>97</v>
      </c>
      <c r="D19" s="78"/>
      <c r="E19" s="109">
        <v>45412</v>
      </c>
      <c r="F19" s="110">
        <f t="shared" si="69"/>
        <v>45415</v>
      </c>
      <c r="G19" s="26">
        <v>4</v>
      </c>
      <c r="H19" s="27"/>
      <c r="I19" s="28">
        <f t="shared" si="64"/>
        <v>4</v>
      </c>
      <c r="J19" s="58"/>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row>
    <row r="20" spans="1:132" s="25" customFormat="1" ht="17.399999999999999" x14ac:dyDescent="0.25">
      <c r="A2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20" s="79" t="s">
        <v>110</v>
      </c>
      <c r="C20" s="25" t="s">
        <v>97</v>
      </c>
      <c r="D20" s="78"/>
      <c r="E20" s="109">
        <v>45415</v>
      </c>
      <c r="F20" s="110">
        <f t="shared" ref="F20" si="70">IF(ISBLANK(E20)," - ",IF(G20=0,E20,E20+G20-1))</f>
        <v>45417</v>
      </c>
      <c r="G20" s="26">
        <v>3</v>
      </c>
      <c r="H20" s="27"/>
      <c r="I20" s="28">
        <f t="shared" ref="I20" si="71">IF(OR(F20=0,E20=0)," - ",NETWORKDAYS(E20,F20))</f>
        <v>1</v>
      </c>
      <c r="J20" s="58"/>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row>
    <row r="21" spans="1:132" s="19" customFormat="1" ht="17.399999999999999" x14ac:dyDescent="0.25">
      <c r="A21" s="18" t="str">
        <f>IF(ISERROR(VALUE(SUBSTITUTE(prevWBS,".",""))),"1",IF(ISERROR(FIND("`",SUBSTITUTE(prevWBS,".","`",1))),TEXT(VALUE(prevWBS)+1,"#"),TEXT(VALUE(LEFT(prevWBS,FIND("`",SUBSTITUTE(prevWBS,".","`",1))-1))+1,"#")))</f>
        <v>2</v>
      </c>
      <c r="B21" s="48" t="s">
        <v>112</v>
      </c>
      <c r="D21" s="20"/>
      <c r="E21" s="62"/>
      <c r="F21" s="62" t="str">
        <f t="shared" si="69"/>
        <v xml:space="preserve"> - </v>
      </c>
      <c r="G21" s="21"/>
      <c r="H21" s="22"/>
      <c r="I21" s="23" t="str">
        <f t="shared" si="64"/>
        <v xml:space="preserve"> - </v>
      </c>
      <c r="J21" s="59"/>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row>
    <row r="22" spans="1:132" s="25" customFormat="1" ht="17.399999999999999" x14ac:dyDescent="0.25">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77" t="s">
        <v>113</v>
      </c>
      <c r="C22" s="25" t="s">
        <v>154</v>
      </c>
      <c r="D22" s="78"/>
      <c r="E22" s="109">
        <v>45418</v>
      </c>
      <c r="F22" s="110">
        <f t="shared" si="69"/>
        <v>45430</v>
      </c>
      <c r="G22" s="26">
        <v>13</v>
      </c>
      <c r="H22" s="27">
        <v>1</v>
      </c>
      <c r="I22" s="28">
        <f t="shared" si="64"/>
        <v>10</v>
      </c>
      <c r="J22" s="58"/>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row>
    <row r="23" spans="1:132" s="25" customFormat="1" ht="17.399999999999999" x14ac:dyDescent="0.25">
      <c r="A2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79" t="s">
        <v>114</v>
      </c>
      <c r="C23" s="25" t="s">
        <v>154</v>
      </c>
      <c r="D23" s="78"/>
      <c r="E23" s="109">
        <v>45418</v>
      </c>
      <c r="F23" s="110">
        <f t="shared" si="69"/>
        <v>45420</v>
      </c>
      <c r="G23" s="26">
        <v>3</v>
      </c>
      <c r="H23" s="27"/>
      <c r="I23" s="28">
        <f t="shared" si="64"/>
        <v>3</v>
      </c>
      <c r="J23" s="58"/>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row>
    <row r="24" spans="1:132" s="25" customFormat="1" ht="17.399999999999999" x14ac:dyDescent="0.25">
      <c r="A2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79" t="s">
        <v>115</v>
      </c>
      <c r="C24" s="25" t="s">
        <v>154</v>
      </c>
      <c r="D24" s="78"/>
      <c r="E24" s="109">
        <v>45421</v>
      </c>
      <c r="F24" s="110">
        <f t="shared" ref="F24:F25" si="72">IF(ISBLANK(E24)," - ",IF(G24=0,E24,E24+G24-1))</f>
        <v>45425</v>
      </c>
      <c r="G24" s="26">
        <v>5</v>
      </c>
      <c r="H24" s="27"/>
      <c r="I24" s="28">
        <f t="shared" ref="I24:I25" si="73">IF(OR(F24=0,E24=0)," - ",NETWORKDAYS(E24,F24))</f>
        <v>3</v>
      </c>
      <c r="J24" s="58"/>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row>
    <row r="25" spans="1:132" s="34" customFormat="1" ht="17.399999999999999" x14ac:dyDescent="0.25">
      <c r="A2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5" s="45" t="s">
        <v>116</v>
      </c>
      <c r="C25" s="44" t="s">
        <v>151</v>
      </c>
      <c r="D25" s="43"/>
      <c r="E25" s="109">
        <v>45425</v>
      </c>
      <c r="F25" s="110">
        <f t="shared" si="72"/>
        <v>45430</v>
      </c>
      <c r="G25" s="26">
        <v>6</v>
      </c>
      <c r="H25" s="27"/>
      <c r="I25" s="28">
        <f t="shared" si="73"/>
        <v>5</v>
      </c>
      <c r="J25" s="58"/>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row>
    <row r="26" spans="1:132" s="25" customFormat="1" ht="17.399999999999999" x14ac:dyDescent="0.25">
      <c r="A2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6" s="77" t="s">
        <v>152</v>
      </c>
      <c r="C26" s="25" t="s">
        <v>153</v>
      </c>
      <c r="D26" s="78"/>
      <c r="E26" s="109">
        <v>45431</v>
      </c>
      <c r="F26" s="110">
        <f t="shared" si="69"/>
        <v>45448</v>
      </c>
      <c r="G26" s="26">
        <v>18</v>
      </c>
      <c r="H26" s="27">
        <v>1</v>
      </c>
      <c r="I26" s="28">
        <f t="shared" si="64"/>
        <v>13</v>
      </c>
      <c r="J26" s="58"/>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row>
    <row r="27" spans="1:132" s="25" customFormat="1" ht="17.399999999999999" x14ac:dyDescent="0.25">
      <c r="A2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7" s="79" t="s">
        <v>117</v>
      </c>
      <c r="C27" s="25" t="s">
        <v>153</v>
      </c>
      <c r="D27" s="78"/>
      <c r="E27" s="109">
        <v>45431</v>
      </c>
      <c r="F27" s="110">
        <f t="shared" ref="F27:F28" si="74">IF(ISBLANK(E27)," - ",IF(G27=0,E27,E27+G27-1))</f>
        <v>45439</v>
      </c>
      <c r="G27" s="26">
        <v>9</v>
      </c>
      <c r="H27" s="27"/>
      <c r="I27" s="28">
        <f t="shared" ref="I27:I28" si="75">IF(OR(F27=0,E27=0)," - ",NETWORKDAYS(E27,F27))</f>
        <v>6</v>
      </c>
      <c r="J27" s="58"/>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row>
    <row r="28" spans="1:132" s="34" customFormat="1" ht="17.399999999999999" x14ac:dyDescent="0.25">
      <c r="A2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8" s="45" t="s">
        <v>118</v>
      </c>
      <c r="C28" s="44" t="s">
        <v>154</v>
      </c>
      <c r="D28" s="43"/>
      <c r="E28" s="109">
        <v>45437</v>
      </c>
      <c r="F28" s="110">
        <f t="shared" si="74"/>
        <v>45443</v>
      </c>
      <c r="G28" s="26">
        <v>7</v>
      </c>
      <c r="H28" s="27"/>
      <c r="I28" s="28">
        <f t="shared" si="75"/>
        <v>5</v>
      </c>
      <c r="J28" s="58"/>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row>
    <row r="29" spans="1:132" s="25" customFormat="1" ht="17.399999999999999" x14ac:dyDescent="0.25">
      <c r="A2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9" s="79" t="s">
        <v>119</v>
      </c>
      <c r="C29" s="25" t="s">
        <v>153</v>
      </c>
      <c r="D29" s="78"/>
      <c r="E29" s="109">
        <v>45441</v>
      </c>
      <c r="F29" s="110">
        <f t="shared" si="69"/>
        <v>45448</v>
      </c>
      <c r="G29" s="26">
        <v>8</v>
      </c>
      <c r="H29" s="27"/>
      <c r="I29" s="28">
        <f t="shared" si="64"/>
        <v>6</v>
      </c>
      <c r="J29" s="58"/>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row>
    <row r="30" spans="1:132" s="25" customFormat="1" ht="17.399999999999999" x14ac:dyDescent="0.25">
      <c r="A3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0" s="77" t="s">
        <v>120</v>
      </c>
      <c r="C30" s="25" t="s">
        <v>154</v>
      </c>
      <c r="D30" s="78"/>
      <c r="E30" s="109">
        <v>45436</v>
      </c>
      <c r="F30" s="110">
        <f t="shared" si="69"/>
        <v>45466</v>
      </c>
      <c r="G30" s="26">
        <v>31</v>
      </c>
      <c r="H30" s="27">
        <v>1</v>
      </c>
      <c r="I30" s="28">
        <f t="shared" si="64"/>
        <v>21</v>
      </c>
      <c r="J30" s="58"/>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row>
    <row r="31" spans="1:132" s="25" customFormat="1" ht="17.399999999999999" x14ac:dyDescent="0.25">
      <c r="A3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1" s="79" t="s">
        <v>121</v>
      </c>
      <c r="C31" s="25" t="s">
        <v>151</v>
      </c>
      <c r="D31" s="78"/>
      <c r="E31" s="109">
        <v>45436</v>
      </c>
      <c r="F31" s="110">
        <f t="shared" si="69"/>
        <v>45449</v>
      </c>
      <c r="G31" s="26">
        <v>14</v>
      </c>
      <c r="H31" s="27"/>
      <c r="I31" s="28">
        <f t="shared" si="64"/>
        <v>10</v>
      </c>
      <c r="J31" s="58"/>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row>
    <row r="32" spans="1:132" s="25" customFormat="1" ht="17.399999999999999" x14ac:dyDescent="0.25">
      <c r="A3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2" s="79" t="s">
        <v>122</v>
      </c>
      <c r="C32" s="25" t="s">
        <v>154</v>
      </c>
      <c r="D32" s="78"/>
      <c r="E32" s="109">
        <v>45442</v>
      </c>
      <c r="F32" s="110">
        <f t="shared" ref="F32:F33" si="76">IF(ISBLANK(E32)," - ",IF(G32=0,E32,E32+G32-1))</f>
        <v>45461</v>
      </c>
      <c r="G32" s="26">
        <v>20</v>
      </c>
      <c r="H32" s="27"/>
      <c r="I32" s="28">
        <f t="shared" ref="I32:I33" si="77">IF(OR(F32=0,E32=0)," - ",NETWORKDAYS(E32,F32))</f>
        <v>14</v>
      </c>
      <c r="J32" s="58"/>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row>
    <row r="33" spans="1:108" s="34" customFormat="1" ht="17.399999999999999" x14ac:dyDescent="0.25">
      <c r="A3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33" s="45" t="s">
        <v>123</v>
      </c>
      <c r="C33" s="44" t="s">
        <v>154</v>
      </c>
      <c r="D33" s="43"/>
      <c r="E33" s="109">
        <v>45453</v>
      </c>
      <c r="F33" s="110">
        <f t="shared" si="76"/>
        <v>45466</v>
      </c>
      <c r="G33" s="26">
        <v>14</v>
      </c>
      <c r="H33" s="27"/>
      <c r="I33" s="28">
        <f t="shared" si="77"/>
        <v>10</v>
      </c>
      <c r="J33" s="58"/>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row>
    <row r="34" spans="1:108" s="19" customFormat="1" ht="17.399999999999999" x14ac:dyDescent="0.25">
      <c r="A34" s="18" t="str">
        <f>IF(ISERROR(VALUE(SUBSTITUTE(prevWBS,".",""))),"1",IF(ISERROR(FIND("`",SUBSTITUTE(prevWBS,".","`",1))),TEXT(VALUE(prevWBS)+1,"#"),TEXT(VALUE(LEFT(prevWBS,FIND("`",SUBSTITUTE(prevWBS,".","`",1))-1))+1,"#")))</f>
        <v>3</v>
      </c>
      <c r="B34" s="48" t="s">
        <v>124</v>
      </c>
      <c r="D34" s="20"/>
      <c r="E34" s="62"/>
      <c r="F34" s="62" t="str">
        <f t="shared" si="69"/>
        <v xml:space="preserve"> - </v>
      </c>
      <c r="G34" s="21"/>
      <c r="H34" s="22"/>
      <c r="I34" s="23" t="str">
        <f t="shared" si="64"/>
        <v xml:space="preserve"> - </v>
      </c>
      <c r="J34" s="59"/>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row>
    <row r="35" spans="1:108" s="25" customFormat="1" ht="17.399999999999999" x14ac:dyDescent="0.25">
      <c r="A3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s="77" t="s">
        <v>125</v>
      </c>
      <c r="C35" s="25" t="s">
        <v>154</v>
      </c>
      <c r="D35" s="78"/>
      <c r="E35" s="109">
        <v>45457</v>
      </c>
      <c r="F35" s="110">
        <f t="shared" si="69"/>
        <v>45480</v>
      </c>
      <c r="G35" s="26">
        <v>24</v>
      </c>
      <c r="H35" s="27">
        <v>1</v>
      </c>
      <c r="I35" s="28">
        <f t="shared" si="64"/>
        <v>16</v>
      </c>
      <c r="J35" s="58"/>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row>
    <row r="36" spans="1:108" s="34" customFormat="1" ht="17.399999999999999" x14ac:dyDescent="0.25">
      <c r="A3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6" s="45" t="s">
        <v>126</v>
      </c>
      <c r="C36" s="44" t="s">
        <v>154</v>
      </c>
      <c r="D36" s="43"/>
      <c r="E36" s="109">
        <v>45457</v>
      </c>
      <c r="F36" s="110">
        <f t="shared" si="69"/>
        <v>45470</v>
      </c>
      <c r="G36" s="26">
        <v>14</v>
      </c>
      <c r="H36" s="27"/>
      <c r="I36" s="28">
        <f t="shared" si="64"/>
        <v>10</v>
      </c>
      <c r="J36" s="58"/>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row>
    <row r="37" spans="1:108" s="34" customFormat="1" ht="17.399999999999999" x14ac:dyDescent="0.25">
      <c r="A3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7" s="45" t="s">
        <v>127</v>
      </c>
      <c r="C37" s="44" t="s">
        <v>154</v>
      </c>
      <c r="D37" s="43"/>
      <c r="E37" s="109">
        <v>45461</v>
      </c>
      <c r="F37" s="110">
        <f t="shared" si="69"/>
        <v>45476</v>
      </c>
      <c r="G37" s="26">
        <v>16</v>
      </c>
      <c r="H37" s="27"/>
      <c r="I37" s="28">
        <f t="shared" si="64"/>
        <v>12</v>
      </c>
      <c r="J37" s="58"/>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row>
    <row r="38" spans="1:108" s="34" customFormat="1" ht="17.399999999999999" x14ac:dyDescent="0.25">
      <c r="A3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8" s="45" t="s">
        <v>128</v>
      </c>
      <c r="C38" s="44" t="s">
        <v>150</v>
      </c>
      <c r="D38" s="43"/>
      <c r="E38" s="109">
        <v>45465</v>
      </c>
      <c r="F38" s="110">
        <f t="shared" si="69"/>
        <v>45478</v>
      </c>
      <c r="G38" s="26">
        <v>14</v>
      </c>
      <c r="H38" s="27"/>
      <c r="I38" s="28">
        <f t="shared" si="64"/>
        <v>10</v>
      </c>
      <c r="J38" s="58"/>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row>
    <row r="39" spans="1:108" s="25" customFormat="1" ht="17.399999999999999" x14ac:dyDescent="0.25">
      <c r="A3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77" t="s">
        <v>129</v>
      </c>
      <c r="C39" s="25" t="s">
        <v>154</v>
      </c>
      <c r="D39" s="78"/>
      <c r="E39" s="109">
        <v>45468</v>
      </c>
      <c r="F39" s="110">
        <f t="shared" si="69"/>
        <v>45477</v>
      </c>
      <c r="G39" s="26">
        <v>10</v>
      </c>
      <c r="H39" s="27">
        <v>1</v>
      </c>
      <c r="I39" s="28">
        <f t="shared" si="64"/>
        <v>8</v>
      </c>
      <c r="J39" s="58"/>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row>
    <row r="40" spans="1:108" s="25" customFormat="1" ht="17.399999999999999" x14ac:dyDescent="0.25">
      <c r="A4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79" t="s">
        <v>130</v>
      </c>
      <c r="C40" s="25" t="s">
        <v>154</v>
      </c>
      <c r="D40" s="78"/>
      <c r="E40" s="109">
        <v>45468</v>
      </c>
      <c r="F40" s="110">
        <f t="shared" ref="F40:F42" si="78">IF(ISBLANK(E40)," - ",IF(G40=0,E40,E40+G40-1))</f>
        <v>45473</v>
      </c>
      <c r="G40" s="26">
        <v>6</v>
      </c>
      <c r="H40" s="27"/>
      <c r="I40" s="28">
        <f t="shared" ref="I40:I42" si="79">IF(OR(F40=0,E40=0)," - ",NETWORKDAYS(E40,F40))</f>
        <v>4</v>
      </c>
      <c r="J40" s="58"/>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row>
    <row r="41" spans="1:108" s="25" customFormat="1" ht="17.399999999999999" x14ac:dyDescent="0.25">
      <c r="A4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1" s="79" t="s">
        <v>131</v>
      </c>
      <c r="C41" s="25" t="s">
        <v>97</v>
      </c>
      <c r="D41" s="78"/>
      <c r="E41" s="109">
        <v>45470</v>
      </c>
      <c r="F41" s="110">
        <f t="shared" si="78"/>
        <v>45471</v>
      </c>
      <c r="G41" s="26">
        <v>2</v>
      </c>
      <c r="H41" s="27"/>
      <c r="I41" s="28">
        <f t="shared" si="79"/>
        <v>2</v>
      </c>
      <c r="J41" s="58"/>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row>
    <row r="42" spans="1:108" s="25" customFormat="1" ht="22.8" x14ac:dyDescent="0.25">
      <c r="A4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42" s="79" t="s">
        <v>132</v>
      </c>
      <c r="C42" s="25" t="s">
        <v>150</v>
      </c>
      <c r="D42" s="78"/>
      <c r="E42" s="109">
        <v>45471</v>
      </c>
      <c r="F42" s="110">
        <f t="shared" si="78"/>
        <v>45477</v>
      </c>
      <c r="G42" s="26">
        <v>7</v>
      </c>
      <c r="H42" s="27"/>
      <c r="I42" s="28">
        <f t="shared" si="79"/>
        <v>5</v>
      </c>
      <c r="J42" s="58"/>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row>
    <row r="43" spans="1:108" s="25" customFormat="1" ht="17.399999999999999" x14ac:dyDescent="0.25">
      <c r="A4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3" s="77" t="s">
        <v>133</v>
      </c>
      <c r="C43" s="25" t="s">
        <v>151</v>
      </c>
      <c r="D43" s="78"/>
      <c r="E43" s="109">
        <v>45463</v>
      </c>
      <c r="F43" s="110">
        <f t="shared" si="69"/>
        <v>45473</v>
      </c>
      <c r="G43" s="26">
        <v>11</v>
      </c>
      <c r="H43" s="27">
        <v>1</v>
      </c>
      <c r="I43" s="28">
        <f t="shared" si="64"/>
        <v>7</v>
      </c>
      <c r="J43" s="58"/>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row>
    <row r="44" spans="1:108" s="34" customFormat="1" ht="17.399999999999999" x14ac:dyDescent="0.25">
      <c r="A4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4" s="45" t="s">
        <v>134</v>
      </c>
      <c r="C44" s="44" t="s">
        <v>151</v>
      </c>
      <c r="D44" s="43"/>
      <c r="E44" s="109">
        <v>45463</v>
      </c>
      <c r="F44" s="110">
        <f t="shared" si="69"/>
        <v>45467</v>
      </c>
      <c r="G44" s="26">
        <v>5</v>
      </c>
      <c r="H44" s="27"/>
      <c r="I44" s="28">
        <f t="shared" si="64"/>
        <v>3</v>
      </c>
      <c r="J44" s="58"/>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row>
    <row r="45" spans="1:108" s="34" customFormat="1" ht="17.399999999999999" x14ac:dyDescent="0.25">
      <c r="A4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5" s="45" t="s">
        <v>135</v>
      </c>
      <c r="C45" s="44" t="s">
        <v>151</v>
      </c>
      <c r="D45" s="43"/>
      <c r="E45" s="109">
        <v>45557</v>
      </c>
      <c r="F45" s="110">
        <f t="shared" si="69"/>
        <v>45562</v>
      </c>
      <c r="G45" s="26">
        <v>6</v>
      </c>
      <c r="H45" s="27"/>
      <c r="I45" s="28">
        <f t="shared" si="64"/>
        <v>5</v>
      </c>
      <c r="J45" s="58"/>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114"/>
      <c r="BU45" s="114"/>
      <c r="BV45" s="114"/>
      <c r="BW45" s="114"/>
      <c r="BX45" s="114"/>
      <c r="BY45" s="11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row>
    <row r="46" spans="1:108" s="25" customFormat="1" ht="17.399999999999999" x14ac:dyDescent="0.25">
      <c r="A4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6" s="79" t="s">
        <v>136</v>
      </c>
      <c r="C46" s="25" t="s">
        <v>150</v>
      </c>
      <c r="D46" s="78"/>
      <c r="E46" s="109">
        <v>45469</v>
      </c>
      <c r="F46" s="110">
        <f t="shared" si="69"/>
        <v>45473</v>
      </c>
      <c r="G46" s="26">
        <v>5</v>
      </c>
      <c r="H46" s="27"/>
      <c r="I46" s="28">
        <f t="shared" si="64"/>
        <v>3</v>
      </c>
      <c r="J46" s="58"/>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row>
    <row r="47" spans="1:108" s="19" customFormat="1" ht="17.399999999999999" x14ac:dyDescent="0.25">
      <c r="A47" s="18" t="str">
        <f>IF(ISERROR(VALUE(SUBSTITUTE(prevWBS,".",""))),"1",IF(ISERROR(FIND("`",SUBSTITUTE(prevWBS,".","`",1))),TEXT(VALUE(prevWBS)+1,"#"),TEXT(VALUE(LEFT(prevWBS,FIND("`",SUBSTITUTE(prevWBS,".","`",1))-1))+1,"#")))</f>
        <v>4</v>
      </c>
      <c r="B47" s="48" t="s">
        <v>137</v>
      </c>
      <c r="D47" s="20"/>
      <c r="E47" s="62"/>
      <c r="F47" s="62" t="str">
        <f t="shared" ref="F47:F48" si="80">IF(ISBLANK(E47)," - ",IF(G47=0,E47,E47+G47-1))</f>
        <v xml:space="preserve"> - </v>
      </c>
      <c r="G47" s="21"/>
      <c r="H47" s="22"/>
      <c r="I47" s="23" t="str">
        <f t="shared" ref="I47:I49" si="81">IF(OR(F47=0,E47=0)," - ",NETWORKDAYS(E47,F47))</f>
        <v xml:space="preserve"> - </v>
      </c>
      <c r="J47" s="59"/>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c r="CO47" s="67"/>
      <c r="CP47" s="67"/>
      <c r="CQ47" s="67"/>
      <c r="CR47" s="67"/>
      <c r="CS47" s="67"/>
      <c r="CT47" s="67"/>
      <c r="CU47" s="67"/>
      <c r="CV47" s="67"/>
      <c r="CW47" s="67"/>
      <c r="CX47" s="67"/>
      <c r="CY47" s="67"/>
      <c r="CZ47" s="67"/>
      <c r="DA47" s="67"/>
      <c r="DB47" s="67"/>
      <c r="DC47" s="67"/>
      <c r="DD47" s="67"/>
    </row>
    <row r="48" spans="1:108" s="25" customFormat="1" ht="17.399999999999999" x14ac:dyDescent="0.25">
      <c r="A4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8" s="77" t="s">
        <v>138</v>
      </c>
      <c r="C48" s="25" t="s">
        <v>150</v>
      </c>
      <c r="D48" s="78"/>
      <c r="E48" s="109">
        <v>45481</v>
      </c>
      <c r="F48" s="110">
        <f t="shared" si="80"/>
        <v>45501</v>
      </c>
      <c r="G48" s="26">
        <v>21</v>
      </c>
      <c r="H48" s="27">
        <v>1</v>
      </c>
      <c r="I48" s="28">
        <f t="shared" si="81"/>
        <v>15</v>
      </c>
      <c r="J48" s="58"/>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row>
    <row r="49" spans="1:134" s="25" customFormat="1" ht="17.399999999999999" x14ac:dyDescent="0.25">
      <c r="A4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49" s="79" t="s">
        <v>139</v>
      </c>
      <c r="C49" s="25" t="s">
        <v>150</v>
      </c>
      <c r="D49" s="78"/>
      <c r="E49" s="109">
        <v>45481</v>
      </c>
      <c r="F49" s="110">
        <f>IF(ISBLANK(E49)," - ",IF(G49=0,E49,E49+G49-1))</f>
        <v>45482</v>
      </c>
      <c r="G49" s="26">
        <v>2</v>
      </c>
      <c r="H49" s="27"/>
      <c r="I49" s="28">
        <f t="shared" si="81"/>
        <v>2</v>
      </c>
      <c r="J49" s="58"/>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row>
    <row r="50" spans="1:134" s="25" customFormat="1" ht="17.399999999999999" x14ac:dyDescent="0.25">
      <c r="A5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0" s="79" t="s">
        <v>140</v>
      </c>
      <c r="C50" s="25" t="s">
        <v>150</v>
      </c>
      <c r="D50" s="78"/>
      <c r="E50" s="109">
        <v>45483</v>
      </c>
      <c r="F50" s="110">
        <v>45494</v>
      </c>
      <c r="G50" s="26">
        <v>12</v>
      </c>
      <c r="H50" s="27"/>
      <c r="I50" s="28">
        <f>IF(OR(F50=0,E50=0)," - ",NETWORKDAYS(E50,F50))</f>
        <v>8</v>
      </c>
      <c r="J50" s="58"/>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row>
    <row r="51" spans="1:134" s="25" customFormat="1" ht="17.399999999999999" x14ac:dyDescent="0.25">
      <c r="A5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1" s="79" t="s">
        <v>141</v>
      </c>
      <c r="C51" s="25" t="s">
        <v>97</v>
      </c>
      <c r="D51" s="78"/>
      <c r="E51" s="109">
        <v>45495</v>
      </c>
      <c r="F51" s="110">
        <f t="shared" ref="F51:F59" si="82">IF(ISBLANK(E51)," - ",IF(G51=0,E51,E51+G51-1))</f>
        <v>45501</v>
      </c>
      <c r="G51" s="26">
        <v>7</v>
      </c>
      <c r="H51" s="27"/>
      <c r="I51" s="28">
        <f t="shared" ref="I51:I58" si="83">IF(OR(F51=0,E51=0)," - ",NETWORKDAYS(E51,F51))</f>
        <v>5</v>
      </c>
      <c r="J51" s="58"/>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row>
    <row r="52" spans="1:134" s="34" customFormat="1" ht="17.399999999999999" x14ac:dyDescent="0.25">
      <c r="A5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2" s="44" t="s">
        <v>142</v>
      </c>
      <c r="C52" s="44" t="s">
        <v>97</v>
      </c>
      <c r="D52" s="43"/>
      <c r="E52" s="109">
        <v>45502</v>
      </c>
      <c r="F52" s="110">
        <f t="shared" si="82"/>
        <v>45508</v>
      </c>
      <c r="G52" s="26">
        <v>7</v>
      </c>
      <c r="H52" s="27">
        <v>1</v>
      </c>
      <c r="I52" s="28">
        <f t="shared" si="83"/>
        <v>5</v>
      </c>
      <c r="J52" s="58"/>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row>
    <row r="53" spans="1:134" s="34" customFormat="1" ht="17.399999999999999" x14ac:dyDescent="0.25">
      <c r="A5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3" s="45" t="s">
        <v>143</v>
      </c>
      <c r="C53" s="44" t="s">
        <v>97</v>
      </c>
      <c r="D53" s="43"/>
      <c r="E53" s="109">
        <v>45502</v>
      </c>
      <c r="F53" s="110">
        <v>45505</v>
      </c>
      <c r="G53" s="26">
        <v>4</v>
      </c>
      <c r="H53" s="27"/>
      <c r="I53" s="28">
        <f t="shared" si="83"/>
        <v>4</v>
      </c>
      <c r="J53" s="58"/>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row>
    <row r="54" spans="1:134" s="34" customFormat="1" ht="17.399999999999999" x14ac:dyDescent="0.25">
      <c r="A5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54" s="45" t="s">
        <v>144</v>
      </c>
      <c r="C54" s="44" t="s">
        <v>149</v>
      </c>
      <c r="D54" s="43"/>
      <c r="E54" s="109">
        <v>45502</v>
      </c>
      <c r="F54" s="110">
        <v>45504</v>
      </c>
      <c r="G54" s="26">
        <v>3</v>
      </c>
      <c r="H54" s="27"/>
      <c r="I54" s="28">
        <f t="shared" si="83"/>
        <v>3</v>
      </c>
      <c r="J54" s="58"/>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row>
    <row r="55" spans="1:134" s="34" customFormat="1" ht="22.8" x14ac:dyDescent="0.25">
      <c r="A5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55" s="111" t="s">
        <v>145</v>
      </c>
      <c r="C55" s="44" t="s">
        <v>149</v>
      </c>
      <c r="D55" s="43"/>
      <c r="E55" s="109">
        <v>45505</v>
      </c>
      <c r="F55" s="110">
        <v>45508</v>
      </c>
      <c r="G55" s="26">
        <v>4</v>
      </c>
      <c r="H55" s="27"/>
      <c r="I55" s="28">
        <f t="shared" si="83"/>
        <v>2</v>
      </c>
      <c r="J55" s="58"/>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115"/>
      <c r="DI55" s="115"/>
      <c r="DJ55" s="114"/>
      <c r="DK55" s="114"/>
      <c r="DL55" s="24"/>
      <c r="DM55" s="24"/>
      <c r="DN55" s="24"/>
      <c r="DO55" s="24"/>
      <c r="DP55" s="24"/>
      <c r="DQ55" s="24"/>
      <c r="DR55" s="24"/>
      <c r="DS55" s="24"/>
      <c r="DT55" s="24"/>
      <c r="DU55" s="24"/>
      <c r="DV55" s="24"/>
      <c r="DW55" s="24"/>
      <c r="DX55" s="24"/>
      <c r="DY55" s="24"/>
      <c r="DZ55" s="24"/>
      <c r="EA55" s="24"/>
      <c r="EB55" s="24"/>
      <c r="EC55" s="24"/>
    </row>
    <row r="56" spans="1:134" s="34" customFormat="1" ht="17.399999999999999" x14ac:dyDescent="0.25">
      <c r="A5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6" s="44" t="s">
        <v>146</v>
      </c>
      <c r="C56" s="44" t="s">
        <v>150</v>
      </c>
      <c r="D56" s="43"/>
      <c r="E56" s="109">
        <v>45509</v>
      </c>
      <c r="F56" s="110">
        <f t="shared" si="82"/>
        <v>45515</v>
      </c>
      <c r="G56" s="26">
        <v>7</v>
      </c>
      <c r="H56" s="27">
        <v>1</v>
      </c>
      <c r="I56" s="28">
        <f t="shared" si="83"/>
        <v>5</v>
      </c>
      <c r="J56" s="58"/>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row>
    <row r="57" spans="1:134" s="34" customFormat="1" ht="17.399999999999999" x14ac:dyDescent="0.25">
      <c r="A5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57" s="45" t="s">
        <v>147</v>
      </c>
      <c r="C57" s="44" t="s">
        <v>150</v>
      </c>
      <c r="D57" s="43"/>
      <c r="E57" s="109">
        <v>45509</v>
      </c>
      <c r="F57" s="110">
        <f t="shared" si="82"/>
        <v>45511</v>
      </c>
      <c r="G57" s="26">
        <v>3</v>
      </c>
      <c r="H57" s="27"/>
      <c r="I57" s="28">
        <f t="shared" si="83"/>
        <v>3</v>
      </c>
      <c r="J57" s="58"/>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row>
    <row r="58" spans="1:134" s="34" customFormat="1" ht="17.399999999999999" x14ac:dyDescent="0.25">
      <c r="A5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58" s="45" t="s">
        <v>155</v>
      </c>
      <c r="C58" s="44" t="s">
        <v>150</v>
      </c>
      <c r="D58" s="43"/>
      <c r="E58" s="109">
        <v>45509</v>
      </c>
      <c r="F58" s="110">
        <v>45510</v>
      </c>
      <c r="G58" s="26">
        <v>2</v>
      </c>
      <c r="H58" s="27"/>
      <c r="I58" s="28">
        <f t="shared" si="83"/>
        <v>2</v>
      </c>
      <c r="J58" s="58"/>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row>
    <row r="59" spans="1:134" s="34" customFormat="1" ht="17.399999999999999" x14ac:dyDescent="0.25">
      <c r="A5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59" s="45" t="s">
        <v>148</v>
      </c>
      <c r="C59" s="44" t="s">
        <v>150</v>
      </c>
      <c r="D59" s="43"/>
      <c r="E59" s="109">
        <v>45512</v>
      </c>
      <c r="F59" s="110">
        <f t="shared" si="82"/>
        <v>45515</v>
      </c>
      <c r="G59" s="26">
        <v>4</v>
      </c>
      <c r="H59" s="27"/>
      <c r="I59" s="28">
        <f>IF(OR(F59=0,E59=0)," - ",NETWORKDAYS(E59,F59))</f>
        <v>2</v>
      </c>
      <c r="J59" s="58"/>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N59" s="24"/>
      <c r="DO59" s="114"/>
      <c r="DP59" s="114"/>
      <c r="DQ59" s="114"/>
      <c r="DR59" s="114"/>
      <c r="DS59" s="24"/>
      <c r="DT59" s="24"/>
      <c r="DU59" s="24"/>
      <c r="DV59" s="24"/>
      <c r="DW59" s="24"/>
      <c r="DX59" s="24"/>
      <c r="DY59" s="24"/>
      <c r="DZ59" s="24"/>
      <c r="EA59" s="24"/>
    </row>
    <row r="60" spans="1:134" s="34" customFormat="1" ht="17.399999999999999" x14ac:dyDescent="0.25">
      <c r="A60" s="24"/>
      <c r="B60" s="29"/>
      <c r="C60" s="29"/>
      <c r="D60" s="30"/>
      <c r="E60" s="63"/>
      <c r="F60" s="63"/>
      <c r="G60" s="31"/>
      <c r="H60" s="32"/>
      <c r="I60" s="33" t="str">
        <f t="shared" si="64"/>
        <v xml:space="preserve"> - </v>
      </c>
      <c r="J60" s="60"/>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row>
    <row r="61" spans="1:134" s="34" customFormat="1" ht="17.399999999999999" x14ac:dyDescent="0.25">
      <c r="A61" s="24"/>
      <c r="B61" s="29"/>
      <c r="C61" s="29"/>
      <c r="D61" s="30"/>
      <c r="E61" s="63"/>
      <c r="F61" s="63"/>
      <c r="G61" s="31"/>
      <c r="H61" s="32"/>
      <c r="I61" s="33" t="str">
        <f t="shared" si="64"/>
        <v xml:space="preserve"> - </v>
      </c>
      <c r="J61" s="60"/>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row>
    <row r="62" spans="1:134" s="39" customFormat="1" ht="17.399999999999999" x14ac:dyDescent="0.25">
      <c r="A62" s="35" t="s">
        <v>94</v>
      </c>
      <c r="B62" s="36"/>
      <c r="C62" s="37"/>
      <c r="D62" s="37"/>
      <c r="E62" s="64"/>
      <c r="F62" s="64"/>
      <c r="G62" s="38"/>
      <c r="H62" s="38"/>
      <c r="I62" s="38"/>
      <c r="J62" s="61"/>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row>
    <row r="63" spans="1:134" s="34" customFormat="1" ht="17.399999999999999" x14ac:dyDescent="0.25">
      <c r="A63" s="40" t="s">
        <v>95</v>
      </c>
      <c r="B63" s="41"/>
      <c r="C63" s="41"/>
      <c r="D63" s="41"/>
      <c r="E63" s="65"/>
      <c r="F63" s="65"/>
      <c r="G63" s="41"/>
      <c r="H63" s="41"/>
      <c r="I63" s="41"/>
      <c r="J63" s="61"/>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row>
    <row r="64" spans="1:134" s="34" customFormat="1" ht="17.399999999999999" x14ac:dyDescent="0.25">
      <c r="A64" s="81" t="str">
        <f>IF(ISERROR(VALUE(SUBSTITUTE(prevWBS,".",""))),"1",IF(ISERROR(FIND("`",SUBSTITUTE(prevWBS,".","`",1))),TEXT(VALUE(prevWBS)+1,"#"),TEXT(VALUE(LEFT(prevWBS,FIND("`",SUBSTITUTE(prevWBS,".","`",1))-1))+1,"#")))</f>
        <v>1</v>
      </c>
      <c r="B64" s="82" t="s">
        <v>90</v>
      </c>
      <c r="C64" s="42"/>
      <c r="D64" s="43"/>
      <c r="E64" s="109"/>
      <c r="F64" s="110" t="str">
        <f t="shared" ref="F64:F67" si="84">IF(ISBLANK(E64)," - ",IF(G64=0,E64,E64+G64-1))</f>
        <v xml:space="preserve"> - </v>
      </c>
      <c r="G64" s="26"/>
      <c r="H64" s="27"/>
      <c r="I64" s="28" t="str">
        <f>IF(OR(F64=0,E64=0)," - ",NETWORKDAYS(E64,F64))</f>
        <v xml:space="preserve"> - </v>
      </c>
      <c r="J64" s="58"/>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row>
    <row r="65" spans="1:134" s="34" customFormat="1" ht="17.399999999999999" x14ac:dyDescent="0.25">
      <c r="A6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44" t="s">
        <v>91</v>
      </c>
      <c r="C65" s="44"/>
      <c r="D65" s="43"/>
      <c r="E65" s="109"/>
      <c r="F65" s="110" t="str">
        <f t="shared" si="84"/>
        <v xml:space="preserve"> - </v>
      </c>
      <c r="G65" s="26"/>
      <c r="H65" s="27"/>
      <c r="I65" s="28" t="str">
        <f t="shared" ref="I65:I67" si="85">IF(OR(F65=0,E65=0)," - ",NETWORKDAYS(E65,F65))</f>
        <v xml:space="preserve"> - </v>
      </c>
      <c r="J65" s="58"/>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row>
    <row r="66" spans="1:134" s="34" customFormat="1" ht="17.399999999999999" x14ac:dyDescent="0.25">
      <c r="A6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66" s="45" t="s">
        <v>92</v>
      </c>
      <c r="C66" s="44"/>
      <c r="D66" s="43"/>
      <c r="E66" s="109"/>
      <c r="F66" s="110" t="str">
        <f t="shared" si="84"/>
        <v xml:space="preserve"> - </v>
      </c>
      <c r="G66" s="26"/>
      <c r="H66" s="27"/>
      <c r="I66" s="28" t="str">
        <f t="shared" si="85"/>
        <v xml:space="preserve"> - </v>
      </c>
      <c r="J66" s="58"/>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row>
    <row r="67" spans="1:134" s="34" customFormat="1" ht="17.399999999999999" x14ac:dyDescent="0.25">
      <c r="A67"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7" s="45" t="s">
        <v>93</v>
      </c>
      <c r="C67" s="44"/>
      <c r="D67" s="43"/>
      <c r="E67" s="109"/>
      <c r="F67" s="110" t="str">
        <f t="shared" si="84"/>
        <v xml:space="preserve"> - </v>
      </c>
      <c r="G67" s="26"/>
      <c r="H67" s="27"/>
      <c r="I67" s="28" t="str">
        <f t="shared" si="85"/>
        <v xml:space="preserve"> - </v>
      </c>
      <c r="J67" s="58"/>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row>
    <row r="68" spans="1:134" s="10" customFormat="1" x14ac:dyDescent="0.25">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row>
    <row r="69" spans="1:134" x14ac:dyDescent="0.25">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c r="EB69" s="24"/>
      <c r="EC69" s="24"/>
      <c r="ED69" s="24"/>
    </row>
  </sheetData>
  <sheetProtection formatCells="0" formatColumns="0" formatRows="0" insertRows="0" deleteRows="0"/>
  <mergeCells count="35">
    <mergeCell ref="DL4:DR4"/>
    <mergeCell ref="DL5:DR5"/>
    <mergeCell ref="CJ4:CP4"/>
    <mergeCell ref="CJ5:CP5"/>
    <mergeCell ref="CQ4:CW4"/>
    <mergeCell ref="CQ5:CW5"/>
    <mergeCell ref="CX4:DD4"/>
    <mergeCell ref="CX5:DD5"/>
    <mergeCell ref="DE4:DK4"/>
    <mergeCell ref="DE5:DK5"/>
    <mergeCell ref="BO4:BU4"/>
    <mergeCell ref="BO5:BU5"/>
    <mergeCell ref="BV4:CB4"/>
    <mergeCell ref="BV5:CB5"/>
    <mergeCell ref="CC4:CI4"/>
    <mergeCell ref="CC5:CI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13">
    <cfRule type="dataBar" priority="172">
      <dataBar>
        <cfvo type="num" val="0"/>
        <cfvo type="num" val="1"/>
        <color theme="0" tint="-0.34998626667073579"/>
      </dataBar>
      <extLst>
        <ext xmlns:x14="http://schemas.microsoft.com/office/spreadsheetml/2009/9/main" uri="{B025F937-C7B1-47D3-B67F-A62EFF666E3E}">
          <x14:id>{B0F56987-C372-4949-AEBC-3D3AF80B3A70}</x14:id>
        </ext>
      </extLst>
    </cfRule>
  </conditionalFormatting>
  <conditionalFormatting sqref="H19">
    <cfRule type="dataBar" priority="146">
      <dataBar>
        <cfvo type="num" val="0"/>
        <cfvo type="num" val="1"/>
        <color theme="0" tint="-0.34998626667073579"/>
      </dataBar>
      <extLst>
        <ext xmlns:x14="http://schemas.microsoft.com/office/spreadsheetml/2009/9/main" uri="{B025F937-C7B1-47D3-B67F-A62EFF666E3E}">
          <x14:id>{56F2EDD8-D9B8-4C0D-9F8C-328E475E9276}</x14:id>
        </ext>
      </extLst>
    </cfRule>
  </conditionalFormatting>
  <conditionalFormatting sqref="H20">
    <cfRule type="dataBar" priority="150">
      <dataBar>
        <cfvo type="num" val="0"/>
        <cfvo type="num" val="1"/>
        <color theme="0" tint="-0.34998626667073579"/>
      </dataBar>
      <extLst>
        <ext xmlns:x14="http://schemas.microsoft.com/office/spreadsheetml/2009/9/main" uri="{B025F937-C7B1-47D3-B67F-A62EFF666E3E}">
          <x14:id>{876FD4BD-FB07-455A-BF85-62FFF58FEF2D}</x14:id>
        </ext>
      </extLst>
    </cfRule>
  </conditionalFormatting>
  <conditionalFormatting sqref="H21:H22 H30 H8:H12 H14:H18 H25:H26 H43:H45 H33:H39 H52:H67">
    <cfRule type="dataBar" priority="21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H23">
    <cfRule type="dataBar" priority="134">
      <dataBar>
        <cfvo type="num" val="0"/>
        <cfvo type="num" val="1"/>
        <color theme="0" tint="-0.34998626667073579"/>
      </dataBar>
      <extLst>
        <ext xmlns:x14="http://schemas.microsoft.com/office/spreadsheetml/2009/9/main" uri="{B025F937-C7B1-47D3-B67F-A62EFF666E3E}">
          <x14:id>{B68F6D85-7DC6-42CF-B293-9DD44BA4A443}</x14:id>
        </ext>
      </extLst>
    </cfRule>
  </conditionalFormatting>
  <conditionalFormatting sqref="H24">
    <cfRule type="dataBar" priority="118">
      <dataBar>
        <cfvo type="num" val="0"/>
        <cfvo type="num" val="1"/>
        <color theme="0" tint="-0.34998626667073579"/>
      </dataBar>
      <extLst>
        <ext xmlns:x14="http://schemas.microsoft.com/office/spreadsheetml/2009/9/main" uri="{B025F937-C7B1-47D3-B67F-A62EFF666E3E}">
          <x14:id>{46A138FF-10EF-47BD-9556-744CEE271D3B}</x14:id>
        </ext>
      </extLst>
    </cfRule>
  </conditionalFormatting>
  <conditionalFormatting sqref="H27">
    <cfRule type="dataBar" priority="110">
      <dataBar>
        <cfvo type="num" val="0"/>
        <cfvo type="num" val="1"/>
        <color theme="0" tint="-0.34998626667073579"/>
      </dataBar>
      <extLst>
        <ext xmlns:x14="http://schemas.microsoft.com/office/spreadsheetml/2009/9/main" uri="{B025F937-C7B1-47D3-B67F-A62EFF666E3E}">
          <x14:id>{BD301972-8DD1-4919-A74F-33287EB8DC0D}</x14:id>
        </ext>
      </extLst>
    </cfRule>
  </conditionalFormatting>
  <conditionalFormatting sqref="H28">
    <cfRule type="dataBar" priority="17">
      <dataBar>
        <cfvo type="num" val="0"/>
        <cfvo type="num" val="1"/>
        <color theme="0" tint="-0.34998626667073579"/>
      </dataBar>
      <extLst>
        <ext xmlns:x14="http://schemas.microsoft.com/office/spreadsheetml/2009/9/main" uri="{B025F937-C7B1-47D3-B67F-A62EFF666E3E}">
          <x14:id>{D6DEE57C-C764-4C55-9993-72EE3F9B7492}</x14:id>
        </ext>
      </extLst>
    </cfRule>
  </conditionalFormatting>
  <conditionalFormatting sqref="H29">
    <cfRule type="dataBar" priority="114">
      <dataBar>
        <cfvo type="num" val="0"/>
        <cfvo type="num" val="1"/>
        <color theme="0" tint="-0.34998626667073579"/>
      </dataBar>
      <extLst>
        <ext xmlns:x14="http://schemas.microsoft.com/office/spreadsheetml/2009/9/main" uri="{B025F937-C7B1-47D3-B67F-A62EFF666E3E}">
          <x14:id>{8669C826-4E66-406D-8A7A-CB8B9152EDA8}</x14:id>
        </ext>
      </extLst>
    </cfRule>
  </conditionalFormatting>
  <conditionalFormatting sqref="H31">
    <cfRule type="dataBar" priority="90">
      <dataBar>
        <cfvo type="num" val="0"/>
        <cfvo type="num" val="1"/>
        <color theme="0" tint="-0.34998626667073579"/>
      </dataBar>
      <extLst>
        <ext xmlns:x14="http://schemas.microsoft.com/office/spreadsheetml/2009/9/main" uri="{B025F937-C7B1-47D3-B67F-A62EFF666E3E}">
          <x14:id>{9DDC6B5D-9CB3-42E3-830B-E9B97D88AE9E}</x14:id>
        </ext>
      </extLst>
    </cfRule>
  </conditionalFormatting>
  <conditionalFormatting sqref="H32">
    <cfRule type="dataBar" priority="94">
      <dataBar>
        <cfvo type="num" val="0"/>
        <cfvo type="num" val="1"/>
        <color theme="0" tint="-0.34998626667073579"/>
      </dataBar>
      <extLst>
        <ext xmlns:x14="http://schemas.microsoft.com/office/spreadsheetml/2009/9/main" uri="{B025F937-C7B1-47D3-B67F-A62EFF666E3E}">
          <x14:id>{D1B96453-D69C-48F6-815D-BD694327809E}</x14:id>
        </ext>
      </extLst>
    </cfRule>
  </conditionalFormatting>
  <conditionalFormatting sqref="H40">
    <cfRule type="dataBar" priority="66">
      <dataBar>
        <cfvo type="num" val="0"/>
        <cfvo type="num" val="1"/>
        <color theme="0" tint="-0.34998626667073579"/>
      </dataBar>
      <extLst>
        <ext xmlns:x14="http://schemas.microsoft.com/office/spreadsheetml/2009/9/main" uri="{B025F937-C7B1-47D3-B67F-A62EFF666E3E}">
          <x14:id>{B9F04D47-0429-4F90-81FE-868AB18EB1CA}</x14:id>
        </ext>
      </extLst>
    </cfRule>
  </conditionalFormatting>
  <conditionalFormatting sqref="H41">
    <cfRule type="dataBar" priority="70">
      <dataBar>
        <cfvo type="num" val="0"/>
        <cfvo type="num" val="1"/>
        <color theme="0" tint="-0.34998626667073579"/>
      </dataBar>
      <extLst>
        <ext xmlns:x14="http://schemas.microsoft.com/office/spreadsheetml/2009/9/main" uri="{B025F937-C7B1-47D3-B67F-A62EFF666E3E}">
          <x14:id>{7B910277-1A99-4FC9-AAE1-EA562C46D3DF}</x14:id>
        </ext>
      </extLst>
    </cfRule>
  </conditionalFormatting>
  <conditionalFormatting sqref="H42">
    <cfRule type="dataBar" priority="74">
      <dataBar>
        <cfvo type="num" val="0"/>
        <cfvo type="num" val="1"/>
        <color theme="0" tint="-0.34998626667073579"/>
      </dataBar>
      <extLst>
        <ext xmlns:x14="http://schemas.microsoft.com/office/spreadsheetml/2009/9/main" uri="{B025F937-C7B1-47D3-B67F-A62EFF666E3E}">
          <x14:id>{76644EAA-F991-496F-9521-140FECAE342D}</x14:id>
        </ext>
      </extLst>
    </cfRule>
  </conditionalFormatting>
  <conditionalFormatting sqref="H46">
    <cfRule type="dataBar" priority="62">
      <dataBar>
        <cfvo type="num" val="0"/>
        <cfvo type="num" val="1"/>
        <color theme="0" tint="-0.34998626667073579"/>
      </dataBar>
      <extLst>
        <ext xmlns:x14="http://schemas.microsoft.com/office/spreadsheetml/2009/9/main" uri="{B025F937-C7B1-47D3-B67F-A62EFF666E3E}">
          <x14:id>{E770E484-124E-4F63-88EC-B9E7ED864E2D}</x14:id>
        </ext>
      </extLst>
    </cfRule>
  </conditionalFormatting>
  <conditionalFormatting sqref="H47:H48">
    <cfRule type="dataBar" priority="58">
      <dataBar>
        <cfvo type="num" val="0"/>
        <cfvo type="num" val="1"/>
        <color theme="0" tint="-0.34998626667073579"/>
      </dataBar>
      <extLst>
        <ext xmlns:x14="http://schemas.microsoft.com/office/spreadsheetml/2009/9/main" uri="{B025F937-C7B1-47D3-B67F-A62EFF666E3E}">
          <x14:id>{7C1775A6-C86B-46A2-AD09-079C79189E71}</x14:id>
        </ext>
      </extLst>
    </cfRule>
  </conditionalFormatting>
  <conditionalFormatting sqref="H49">
    <cfRule type="dataBar" priority="46">
      <dataBar>
        <cfvo type="num" val="0"/>
        <cfvo type="num" val="1"/>
        <color theme="0" tint="-0.34998626667073579"/>
      </dataBar>
      <extLst>
        <ext xmlns:x14="http://schemas.microsoft.com/office/spreadsheetml/2009/9/main" uri="{B025F937-C7B1-47D3-B67F-A62EFF666E3E}">
          <x14:id>{B8E6E44D-A045-4DAA-B74F-484BFE0BFF40}</x14:id>
        </ext>
      </extLst>
    </cfRule>
  </conditionalFormatting>
  <conditionalFormatting sqref="H50">
    <cfRule type="dataBar" priority="50">
      <dataBar>
        <cfvo type="num" val="0"/>
        <cfvo type="num" val="1"/>
        <color theme="0" tint="-0.34998626667073579"/>
      </dataBar>
      <extLst>
        <ext xmlns:x14="http://schemas.microsoft.com/office/spreadsheetml/2009/9/main" uri="{B025F937-C7B1-47D3-B67F-A62EFF666E3E}">
          <x14:id>{31D059A2-F78D-42A7-A21E-5408F4C33E0B}</x14:id>
        </ext>
      </extLst>
    </cfRule>
  </conditionalFormatting>
  <conditionalFormatting sqref="H51">
    <cfRule type="dataBar" priority="18">
      <dataBar>
        <cfvo type="num" val="0"/>
        <cfvo type="num" val="1"/>
        <color theme="0" tint="-0.34998626667073579"/>
      </dataBar>
      <extLst>
        <ext xmlns:x14="http://schemas.microsoft.com/office/spreadsheetml/2009/9/main" uri="{B025F937-C7B1-47D3-B67F-A62EFF666E3E}">
          <x14:id>{433F3ED7-4108-4392-AE81-FE6E142423B7}</x14:id>
        </ext>
      </extLst>
    </cfRule>
  </conditionalFormatting>
  <conditionalFormatting sqref="K6:DD51 DD52:ED54 K52:DC67 DD55:DG55 DD56:ED58 DD59:DK59 DN59:DR59 DD60:DN60 DD61:ED69">
    <cfRule type="expression" dxfId="20" priority="19">
      <formula>K$6=TODAY()</formula>
    </cfRule>
  </conditionalFormatting>
  <conditionalFormatting sqref="K8:DD51 DD52:ED54 K52:DC67 DD55:DG55 DJ55 DD56:ED58 DD59:DK59 DN59:DR59 DD60:DN60 DD61:ED69">
    <cfRule type="expression" dxfId="19" priority="20">
      <formula>AND($E8&lt;=K$6,ROUNDDOWN(($F8-$E8+1)*$H8,0)+$E8-1&gt;=K$6)</formula>
    </cfRule>
    <cfRule type="expression" dxfId="18" priority="21">
      <formula>AND(NOT(ISBLANK($E8)),$E8&lt;=K$6,$F8&gt;=K$6)</formula>
    </cfRule>
  </conditionalFormatting>
  <conditionalFormatting sqref="K6:DR7">
    <cfRule type="expression" dxfId="17" priority="2">
      <formula>K$6=TODAY()</formula>
    </cfRule>
  </conditionalFormatting>
  <conditionalFormatting sqref="DE10:DE19">
    <cfRule type="expression" dxfId="16" priority="3">
      <formula>DE$6=TODAY()</formula>
    </cfRule>
    <cfRule type="expression" dxfId="15" priority="4">
      <formula>AND($E10&lt;=DE$6,ROUNDDOWN(($F10-$E10+1)*$H10,0)+$E10-1&gt;=DE$6)</formula>
    </cfRule>
    <cfRule type="expression" dxfId="14" priority="5">
      <formula>AND(NOT(ISBLANK($E10)),$E10&lt;=DE$6,$F10&gt;=DE$6)</formula>
    </cfRule>
  </conditionalFormatting>
  <conditionalFormatting sqref="DE6:DR7">
    <cfRule type="expression" dxfId="13" priority="1">
      <formula>DE$6=TODAY()</formula>
    </cfRule>
  </conditionalFormatting>
  <conditionalFormatting sqref="DF10:EB20">
    <cfRule type="expression" dxfId="12" priority="8">
      <formula>AND(NOT(ISBLANK($E10)),$E10&lt;=DF$6,$F10&gt;=DF$6)</formula>
    </cfRule>
    <cfRule type="expression" dxfId="11" priority="7">
      <formula>AND($E10&lt;=DF$6,ROUNDDOWN(($F10-$E10+1)*$H10,0)+$E10-1&gt;=DF$6)</formula>
    </cfRule>
    <cfRule type="expression" dxfId="10" priority="6">
      <formula>DF$6=TODAY()</formula>
    </cfRule>
  </conditionalFormatting>
  <conditionalFormatting sqref="DJ55">
    <cfRule type="expression" dxfId="9" priority="268">
      <formula>DJ$6=TODAY()</formula>
    </cfRule>
  </conditionalFormatting>
  <conditionalFormatting sqref="DJ55:EC55 DL59">
    <cfRule type="expression" dxfId="8" priority="240">
      <formula>DK$6=TODAY()</formula>
    </cfRule>
  </conditionalFormatting>
  <conditionalFormatting sqref="DK55:EC55 DL59">
    <cfRule type="expression" dxfId="7" priority="243">
      <formula>AND($E55&lt;=DL$6,ROUNDDOWN(($F55-$E55+1)*$H55,0)+$E55-1&gt;=DL$6)</formula>
    </cfRule>
    <cfRule type="expression" dxfId="6" priority="244">
      <formula>AND(NOT(ISBLANK($E55)),$E55&lt;=DL$6,$F55&gt;=DL$6)</formula>
    </cfRule>
  </conditionalFormatting>
  <conditionalFormatting sqref="DO60:DZ60">
    <cfRule type="expression" dxfId="5" priority="246">
      <formula>DS$6=TODAY()</formula>
    </cfRule>
    <cfRule type="expression" dxfId="4" priority="249">
      <formula>AND($E60&lt;=DS$6,ROUNDDOWN(($F60-$E60+1)*$H60,0)+$E60-1&gt;=DS$6)</formula>
    </cfRule>
    <cfRule type="expression" dxfId="3" priority="250">
      <formula>AND(NOT(ISBLANK($E60)),$E60&lt;=DS$6,$F60&gt;=DS$6)</formula>
    </cfRule>
  </conditionalFormatting>
  <conditionalFormatting sqref="DS59:EA59">
    <cfRule type="expression" dxfId="2" priority="228">
      <formula>DV$6=TODAY()</formula>
    </cfRule>
    <cfRule type="expression" dxfId="1" priority="237">
      <formula>AND($E59&lt;=DV$6,ROUNDDOWN(($F59-$E59+1)*$H59,0)+$E59-1&gt;=DV$6)</formula>
    </cfRule>
    <cfRule type="expression" dxfId="0" priority="238">
      <formula>AND(NOT(ISBLANK($E59)),$E59&lt;=DV$6,$F59&gt;=DV$6)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A61 B63 B62 E60:H63 G21 G34:H34 G64 G65:G66 G67 A60" unlockedFormula="1"/>
    <ignoredError sqref="A34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F56987-C372-4949-AEBC-3D3AF80B3A70}">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56F2EDD8-D9B8-4C0D-9F8C-328E475E927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876FD4BD-FB07-455A-BF85-62FFF58FEF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H21:H22 H30 H8:H12 H14:H18 H25:H26 H43:H45 H33:H39 H52:H67</xm:sqref>
        </x14:conditionalFormatting>
        <x14:conditionalFormatting xmlns:xm="http://schemas.microsoft.com/office/excel/2006/main">
          <x14:cfRule type="dataBar" id="{B68F6D85-7DC6-42CF-B293-9DD44BA4A44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46A138FF-10EF-47BD-9556-744CEE271D3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BD301972-8DD1-4919-A74F-33287EB8DC0D}">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D6DEE57C-C764-4C55-9993-72EE3F9B7492}">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8669C826-4E66-406D-8A7A-CB8B9152EDA8}">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DC6B5D-9CB3-42E3-830B-E9B97D88AE9E}">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D1B96453-D69C-48F6-815D-BD694327809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B9F04D47-0429-4F90-81FE-868AB18EB1C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B910277-1A99-4FC9-AAE1-EA562C46D3DF}">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6644EAA-F991-496F-9521-140FECAE342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770E484-124E-4F63-88EC-B9E7ED864E2D}">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7C1775A6-C86B-46A2-AD09-079C79189E71}">
            <x14:dataBar minLength="0" maxLength="100" gradient="0">
              <x14:cfvo type="num">
                <xm:f>0</xm:f>
              </x14:cfvo>
              <x14:cfvo type="num">
                <xm:f>1</xm:f>
              </x14:cfvo>
              <x14:negativeFillColor rgb="FFFF0000"/>
              <x14:axisColor rgb="FF000000"/>
            </x14:dataBar>
          </x14:cfRule>
          <xm:sqref>H47:H48</xm:sqref>
        </x14:conditionalFormatting>
        <x14:conditionalFormatting xmlns:xm="http://schemas.microsoft.com/office/excel/2006/main">
          <x14:cfRule type="dataBar" id="{B8E6E44D-A045-4DAA-B74F-484BFE0BFF4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31D059A2-F78D-42A7-A21E-5408F4C33E0B}">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433F3ED7-4108-4392-AE81-FE6E142423B7}">
            <x14:dataBar minLength="0" maxLength="100" gradient="0">
              <x14:cfvo type="num">
                <xm:f>0</xm:f>
              </x14:cfvo>
              <x14:cfvo type="num">
                <xm:f>1</xm:f>
              </x14:cfvo>
              <x14:negativeFillColor rgb="FFFF0000"/>
              <x14:axisColor rgb="FF000000"/>
            </x14:dataBar>
          </x14:cfRule>
          <xm:sqref>H51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topLeftCell="A34" workbookViewId="0">
      <selection sqref="A1:D1048576"/>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13" t="s">
        <v>68</v>
      </c>
      <c r="B1" s="14"/>
    </row>
    <row r="2" spans="1:3" ht="13.8" x14ac:dyDescent="0.25">
      <c r="A2" s="89" t="s">
        <v>19</v>
      </c>
      <c r="B2" s="3"/>
    </row>
    <row r="3" spans="1:3" x14ac:dyDescent="0.25">
      <c r="B3" s="3"/>
    </row>
    <row r="4" spans="1:3" ht="17.399999999999999" x14ac:dyDescent="0.3">
      <c r="A4" s="84" t="s">
        <v>35</v>
      </c>
      <c r="B4" s="12"/>
    </row>
    <row r="5" spans="1:3" ht="55.2" x14ac:dyDescent="0.25">
      <c r="B5" s="90" t="s">
        <v>24</v>
      </c>
    </row>
    <row r="7" spans="1:3" ht="27.6" x14ac:dyDescent="0.25">
      <c r="B7" s="90" t="s">
        <v>36</v>
      </c>
    </row>
    <row r="9" spans="1:3" ht="13.8" x14ac:dyDescent="0.25">
      <c r="B9" s="89" t="s">
        <v>21</v>
      </c>
    </row>
    <row r="11" spans="1:3" ht="27.6" x14ac:dyDescent="0.25">
      <c r="B11" s="88" t="s">
        <v>22</v>
      </c>
    </row>
    <row r="13" spans="1:3" ht="17.399999999999999" x14ac:dyDescent="0.3">
      <c r="A13" s="125" t="s">
        <v>2</v>
      </c>
      <c r="B13" s="125"/>
    </row>
    <row r="15" spans="1:3" s="85" customFormat="1" ht="17.399999999999999" x14ac:dyDescent="0.25">
      <c r="A15" s="92"/>
      <c r="B15" s="91" t="s">
        <v>27</v>
      </c>
    </row>
    <row r="16" spans="1:3" s="85" customFormat="1" ht="17.399999999999999" x14ac:dyDescent="0.25">
      <c r="A16" s="92"/>
      <c r="B16" s="91" t="s">
        <v>25</v>
      </c>
      <c r="C16" s="87" t="s">
        <v>1</v>
      </c>
    </row>
    <row r="17" spans="1:3" ht="17.399999999999999" x14ac:dyDescent="0.3">
      <c r="A17" s="93"/>
      <c r="B17" s="91" t="s">
        <v>29</v>
      </c>
    </row>
    <row r="18" spans="1:3" ht="17.399999999999999" x14ac:dyDescent="0.3">
      <c r="A18" s="93"/>
      <c r="B18" s="91" t="s">
        <v>37</v>
      </c>
    </row>
    <row r="19" spans="1:3" ht="17.399999999999999" x14ac:dyDescent="0.3">
      <c r="A19" s="93"/>
      <c r="B19" s="91" t="s">
        <v>38</v>
      </c>
    </row>
    <row r="20" spans="1:3" s="85" customFormat="1" ht="17.399999999999999" x14ac:dyDescent="0.25">
      <c r="A20" s="92"/>
      <c r="B20" s="91" t="s">
        <v>26</v>
      </c>
      <c r="C20" s="86" t="s">
        <v>0</v>
      </c>
    </row>
    <row r="21" spans="1:3" ht="17.399999999999999" x14ac:dyDescent="0.3">
      <c r="A21" s="93"/>
      <c r="B21" s="91" t="s">
        <v>28</v>
      </c>
    </row>
    <row r="22" spans="1:3" ht="17.399999999999999" x14ac:dyDescent="0.3">
      <c r="A22" s="93"/>
      <c r="B22" s="94" t="s">
        <v>30</v>
      </c>
    </row>
    <row r="23" spans="1:3" ht="17.399999999999999" x14ac:dyDescent="0.3">
      <c r="A23" s="93"/>
      <c r="B23" s="4"/>
    </row>
    <row r="24" spans="1:3" ht="17.399999999999999" x14ac:dyDescent="0.3">
      <c r="A24" s="125" t="s">
        <v>31</v>
      </c>
      <c r="B24" s="125"/>
    </row>
    <row r="25" spans="1:3" ht="41.4" x14ac:dyDescent="0.3">
      <c r="A25" s="93"/>
      <c r="B25" s="91" t="s">
        <v>39</v>
      </c>
    </row>
    <row r="26" spans="1:3" ht="17.399999999999999" x14ac:dyDescent="0.3">
      <c r="A26" s="93"/>
      <c r="B26" s="91"/>
    </row>
    <row r="27" spans="1:3" ht="17.399999999999999" x14ac:dyDescent="0.3">
      <c r="A27" s="93"/>
      <c r="B27" s="108" t="s">
        <v>43</v>
      </c>
    </row>
    <row r="28" spans="1:3" ht="17.399999999999999" x14ac:dyDescent="0.3">
      <c r="A28" s="93"/>
      <c r="B28" s="91" t="s">
        <v>32</v>
      </c>
    </row>
    <row r="29" spans="1:3" ht="27.6" x14ac:dyDescent="0.3">
      <c r="A29" s="93"/>
      <c r="B29" s="91" t="s">
        <v>34</v>
      </c>
    </row>
    <row r="30" spans="1:3" ht="17.399999999999999" x14ac:dyDescent="0.3">
      <c r="A30" s="93"/>
      <c r="B30" s="91"/>
    </row>
    <row r="31" spans="1:3" ht="17.399999999999999" x14ac:dyDescent="0.3">
      <c r="A31" s="93"/>
      <c r="B31" s="108" t="s">
        <v>40</v>
      </c>
    </row>
    <row r="32" spans="1:3" ht="17.399999999999999" x14ac:dyDescent="0.3">
      <c r="A32" s="93"/>
      <c r="B32" s="91" t="s">
        <v>33</v>
      </c>
    </row>
    <row r="33" spans="1:2" ht="17.399999999999999" x14ac:dyDescent="0.3">
      <c r="A33" s="93"/>
      <c r="B33" s="91" t="s">
        <v>41</v>
      </c>
    </row>
    <row r="34" spans="1:2" ht="17.399999999999999" x14ac:dyDescent="0.3">
      <c r="A34" s="93"/>
      <c r="B34" s="4"/>
    </row>
    <row r="35" spans="1:2" ht="27.6" x14ac:dyDescent="0.3">
      <c r="A35" s="93"/>
      <c r="B35" s="91" t="s">
        <v>74</v>
      </c>
    </row>
    <row r="36" spans="1:2" ht="17.399999999999999" x14ac:dyDescent="0.3">
      <c r="A36" s="93"/>
      <c r="B36" s="95" t="s">
        <v>42</v>
      </c>
    </row>
    <row r="37" spans="1:2" ht="17.399999999999999" x14ac:dyDescent="0.3">
      <c r="A37" s="93"/>
      <c r="B37" s="4"/>
    </row>
    <row r="38" spans="1:2" ht="17.399999999999999" x14ac:dyDescent="0.3">
      <c r="A38" s="125" t="s">
        <v>7</v>
      </c>
      <c r="B38" s="125"/>
    </row>
    <row r="39" spans="1:2" ht="27.6" x14ac:dyDescent="0.25">
      <c r="B39" s="91" t="s">
        <v>45</v>
      </c>
    </row>
    <row r="41" spans="1:2" ht="13.8" x14ac:dyDescent="0.25">
      <c r="B41" s="91" t="s">
        <v>46</v>
      </c>
    </row>
    <row r="43" spans="1:2" ht="27.6" x14ac:dyDescent="0.25">
      <c r="B43" s="91" t="s">
        <v>44</v>
      </c>
    </row>
    <row r="45" spans="1:2" ht="27.6" x14ac:dyDescent="0.25">
      <c r="B45" s="91" t="s">
        <v>47</v>
      </c>
    </row>
    <row r="46" spans="1:2" x14ac:dyDescent="0.25">
      <c r="B46" s="6"/>
    </row>
    <row r="47" spans="1:2" ht="27.6" x14ac:dyDescent="0.25">
      <c r="B47" s="91" t="s">
        <v>48</v>
      </c>
    </row>
    <row r="49" spans="1:2" ht="17.399999999999999" x14ac:dyDescent="0.3">
      <c r="A49" s="125" t="s">
        <v>5</v>
      </c>
      <c r="B49" s="125"/>
    </row>
    <row r="50" spans="1:2" ht="27.6" x14ac:dyDescent="0.25">
      <c r="B50" s="91" t="s">
        <v>75</v>
      </c>
    </row>
    <row r="52" spans="1:2" ht="13.8" x14ac:dyDescent="0.25">
      <c r="A52" s="96" t="s">
        <v>8</v>
      </c>
      <c r="B52" s="91" t="s">
        <v>9</v>
      </c>
    </row>
    <row r="53" spans="1:2" ht="13.8" x14ac:dyDescent="0.25">
      <c r="A53" s="96" t="s">
        <v>10</v>
      </c>
      <c r="B53" s="91" t="s">
        <v>11</v>
      </c>
    </row>
    <row r="54" spans="1:2" ht="13.8" x14ac:dyDescent="0.25">
      <c r="A54" s="96" t="s">
        <v>12</v>
      </c>
      <c r="B54" s="91" t="s">
        <v>13</v>
      </c>
    </row>
    <row r="55" spans="1:2" ht="28.2" x14ac:dyDescent="0.25">
      <c r="A55" s="88"/>
      <c r="B55" s="91" t="s">
        <v>49</v>
      </c>
    </row>
    <row r="56" spans="1:2" ht="28.2" x14ac:dyDescent="0.25">
      <c r="A56" s="88"/>
      <c r="B56" s="91" t="s">
        <v>50</v>
      </c>
    </row>
    <row r="57" spans="1:2" ht="13.8" x14ac:dyDescent="0.25">
      <c r="A57" s="96" t="s">
        <v>14</v>
      </c>
      <c r="B57" s="91" t="s">
        <v>15</v>
      </c>
    </row>
    <row r="58" spans="1:2" ht="14.4" x14ac:dyDescent="0.25">
      <c r="A58" s="88"/>
      <c r="B58" s="91" t="s">
        <v>51</v>
      </c>
    </row>
    <row r="59" spans="1:2" ht="14.4" x14ac:dyDescent="0.25">
      <c r="A59" s="88"/>
      <c r="B59" s="91" t="s">
        <v>52</v>
      </c>
    </row>
    <row r="60" spans="1:2" ht="13.8" x14ac:dyDescent="0.25">
      <c r="A60" s="96" t="s">
        <v>16</v>
      </c>
      <c r="B60" s="91" t="s">
        <v>17</v>
      </c>
    </row>
    <row r="61" spans="1:2" ht="28.2" x14ac:dyDescent="0.25">
      <c r="A61" s="88"/>
      <c r="B61" s="91" t="s">
        <v>53</v>
      </c>
    </row>
    <row r="62" spans="1:2" ht="13.8" x14ac:dyDescent="0.25">
      <c r="A62" s="96" t="s">
        <v>54</v>
      </c>
      <c r="B62" s="91" t="s">
        <v>55</v>
      </c>
    </row>
    <row r="63" spans="1:2" ht="13.8" x14ac:dyDescent="0.25">
      <c r="A63" s="97"/>
      <c r="B63" s="91" t="s">
        <v>56</v>
      </c>
    </row>
    <row r="64" spans="1:2" x14ac:dyDescent="0.25">
      <c r="B64" s="5"/>
    </row>
    <row r="65" spans="1:2" ht="17.399999999999999" x14ac:dyDescent="0.3">
      <c r="A65" s="125" t="s">
        <v>6</v>
      </c>
      <c r="B65" s="125"/>
    </row>
    <row r="66" spans="1:2" ht="41.4" x14ac:dyDescent="0.25">
      <c r="B66" s="91" t="s">
        <v>57</v>
      </c>
    </row>
    <row r="68" spans="1:2" ht="17.399999999999999" x14ac:dyDescent="0.3">
      <c r="A68" s="125" t="s">
        <v>3</v>
      </c>
      <c r="B68" s="125"/>
    </row>
    <row r="69" spans="1:2" ht="13.8" x14ac:dyDescent="0.25">
      <c r="A69" s="103" t="s">
        <v>4</v>
      </c>
      <c r="B69" s="104" t="s">
        <v>58</v>
      </c>
    </row>
    <row r="70" spans="1:2" ht="27.6" x14ac:dyDescent="0.25">
      <c r="A70" s="97"/>
      <c r="B70" s="102" t="s">
        <v>60</v>
      </c>
    </row>
    <row r="71" spans="1:2" ht="13.8" x14ac:dyDescent="0.25">
      <c r="A71" s="97"/>
      <c r="B71" s="98"/>
    </row>
    <row r="72" spans="1:2" ht="13.8" x14ac:dyDescent="0.25">
      <c r="A72" s="103" t="s">
        <v>4</v>
      </c>
      <c r="B72" s="104" t="s">
        <v>73</v>
      </c>
    </row>
    <row r="73" spans="1:2" ht="28.2" x14ac:dyDescent="0.25">
      <c r="A73" s="97"/>
      <c r="B73" s="102" t="s">
        <v>77</v>
      </c>
    </row>
    <row r="74" spans="1:2" ht="13.8" x14ac:dyDescent="0.25">
      <c r="A74" s="97"/>
      <c r="B74" s="98"/>
    </row>
    <row r="75" spans="1:2" ht="13.8" x14ac:dyDescent="0.25">
      <c r="A75" s="103" t="s">
        <v>4</v>
      </c>
      <c r="B75" s="106" t="s">
        <v>63</v>
      </c>
    </row>
    <row r="76" spans="1:2" ht="41.4" x14ac:dyDescent="0.25">
      <c r="A76" s="97"/>
      <c r="B76" s="90" t="s">
        <v>76</v>
      </c>
    </row>
    <row r="77" spans="1:2" ht="13.8" x14ac:dyDescent="0.25">
      <c r="A77" s="97"/>
      <c r="B77" s="97"/>
    </row>
    <row r="78" spans="1:2" ht="13.8" x14ac:dyDescent="0.25">
      <c r="A78" s="103" t="s">
        <v>4</v>
      </c>
      <c r="B78" s="106" t="s">
        <v>69</v>
      </c>
    </row>
    <row r="79" spans="1:2" ht="27.6" x14ac:dyDescent="0.25">
      <c r="A79" s="97"/>
      <c r="B79" s="90" t="s">
        <v>64</v>
      </c>
    </row>
    <row r="80" spans="1:2" ht="13.8" x14ac:dyDescent="0.25">
      <c r="A80" s="97"/>
      <c r="B80" s="97"/>
    </row>
    <row r="81" spans="1:2" ht="13.8" x14ac:dyDescent="0.25">
      <c r="A81" s="103" t="s">
        <v>4</v>
      </c>
      <c r="B81" s="106" t="s">
        <v>70</v>
      </c>
    </row>
    <row r="82" spans="1:2" ht="14.4" x14ac:dyDescent="0.3">
      <c r="A82" s="97"/>
      <c r="B82" s="101" t="s">
        <v>65</v>
      </c>
    </row>
    <row r="83" spans="1:2" ht="14.4" x14ac:dyDescent="0.3">
      <c r="A83" s="97"/>
      <c r="B83" s="101" t="s">
        <v>66</v>
      </c>
    </row>
    <row r="84" spans="1:2" ht="14.4" x14ac:dyDescent="0.3">
      <c r="A84" s="97"/>
      <c r="B84" s="101" t="s">
        <v>67</v>
      </c>
    </row>
    <row r="85" spans="1:2" ht="13.8" x14ac:dyDescent="0.25">
      <c r="A85" s="97"/>
      <c r="B85" s="100"/>
    </row>
    <row r="86" spans="1:2" ht="13.8" x14ac:dyDescent="0.25">
      <c r="A86" s="103" t="s">
        <v>4</v>
      </c>
      <c r="B86" s="106" t="s">
        <v>71</v>
      </c>
    </row>
    <row r="87" spans="1:2" ht="41.4" x14ac:dyDescent="0.25">
      <c r="A87" s="97"/>
      <c r="B87" s="90" t="s">
        <v>59</v>
      </c>
    </row>
    <row r="88" spans="1:2" ht="14.4" x14ac:dyDescent="0.3">
      <c r="A88" s="97"/>
      <c r="B88" s="99" t="s">
        <v>61</v>
      </c>
    </row>
    <row r="89" spans="1:2" ht="41.4" x14ac:dyDescent="0.25">
      <c r="A89" s="97"/>
      <c r="B89" s="105" t="s">
        <v>62</v>
      </c>
    </row>
    <row r="90" spans="1:2" ht="13.8" x14ac:dyDescent="0.25">
      <c r="A90" s="97"/>
      <c r="B90" s="97"/>
    </row>
    <row r="91" spans="1:2" ht="13.8" x14ac:dyDescent="0.25">
      <c r="A91" s="103" t="s">
        <v>4</v>
      </c>
      <c r="B91" s="106" t="s">
        <v>72</v>
      </c>
    </row>
    <row r="92" spans="1:2" ht="27.6" x14ac:dyDescent="0.25">
      <c r="A92" s="88"/>
      <c r="B92" s="101" t="s">
        <v>18</v>
      </c>
    </row>
    <row r="94" spans="1:2" x14ac:dyDescent="0.25">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Turan Berkay Nasuhoğlu</cp:lastModifiedBy>
  <cp:lastPrinted>2018-02-12T20:25:38Z</cp:lastPrinted>
  <dcterms:created xsi:type="dcterms:W3CDTF">2010-06-09T16:05:03Z</dcterms:created>
  <dcterms:modified xsi:type="dcterms:W3CDTF">2024-04-21T18:12:41Z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