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y Drive\Gdrive\mydocuments\amazon\writeups\2019_NSF_SSiB_1D\Rfiles\Brook90\Brook90_R_FNS_v4_3layer_ABRLBA\sensitivity_analysis\"/>
    </mc:Choice>
  </mc:AlternateContent>
  <bookViews>
    <workbookView xWindow="0" yWindow="0" windowWidth="18165" windowHeight="7845" activeTab="2"/>
  </bookViews>
  <sheets>
    <sheet name="RMSEcompare_LBAonly" sheetId="1" r:id="rId1"/>
    <sheet name="charts" sheetId="2" r:id="rId2"/>
    <sheet name="withABRACOS" sheetId="3" r:id="rId3"/>
  </sheets>
  <calcPr calcId="0"/>
</workbook>
</file>

<file path=xl/calcChain.xml><?xml version="1.0" encoding="utf-8"?>
<calcChain xmlns="http://schemas.openxmlformats.org/spreadsheetml/2006/main">
  <c r="N17" i="3" l="1"/>
  <c r="M17" i="3"/>
  <c r="L17" i="3"/>
  <c r="I17" i="3"/>
  <c r="D17" i="3"/>
  <c r="C17" i="3"/>
  <c r="B17" i="3"/>
  <c r="N16" i="3"/>
  <c r="M16" i="3"/>
  <c r="L16" i="3"/>
  <c r="I16" i="3"/>
  <c r="D16" i="3"/>
  <c r="C16" i="3"/>
  <c r="B16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13" i="3"/>
  <c r="M12" i="3"/>
  <c r="M11" i="3"/>
  <c r="M10" i="3"/>
  <c r="M9" i="3"/>
  <c r="M8" i="3"/>
  <c r="M7" i="3"/>
  <c r="M6" i="3"/>
  <c r="M5" i="3"/>
  <c r="M4" i="3"/>
  <c r="M3" i="3"/>
  <c r="M2" i="3"/>
  <c r="L2" i="3"/>
  <c r="L14" i="3"/>
  <c r="L13" i="3"/>
  <c r="L12" i="3"/>
  <c r="L11" i="3"/>
  <c r="L10" i="3"/>
  <c r="L9" i="3"/>
  <c r="L8" i="3"/>
  <c r="L7" i="3"/>
  <c r="L6" i="3"/>
  <c r="L5" i="3"/>
  <c r="L4" i="3"/>
  <c r="L3" i="3"/>
  <c r="I14" i="3"/>
  <c r="M14" i="3" s="1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<sst xmlns="http://schemas.openxmlformats.org/spreadsheetml/2006/main" count="24" uniqueCount="17">
  <si>
    <t>C1.0.15.C2.0.6.C3.0.2</t>
  </si>
  <si>
    <t>C1.0.25.C2.0.5.C3.0.2</t>
  </si>
  <si>
    <t>C1.0.15.C2.0.5.C3.0.2</t>
  </si>
  <si>
    <t>C1.0.24.C2.0.377.C3.0.2</t>
  </si>
  <si>
    <t>C1.0.15.C2.0.6.C3.0.3</t>
  </si>
  <si>
    <t>C1.0.25.C2.0.5.C3.0.3</t>
  </si>
  <si>
    <t>C1.0.24.C2.0.377.C3.0.3</t>
  </si>
  <si>
    <t>Default</t>
  </si>
  <si>
    <t>Ann</t>
  </si>
  <si>
    <t>change, C3 0.3 to C3 0.2</t>
  </si>
  <si>
    <t>C1.0.25.C2.0.5.C3.0.26</t>
  </si>
  <si>
    <t>Mean RN</t>
  </si>
  <si>
    <t>nRMSE</t>
  </si>
  <si>
    <t>C3=0.26 follows Jacobs 1978 (assuming n/N = 1-cloud cover)</t>
  </si>
  <si>
    <t>Mean dry season</t>
  </si>
  <si>
    <t>Mean wet season</t>
  </si>
  <si>
    <t>Federer Eq B2 for CLDCOR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</si>
</sst>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227809</xdr:colOff>
      <xdr:row>35</xdr:row>
      <xdr:rowOff>37309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6323809" cy="6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10</xdr:col>
      <xdr:colOff>227809</xdr:colOff>
      <xdr:row>69</xdr:row>
      <xdr:rowOff>37309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6323809" cy="6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10</xdr:col>
      <xdr:colOff>227809</xdr:colOff>
      <xdr:row>103</xdr:row>
      <xdr:rowOff>37309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335000"/>
          <a:ext cx="6323809" cy="6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104</xdr:row>
      <xdr:rowOff>0</xdr:rowOff>
    </xdr:from>
    <xdr:to>
      <xdr:col>10</xdr:col>
      <xdr:colOff>571501</xdr:colOff>
      <xdr:row>126</xdr:row>
      <xdr:rowOff>45816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9812000"/>
          <a:ext cx="6667500" cy="423681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21</xdr:col>
      <xdr:colOff>227809</xdr:colOff>
      <xdr:row>35</xdr:row>
      <xdr:rowOff>37309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381000"/>
          <a:ext cx="6323809" cy="63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21</xdr:col>
      <xdr:colOff>227809</xdr:colOff>
      <xdr:row>69</xdr:row>
      <xdr:rowOff>37309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6858000"/>
          <a:ext cx="6323809" cy="63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70</xdr:row>
      <xdr:rowOff>38100</xdr:rowOff>
    </xdr:from>
    <xdr:to>
      <xdr:col>21</xdr:col>
      <xdr:colOff>27784</xdr:colOff>
      <xdr:row>103</xdr:row>
      <xdr:rowOff>75409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05575" y="13373100"/>
          <a:ext cx="6323809" cy="63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103</xdr:row>
      <xdr:rowOff>154267</xdr:rowOff>
    </xdr:from>
    <xdr:to>
      <xdr:col>21</xdr:col>
      <xdr:colOff>523875</xdr:colOff>
      <xdr:row>126</xdr:row>
      <xdr:rowOff>85129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34150" y="19775767"/>
          <a:ext cx="6791325" cy="4312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20</xdr:row>
      <xdr:rowOff>114300</xdr:rowOff>
    </xdr:from>
    <xdr:to>
      <xdr:col>4</xdr:col>
      <xdr:colOff>237226</xdr:colOff>
      <xdr:row>48</xdr:row>
      <xdr:rowOff>189824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543300"/>
          <a:ext cx="7190476" cy="54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45</xdr:row>
      <xdr:rowOff>104775</xdr:rowOff>
    </xdr:from>
    <xdr:to>
      <xdr:col>16</xdr:col>
      <xdr:colOff>132559</xdr:colOff>
      <xdr:row>78</xdr:row>
      <xdr:rowOff>142084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8296275"/>
          <a:ext cx="6323809" cy="6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20</xdr:row>
      <xdr:rowOff>0</xdr:rowOff>
    </xdr:from>
    <xdr:to>
      <xdr:col>11</xdr:col>
      <xdr:colOff>1256401</xdr:colOff>
      <xdr:row>48</xdr:row>
      <xdr:rowOff>75524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6200" y="3810000"/>
          <a:ext cx="7190476" cy="5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45</xdr:row>
      <xdr:rowOff>47625</xdr:rowOff>
    </xdr:from>
    <xdr:to>
      <xdr:col>3</xdr:col>
      <xdr:colOff>923134</xdr:colOff>
      <xdr:row>78</xdr:row>
      <xdr:rowOff>84934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8239125"/>
          <a:ext cx="6323809" cy="6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3</xdr:col>
      <xdr:colOff>837409</xdr:colOff>
      <xdr:row>112</xdr:row>
      <xdr:rowOff>37309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668500"/>
          <a:ext cx="6323809" cy="63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16</xdr:col>
      <xdr:colOff>56359</xdr:colOff>
      <xdr:row>112</xdr:row>
      <xdr:rowOff>37309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5200" y="14668500"/>
          <a:ext cx="6323809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5" sqref="C15"/>
    </sheetView>
  </sheetViews>
  <sheetFormatPr defaultRowHeight="15" x14ac:dyDescent="0.25"/>
  <cols>
    <col min="2" max="2" width="19.7109375" customWidth="1"/>
    <col min="3" max="3" width="23.140625" customWidth="1"/>
    <col min="4" max="4" width="19.5703125" customWidth="1"/>
    <col min="5" max="5" width="21.5703125" customWidth="1"/>
    <col min="6" max="6" width="24.140625" customWidth="1"/>
    <col min="7" max="7" width="22" customWidth="1"/>
    <col min="8" max="8" width="22.140625" customWidth="1"/>
  </cols>
  <sheetData>
    <row r="1" spans="1:8" x14ac:dyDescent="0.25">
      <c r="B1" t="s">
        <v>7</v>
      </c>
    </row>
    <row r="2" spans="1:8" x14ac:dyDescent="0.25">
      <c r="B2" s="1" t="s">
        <v>1</v>
      </c>
      <c r="C2" t="s">
        <v>0</v>
      </c>
      <c r="D2" t="s">
        <v>2</v>
      </c>
      <c r="E2" t="s">
        <v>3</v>
      </c>
      <c r="F2" t="s">
        <v>4</v>
      </c>
      <c r="G2" s="1" t="s">
        <v>5</v>
      </c>
      <c r="H2" t="s">
        <v>6</v>
      </c>
    </row>
    <row r="3" spans="1:8" x14ac:dyDescent="0.25">
      <c r="A3">
        <v>1</v>
      </c>
      <c r="B3" s="1">
        <v>9.44</v>
      </c>
      <c r="C3" s="2">
        <v>7.05</v>
      </c>
      <c r="D3">
        <v>7.03</v>
      </c>
      <c r="E3">
        <v>8.16</v>
      </c>
      <c r="F3">
        <v>6.25</v>
      </c>
      <c r="G3" s="2">
        <v>7.54</v>
      </c>
      <c r="H3">
        <v>8.1</v>
      </c>
    </row>
    <row r="4" spans="1:8" x14ac:dyDescent="0.25">
      <c r="A4">
        <v>2</v>
      </c>
      <c r="B4" s="1">
        <v>16.510000000000002</v>
      </c>
      <c r="C4" s="2">
        <v>14.02</v>
      </c>
      <c r="D4">
        <v>11.2</v>
      </c>
      <c r="E4">
        <v>11.7</v>
      </c>
      <c r="F4">
        <v>12.83</v>
      </c>
      <c r="G4" s="2">
        <v>14.65</v>
      </c>
      <c r="H4">
        <v>11.4</v>
      </c>
    </row>
    <row r="5" spans="1:8" x14ac:dyDescent="0.25">
      <c r="A5">
        <v>3</v>
      </c>
      <c r="B5" s="1">
        <v>9.19</v>
      </c>
      <c r="C5" s="2">
        <v>8.5299999999999994</v>
      </c>
      <c r="D5">
        <v>12.2</v>
      </c>
      <c r="E5">
        <v>13.03</v>
      </c>
      <c r="F5">
        <v>9.1999999999999993</v>
      </c>
      <c r="G5" s="2">
        <v>8.5500000000000007</v>
      </c>
      <c r="H5">
        <v>13.42</v>
      </c>
    </row>
    <row r="6" spans="1:8" x14ac:dyDescent="0.25">
      <c r="A6">
        <v>4</v>
      </c>
      <c r="B6" s="1">
        <v>8.26</v>
      </c>
      <c r="C6" s="2">
        <v>8.15</v>
      </c>
      <c r="D6">
        <v>11.36</v>
      </c>
      <c r="E6">
        <v>11.93</v>
      </c>
      <c r="F6">
        <v>9.02</v>
      </c>
      <c r="G6" s="2">
        <v>7.99</v>
      </c>
      <c r="H6">
        <v>12.53</v>
      </c>
    </row>
    <row r="7" spans="1:8" x14ac:dyDescent="0.25">
      <c r="A7">
        <v>5</v>
      </c>
      <c r="B7" s="1">
        <v>10.57</v>
      </c>
      <c r="C7">
        <v>11.69</v>
      </c>
      <c r="D7">
        <v>14.39</v>
      </c>
      <c r="E7">
        <v>14.27</v>
      </c>
      <c r="F7">
        <v>13.06</v>
      </c>
      <c r="G7" s="1">
        <v>11.26</v>
      </c>
      <c r="H7">
        <v>15.21</v>
      </c>
    </row>
    <row r="8" spans="1:8" x14ac:dyDescent="0.25">
      <c r="A8">
        <v>6</v>
      </c>
      <c r="B8" s="1">
        <v>11.42</v>
      </c>
      <c r="C8">
        <v>12.8</v>
      </c>
      <c r="D8">
        <v>15.51</v>
      </c>
      <c r="E8">
        <v>14.78</v>
      </c>
      <c r="F8">
        <v>14.33</v>
      </c>
      <c r="G8" s="1">
        <v>12.36</v>
      </c>
      <c r="H8">
        <v>16.02</v>
      </c>
    </row>
    <row r="9" spans="1:8" x14ac:dyDescent="0.25">
      <c r="A9">
        <v>7</v>
      </c>
      <c r="B9" s="1">
        <v>14.34</v>
      </c>
      <c r="C9">
        <v>14.88</v>
      </c>
      <c r="D9">
        <v>15.54</v>
      </c>
      <c r="E9">
        <v>14.93</v>
      </c>
      <c r="F9">
        <v>15.7</v>
      </c>
      <c r="G9" s="1">
        <v>14.66</v>
      </c>
      <c r="H9">
        <v>15.93</v>
      </c>
    </row>
    <row r="10" spans="1:8" x14ac:dyDescent="0.25">
      <c r="A10">
        <v>8</v>
      </c>
      <c r="B10" s="1">
        <v>8.73</v>
      </c>
      <c r="C10">
        <v>9.18</v>
      </c>
      <c r="D10">
        <v>11.63</v>
      </c>
      <c r="E10">
        <v>11.14</v>
      </c>
      <c r="F10">
        <v>10.64</v>
      </c>
      <c r="G10" s="2">
        <v>8.82</v>
      </c>
      <c r="H10">
        <v>12.2</v>
      </c>
    </row>
    <row r="11" spans="1:8" x14ac:dyDescent="0.25">
      <c r="A11">
        <v>9</v>
      </c>
      <c r="B11" s="1">
        <v>9.0399999999999991</v>
      </c>
      <c r="C11" s="2">
        <v>7.49</v>
      </c>
      <c r="D11">
        <v>8.7799999999999994</v>
      </c>
      <c r="E11">
        <v>9.5</v>
      </c>
      <c r="F11">
        <v>7.58</v>
      </c>
      <c r="G11" s="2">
        <v>7.53</v>
      </c>
      <c r="H11">
        <v>9.3800000000000008</v>
      </c>
    </row>
    <row r="12" spans="1:8" x14ac:dyDescent="0.25">
      <c r="A12">
        <v>10</v>
      </c>
      <c r="B12" s="1">
        <v>7.26</v>
      </c>
      <c r="C12" s="2">
        <v>6.98</v>
      </c>
      <c r="D12">
        <v>9.94</v>
      </c>
      <c r="E12">
        <v>10.41</v>
      </c>
      <c r="F12">
        <v>7.82</v>
      </c>
      <c r="G12" s="2">
        <v>6.89</v>
      </c>
      <c r="H12">
        <v>10.96</v>
      </c>
    </row>
    <row r="13" spans="1:8" x14ac:dyDescent="0.25">
      <c r="A13">
        <v>11</v>
      </c>
      <c r="B13" s="1">
        <v>9.3699999999999992</v>
      </c>
      <c r="C13" s="2">
        <v>6.93</v>
      </c>
      <c r="D13">
        <v>5.74</v>
      </c>
      <c r="E13">
        <v>6.94</v>
      </c>
      <c r="F13">
        <v>6.16</v>
      </c>
      <c r="G13" s="1">
        <v>7.41</v>
      </c>
      <c r="H13">
        <v>6.63</v>
      </c>
    </row>
    <row r="14" spans="1:8" x14ac:dyDescent="0.25">
      <c r="A14">
        <v>12</v>
      </c>
      <c r="B14" s="1">
        <v>11.81</v>
      </c>
      <c r="C14" s="2">
        <v>9.73</v>
      </c>
      <c r="D14">
        <v>7.11</v>
      </c>
      <c r="E14">
        <v>7.79</v>
      </c>
      <c r="F14">
        <v>9.02</v>
      </c>
      <c r="G14" s="2">
        <v>10.26</v>
      </c>
      <c r="H14">
        <v>7.68</v>
      </c>
    </row>
    <row r="15" spans="1:8" x14ac:dyDescent="0.25">
      <c r="A15">
        <v>13</v>
      </c>
      <c r="B15" s="1">
        <v>10.89</v>
      </c>
      <c r="C15" s="2">
        <v>10.210000000000001</v>
      </c>
      <c r="D15">
        <v>11.3</v>
      </c>
      <c r="E15">
        <v>11.52</v>
      </c>
      <c r="F15">
        <v>10.59</v>
      </c>
      <c r="G15" s="2">
        <v>10.25</v>
      </c>
      <c r="H15">
        <v>12.01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A103" workbookViewId="0">
      <selection activeCell="W112" sqref="W112"/>
    </sheetView>
  </sheetViews>
  <sheetFormatPr defaultRowHeight="15" x14ac:dyDescent="0.25"/>
  <sheetData>
    <row r="1" spans="1:13" x14ac:dyDescent="0.25">
      <c r="A1" s="1" t="s">
        <v>5</v>
      </c>
      <c r="M1" s="1" t="s">
        <v>1</v>
      </c>
    </row>
    <row r="3" spans="1:13" x14ac:dyDescent="0.25">
      <c r="A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A7" workbookViewId="0">
      <selection activeCell="A14" sqref="A14"/>
    </sheetView>
  </sheetViews>
  <sheetFormatPr defaultRowHeight="15" x14ac:dyDescent="0.25"/>
  <cols>
    <col min="1" max="1" width="21.42578125" customWidth="1"/>
    <col min="2" max="2" width="36.5703125" customWidth="1"/>
    <col min="3" max="3" width="24.28515625" customWidth="1"/>
    <col min="4" max="5" width="24.85546875" customWidth="1"/>
    <col min="6" max="6" width="26.7109375" customWidth="1"/>
    <col min="12" max="12" width="22" customWidth="1"/>
    <col min="13" max="14" width="22.28515625" customWidth="1"/>
  </cols>
  <sheetData>
    <row r="1" spans="1:14" x14ac:dyDescent="0.25">
      <c r="B1" s="1" t="s">
        <v>1</v>
      </c>
      <c r="C1" t="s">
        <v>5</v>
      </c>
      <c r="D1" s="1" t="s">
        <v>10</v>
      </c>
      <c r="E1" s="1" t="s">
        <v>16</v>
      </c>
      <c r="F1" t="s">
        <v>9</v>
      </c>
      <c r="I1" t="s">
        <v>11</v>
      </c>
      <c r="K1" t="s">
        <v>12</v>
      </c>
      <c r="L1" s="1" t="s">
        <v>1</v>
      </c>
      <c r="M1" t="s">
        <v>5</v>
      </c>
      <c r="N1" s="1" t="s">
        <v>10</v>
      </c>
    </row>
    <row r="2" spans="1:14" x14ac:dyDescent="0.25">
      <c r="A2">
        <v>1</v>
      </c>
      <c r="B2">
        <v>10.34</v>
      </c>
      <c r="C2">
        <v>12.19</v>
      </c>
      <c r="D2">
        <v>11.35</v>
      </c>
      <c r="E2">
        <v>10.56</v>
      </c>
      <c r="F2">
        <f>C2-B2</f>
        <v>1.8499999999999996</v>
      </c>
      <c r="I2">
        <v>132.72646160337601</v>
      </c>
      <c r="L2">
        <f>ROUND(100*B2/$I2,1)</f>
        <v>7.8</v>
      </c>
      <c r="M2">
        <f>ROUND(100*C2/$I2,1)</f>
        <v>9.1999999999999993</v>
      </c>
      <c r="N2">
        <f>ROUND(100*D2/$I2,1)</f>
        <v>8.6</v>
      </c>
    </row>
    <row r="3" spans="1:14" x14ac:dyDescent="0.25">
      <c r="A3">
        <v>2</v>
      </c>
      <c r="B3">
        <v>8.73</v>
      </c>
      <c r="C3">
        <v>8.9600000000000009</v>
      </c>
      <c r="D3">
        <v>8.69</v>
      </c>
      <c r="E3">
        <v>8.76</v>
      </c>
      <c r="F3">
        <f>C3-B3</f>
        <v>0.23000000000000043</v>
      </c>
      <c r="I3">
        <v>125.70239372807001</v>
      </c>
      <c r="L3">
        <f>ROUND(100*B3/I3,1)</f>
        <v>6.9</v>
      </c>
      <c r="M3">
        <f>ROUND(100*C3/$I3,1)</f>
        <v>7.1</v>
      </c>
      <c r="N3">
        <f t="shared" ref="N3:N14" si="0">ROUND(100*D3/$I3,1)</f>
        <v>6.9</v>
      </c>
    </row>
    <row r="4" spans="1:14" x14ac:dyDescent="0.25">
      <c r="A4">
        <v>3</v>
      </c>
      <c r="B4">
        <v>9.2799999999999994</v>
      </c>
      <c r="C4" s="2">
        <v>7.78</v>
      </c>
      <c r="D4">
        <v>8.25</v>
      </c>
      <c r="E4">
        <v>9.6300000000000008</v>
      </c>
      <c r="F4">
        <f>C4-B4</f>
        <v>-1.4999999999999991</v>
      </c>
      <c r="I4">
        <v>126.977575520833</v>
      </c>
      <c r="L4">
        <f>ROUND(100*B4/I4,1)</f>
        <v>7.3</v>
      </c>
      <c r="M4">
        <f>ROUND(100*C4/$I4,1)</f>
        <v>6.1</v>
      </c>
      <c r="N4">
        <f t="shared" si="0"/>
        <v>6.5</v>
      </c>
    </row>
    <row r="5" spans="1:14" x14ac:dyDescent="0.25">
      <c r="A5">
        <v>4</v>
      </c>
      <c r="B5">
        <v>7.86</v>
      </c>
      <c r="C5" s="2">
        <v>7.33</v>
      </c>
      <c r="D5">
        <v>7.4</v>
      </c>
      <c r="E5">
        <v>7.86</v>
      </c>
      <c r="F5">
        <f>C5-B5</f>
        <v>-0.53000000000000025</v>
      </c>
      <c r="I5">
        <v>128.59724189814801</v>
      </c>
      <c r="L5">
        <f>ROUND(100*B5/I5,1)</f>
        <v>6.1</v>
      </c>
      <c r="M5">
        <f>ROUND(100*C5/$I5,1)</f>
        <v>5.7</v>
      </c>
      <c r="N5">
        <f t="shared" si="0"/>
        <v>5.8</v>
      </c>
    </row>
    <row r="6" spans="1:14" x14ac:dyDescent="0.25">
      <c r="A6">
        <v>5</v>
      </c>
      <c r="B6">
        <v>9.99</v>
      </c>
      <c r="C6" s="2">
        <v>8.49</v>
      </c>
      <c r="D6">
        <v>9.01</v>
      </c>
      <c r="E6">
        <v>10.24</v>
      </c>
      <c r="F6">
        <f>C6-B6</f>
        <v>-1.5</v>
      </c>
      <c r="I6">
        <v>110.16525615342201</v>
      </c>
      <c r="L6">
        <f>ROUND(100*B6/I6,1)</f>
        <v>9.1</v>
      </c>
      <c r="M6">
        <f>ROUND(100*C6/$I6,1)</f>
        <v>7.7</v>
      </c>
      <c r="N6">
        <f t="shared" si="0"/>
        <v>8.1999999999999993</v>
      </c>
    </row>
    <row r="7" spans="1:14" x14ac:dyDescent="0.25">
      <c r="A7">
        <v>6</v>
      </c>
      <c r="B7">
        <v>11.99</v>
      </c>
      <c r="C7" s="2">
        <v>10.55</v>
      </c>
      <c r="D7">
        <v>11.08</v>
      </c>
      <c r="E7">
        <v>12.16</v>
      </c>
      <c r="F7">
        <f>C7-B7</f>
        <v>-1.4399999999999995</v>
      </c>
      <c r="I7">
        <v>102.377966920045</v>
      </c>
      <c r="L7">
        <f>ROUND(100*B7/I7,1)</f>
        <v>11.7</v>
      </c>
      <c r="M7">
        <f>ROUND(100*C7/$I7,1)</f>
        <v>10.3</v>
      </c>
      <c r="N7">
        <f t="shared" si="0"/>
        <v>10.8</v>
      </c>
    </row>
    <row r="8" spans="1:14" x14ac:dyDescent="0.25">
      <c r="A8">
        <v>7</v>
      </c>
      <c r="B8">
        <v>10.75</v>
      </c>
      <c r="C8" s="2">
        <v>9.2200000000000006</v>
      </c>
      <c r="D8">
        <v>9.7799999999999994</v>
      </c>
      <c r="E8">
        <v>10.76</v>
      </c>
      <c r="F8">
        <f>C8-B8</f>
        <v>-1.5299999999999994</v>
      </c>
      <c r="I8">
        <v>106.919638486842</v>
      </c>
      <c r="L8">
        <f>ROUND(100*B8/I8,1)</f>
        <v>10.1</v>
      </c>
      <c r="M8">
        <f>ROUND(100*C8/$I8,1)</f>
        <v>8.6</v>
      </c>
      <c r="N8">
        <f t="shared" si="0"/>
        <v>9.1</v>
      </c>
    </row>
    <row r="9" spans="1:14" x14ac:dyDescent="0.25">
      <c r="A9">
        <v>8</v>
      </c>
      <c r="B9">
        <v>16.399999999999999</v>
      </c>
      <c r="C9" s="2">
        <v>14.41</v>
      </c>
      <c r="D9">
        <v>15.17</v>
      </c>
      <c r="E9">
        <v>16.399999999999999</v>
      </c>
      <c r="F9">
        <f>C9-B9</f>
        <v>-1.9899999999999984</v>
      </c>
      <c r="I9">
        <v>107.16538133680601</v>
      </c>
      <c r="L9">
        <f>ROUND(100*B9/I9,1)</f>
        <v>15.3</v>
      </c>
      <c r="M9">
        <f>ROUND(100*C9/$I9,1)</f>
        <v>13.4</v>
      </c>
      <c r="N9">
        <f t="shared" si="0"/>
        <v>14.2</v>
      </c>
    </row>
    <row r="10" spans="1:14" x14ac:dyDescent="0.25">
      <c r="A10">
        <v>9</v>
      </c>
      <c r="B10">
        <v>10.33</v>
      </c>
      <c r="C10" s="2">
        <v>8.85</v>
      </c>
      <c r="D10">
        <v>9.32</v>
      </c>
      <c r="E10">
        <v>10.46</v>
      </c>
      <c r="F10">
        <f>C10-B10</f>
        <v>-1.4800000000000004</v>
      </c>
      <c r="I10">
        <v>121.535272347122</v>
      </c>
      <c r="L10">
        <f>ROUND(100*B10/I10,1)</f>
        <v>8.5</v>
      </c>
      <c r="M10">
        <f>ROUND(100*C10/$I10,1)</f>
        <v>7.3</v>
      </c>
      <c r="N10">
        <f t="shared" si="0"/>
        <v>7.7</v>
      </c>
    </row>
    <row r="11" spans="1:14" x14ac:dyDescent="0.25">
      <c r="A11">
        <v>10</v>
      </c>
      <c r="B11">
        <v>8.73</v>
      </c>
      <c r="C11">
        <v>8.76</v>
      </c>
      <c r="D11">
        <v>8.6199999999999992</v>
      </c>
      <c r="E11">
        <v>8.73</v>
      </c>
      <c r="F11">
        <f>C11-B11</f>
        <v>2.9999999999999361E-2</v>
      </c>
      <c r="I11">
        <v>138.717795749158</v>
      </c>
      <c r="L11">
        <f>ROUND(100*B11/I11,1)</f>
        <v>6.3</v>
      </c>
      <c r="M11">
        <f>ROUND(100*C11/$I11,1)</f>
        <v>6.3</v>
      </c>
      <c r="N11">
        <f t="shared" si="0"/>
        <v>6.2</v>
      </c>
    </row>
    <row r="12" spans="1:14" x14ac:dyDescent="0.25">
      <c r="A12">
        <v>11</v>
      </c>
      <c r="B12">
        <v>9.61</v>
      </c>
      <c r="C12">
        <v>11.64</v>
      </c>
      <c r="D12">
        <v>10.73</v>
      </c>
      <c r="E12">
        <v>9.6199999999999992</v>
      </c>
      <c r="F12">
        <f>C12-B12</f>
        <v>2.0300000000000011</v>
      </c>
      <c r="I12">
        <v>143.146194778481</v>
      </c>
      <c r="L12">
        <f>ROUND(100*B12/I12,1)</f>
        <v>6.7</v>
      </c>
      <c r="M12">
        <f>ROUND(100*C12/$I12,1)</f>
        <v>8.1</v>
      </c>
      <c r="N12">
        <f t="shared" si="0"/>
        <v>7.5</v>
      </c>
    </row>
    <row r="13" spans="1:14" x14ac:dyDescent="0.25">
      <c r="A13">
        <v>12</v>
      </c>
      <c r="B13">
        <v>11.51</v>
      </c>
      <c r="C13">
        <v>13.39</v>
      </c>
      <c r="D13">
        <v>12.54</v>
      </c>
      <c r="E13">
        <v>11.61</v>
      </c>
      <c r="F13">
        <f>C13-B13</f>
        <v>1.8800000000000008</v>
      </c>
      <c r="I13">
        <v>131.80052038690499</v>
      </c>
      <c r="L13">
        <f>ROUND(100*B13/I13,1)</f>
        <v>8.6999999999999993</v>
      </c>
      <c r="M13">
        <f>ROUND(100*C13/$I13,1)</f>
        <v>10.199999999999999</v>
      </c>
      <c r="N13">
        <f t="shared" si="0"/>
        <v>9.5</v>
      </c>
    </row>
    <row r="14" spans="1:14" x14ac:dyDescent="0.25">
      <c r="A14" t="s">
        <v>8</v>
      </c>
      <c r="B14">
        <v>10.98</v>
      </c>
      <c r="C14">
        <v>10.19</v>
      </c>
      <c r="D14">
        <v>10.41</v>
      </c>
      <c r="E14">
        <v>11.08</v>
      </c>
      <c r="F14">
        <f>C14-B14</f>
        <v>-0.79000000000000092</v>
      </c>
      <c r="I14">
        <f>AVERAGE(I2:I13)</f>
        <v>122.98597490910068</v>
      </c>
      <c r="L14">
        <f>ROUND(100*B14/I14,1)</f>
        <v>8.9</v>
      </c>
      <c r="M14">
        <f>ROUND(100*C14/$I14,1)</f>
        <v>8.3000000000000007</v>
      </c>
      <c r="N14">
        <f t="shared" si="0"/>
        <v>8.5</v>
      </c>
    </row>
    <row r="16" spans="1:14" x14ac:dyDescent="0.25">
      <c r="A16" t="s">
        <v>14</v>
      </c>
      <c r="B16">
        <f>AVERAGE(B7:B10)</f>
        <v>12.3675</v>
      </c>
      <c r="C16">
        <f>AVERAGE(C7:C10)</f>
        <v>10.757500000000002</v>
      </c>
      <c r="D16">
        <f>AVERAGE(D7:D10)</f>
        <v>11.3375</v>
      </c>
      <c r="I16">
        <f>AVERAGE(I7:I10)</f>
        <v>109.49956477270376</v>
      </c>
      <c r="L16">
        <f>AVERAGE(L7:L10)</f>
        <v>11.399999999999999</v>
      </c>
      <c r="M16">
        <f>AVERAGE(M7:M10)</f>
        <v>9.8999999999999986</v>
      </c>
      <c r="N16">
        <f>AVERAGE(N7:N10)</f>
        <v>10.45</v>
      </c>
    </row>
    <row r="17" spans="1:14" x14ac:dyDescent="0.25">
      <c r="A17" t="s">
        <v>15</v>
      </c>
      <c r="B17">
        <f>AVERAGE(B13,B2:B5)</f>
        <v>9.5440000000000005</v>
      </c>
      <c r="C17">
        <f>AVERAGE(C13,C2:C5)</f>
        <v>9.93</v>
      </c>
      <c r="D17">
        <f>AVERAGE(D13,D2:D5)</f>
        <v>9.645999999999999</v>
      </c>
      <c r="I17">
        <f>AVERAGE(I13,I2:I5)</f>
        <v>129.1608386274664</v>
      </c>
      <c r="L17">
        <f>AVERAGE(L13,L2:L5)</f>
        <v>7.3599999999999994</v>
      </c>
      <c r="M17">
        <f>AVERAGE(M13,M2:M5)</f>
        <v>7.660000000000001</v>
      </c>
      <c r="N17">
        <f>AVERAGE(N13,N2:N5)</f>
        <v>7.4599999999999991</v>
      </c>
    </row>
    <row r="18" spans="1:14" x14ac:dyDescent="0.25">
      <c r="B1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RMSEcompare_LBAonly</vt:lpstr>
      <vt:lpstr>charts</vt:lpstr>
      <vt:lpstr>withABRACOS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Biggs</dc:creator>
  <cp:lastModifiedBy>Geography</cp:lastModifiedBy>
  <dcterms:created xsi:type="dcterms:W3CDTF">2020-06-18T15:39:05Z</dcterms:created>
  <dcterms:modified xsi:type="dcterms:W3CDTF">2020-06-19T14:55:20Z</dcterms:modified>
</cp:coreProperties>
</file>