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4345" windowHeight="12615" activeTab="1"/>
  </bookViews>
  <sheets>
    <sheet name="Sales Forecast" sheetId="3" r:id="rId1"/>
    <sheet name="CocktailTpl" sheetId="1" r:id="rId2"/>
    <sheet name="Total Ingredient List" sheetId="6" r:id="rId3"/>
    <sheet name="UOM Conversion Table" sheetId="5" state="veryHidden" r:id="rId4"/>
  </sheets>
  <definedNames>
    <definedName name="_xlnm._FilterDatabase" localSheetId="2" hidden="1">'Total Ingredient List'!$A$4:$S$8</definedName>
    <definedName name="conversion_table">'UOM Conversion Table'!$B$5:$F$9</definedName>
    <definedName name="size">'UOM Conversion Table'!$A$5:$A$9</definedName>
    <definedName name="uoms_val">'UOM Conversion Table'!$A$4:$A$22</definedName>
  </definedNames>
  <calcPr calcId="125725" concurrentCalc="0"/>
</workbook>
</file>

<file path=xl/calcChain.xml><?xml version="1.0" encoding="utf-8"?>
<calcChain xmlns="http://schemas.openxmlformats.org/spreadsheetml/2006/main">
  <c r="D5" i="1"/>
  <c r="R21" i="5"/>
  <c r="P21"/>
  <c r="N21"/>
  <c r="M21"/>
  <c r="J21"/>
  <c r="H21"/>
  <c r="F21"/>
  <c r="D21"/>
  <c r="P20"/>
  <c r="M20"/>
  <c r="R19"/>
  <c r="P19"/>
  <c r="N19"/>
  <c r="M19"/>
  <c r="J19"/>
  <c r="I19"/>
  <c r="H19"/>
  <c r="F19"/>
  <c r="D19"/>
  <c r="C19"/>
  <c r="R18"/>
  <c r="P18"/>
  <c r="N18"/>
  <c r="M18"/>
  <c r="J18"/>
  <c r="I18"/>
  <c r="H18"/>
  <c r="F18"/>
  <c r="E18"/>
  <c r="D18"/>
  <c r="C18"/>
  <c r="R17"/>
  <c r="P17"/>
  <c r="N17"/>
  <c r="M17"/>
  <c r="J17"/>
  <c r="I17"/>
  <c r="H17"/>
  <c r="F17"/>
  <c r="D17"/>
  <c r="C17"/>
  <c r="R16"/>
  <c r="N16"/>
  <c r="M16"/>
  <c r="J16"/>
  <c r="I16"/>
  <c r="H16"/>
  <c r="F16"/>
  <c r="D16"/>
  <c r="C16"/>
  <c r="P15"/>
  <c r="N15"/>
  <c r="F15"/>
  <c r="R14"/>
  <c r="P14"/>
  <c r="N14"/>
  <c r="M14"/>
  <c r="K14"/>
  <c r="F14"/>
  <c r="D14"/>
  <c r="C14"/>
  <c r="R13"/>
  <c r="P13"/>
  <c r="N13"/>
  <c r="M13"/>
  <c r="L13"/>
  <c r="K13"/>
  <c r="J13"/>
  <c r="H13"/>
  <c r="F13"/>
  <c r="E13"/>
  <c r="D13"/>
  <c r="C13"/>
  <c r="R12"/>
  <c r="P12"/>
  <c r="N12"/>
  <c r="M12"/>
  <c r="J12"/>
  <c r="I12"/>
  <c r="H12"/>
  <c r="F12"/>
  <c r="E12"/>
  <c r="D12"/>
  <c r="C12"/>
  <c r="R11"/>
  <c r="Q11"/>
  <c r="P11"/>
  <c r="N11"/>
  <c r="M11"/>
  <c r="J11"/>
  <c r="I11"/>
  <c r="H11"/>
  <c r="F11"/>
  <c r="E11"/>
  <c r="D11"/>
  <c r="C11"/>
  <c r="R10"/>
  <c r="P10"/>
  <c r="N10"/>
  <c r="M10"/>
  <c r="J10"/>
  <c r="I10"/>
  <c r="H10"/>
  <c r="F10"/>
  <c r="E10"/>
  <c r="D10"/>
  <c r="C10"/>
  <c r="R9"/>
  <c r="P9"/>
  <c r="N9"/>
  <c r="M9"/>
  <c r="J9"/>
  <c r="I9"/>
  <c r="H9"/>
  <c r="F9"/>
  <c r="D9"/>
  <c r="R8"/>
  <c r="Q8"/>
  <c r="P8"/>
  <c r="N8"/>
  <c r="M8"/>
  <c r="J8"/>
  <c r="I8"/>
  <c r="H8"/>
  <c r="F8"/>
  <c r="D8"/>
  <c r="R7"/>
  <c r="P7"/>
  <c r="N7"/>
  <c r="M7"/>
  <c r="J7"/>
  <c r="H7"/>
  <c r="F7"/>
  <c r="D7"/>
  <c r="R6"/>
  <c r="P6"/>
  <c r="N6"/>
  <c r="M6"/>
  <c r="J6"/>
  <c r="I6"/>
  <c r="H6"/>
  <c r="F6"/>
  <c r="D6"/>
  <c r="P5"/>
  <c r="N5"/>
  <c r="L5"/>
  <c r="K5"/>
  <c r="I5"/>
  <c r="H5"/>
  <c r="P39" i="6"/>
  <c r="N39"/>
  <c r="M39"/>
  <c r="J39"/>
  <c r="P38"/>
  <c r="N38"/>
  <c r="M38"/>
  <c r="J38"/>
  <c r="P37"/>
  <c r="N37"/>
  <c r="M37"/>
  <c r="J37"/>
  <c r="P36"/>
  <c r="N36"/>
  <c r="M36"/>
  <c r="J36"/>
  <c r="P35"/>
  <c r="N35"/>
  <c r="M35"/>
  <c r="J35"/>
  <c r="E62" i="1"/>
  <c r="E55"/>
  <c r="E47"/>
  <c r="E39"/>
  <c r="E31"/>
  <c r="E23"/>
  <c r="E15"/>
  <c r="D7"/>
  <c r="D6"/>
  <c r="F6" i="3"/>
  <c r="F5"/>
  <c r="C5"/>
</calcChain>
</file>

<file path=xl/comments1.xml><?xml version="1.0" encoding="utf-8"?>
<comments xmlns="http://schemas.openxmlformats.org/spreadsheetml/2006/main">
  <authors>
    <author>Profit Calculator</author>
  </authors>
  <commentList>
    <comment ref="O35" authorId="0">
      <text>
        <r>
          <rPr>
            <sz val="11"/>
            <color indexed="8"/>
            <rFont val="等线"/>
            <charset val="134"/>
            <scheme val="minor"/>
          </rPr>
          <t>Bottles</t>
        </r>
      </text>
    </comment>
    <comment ref="O36" authorId="0">
      <text>
        <r>
          <rPr>
            <sz val="11"/>
            <color indexed="8"/>
            <rFont val="等线"/>
            <charset val="134"/>
            <scheme val="minor"/>
          </rPr>
          <t>Bottles</t>
        </r>
      </text>
    </comment>
    <comment ref="O37" authorId="0">
      <text>
        <r>
          <rPr>
            <sz val="11"/>
            <color indexed="8"/>
            <rFont val="等线"/>
            <charset val="134"/>
            <scheme val="minor"/>
          </rPr>
          <t>Bottles</t>
        </r>
      </text>
    </comment>
    <comment ref="O38" authorId="0">
      <text>
        <r>
          <rPr>
            <sz val="11"/>
            <color indexed="8"/>
            <rFont val="等线"/>
            <charset val="134"/>
            <scheme val="minor"/>
          </rPr>
          <t>Bottles</t>
        </r>
      </text>
    </comment>
    <comment ref="O39" authorId="0">
      <text>
        <r>
          <rPr>
            <sz val="11"/>
            <color indexed="8"/>
            <rFont val="等线"/>
            <charset val="134"/>
            <scheme val="minor"/>
          </rPr>
          <t>Unit</t>
        </r>
      </text>
    </comment>
  </commentList>
</comments>
</file>

<file path=xl/sharedStrings.xml><?xml version="1.0" encoding="utf-8"?>
<sst xmlns="http://schemas.openxmlformats.org/spreadsheetml/2006/main" count="940" uniqueCount="73">
  <si>
    <t>Sales Forecast and Cocktail Cost</t>
  </si>
  <si>
    <t>Budget</t>
  </si>
  <si>
    <t/>
  </si>
  <si>
    <t>Forecast</t>
  </si>
  <si>
    <t>C.O.S. %</t>
  </si>
  <si>
    <t>GP %</t>
  </si>
  <si>
    <t>GP $</t>
  </si>
  <si>
    <t>Tax %</t>
  </si>
  <si>
    <t>Cost by Cocktail</t>
  </si>
  <si>
    <t>Sales Forecast</t>
  </si>
  <si>
    <t>Cocktail Name</t>
  </si>
  <si>
    <t>Brand</t>
  </si>
  <si>
    <t>Menu Price</t>
  </si>
  <si>
    <t>Menu Price to Hit Margin</t>
  </si>
  <si>
    <t>Cocktail Cost</t>
  </si>
  <si>
    <t>Forecast Units Sold</t>
  </si>
  <si>
    <t>Net Sales</t>
  </si>
  <si>
    <t>Total Cost</t>
  </si>
  <si>
    <t>Name</t>
  </si>
  <si>
    <t>MENU PRICE</t>
  </si>
  <si>
    <t>TOTAL COST</t>
  </si>
  <si>
    <t>GROSS PROFIT</t>
  </si>
  <si>
    <t>GROSS PROFIT MARGIN</t>
  </si>
  <si>
    <t>Base Spirit/Modifier</t>
  </si>
  <si>
    <t>Description</t>
  </si>
  <si>
    <t>Portion</t>
  </si>
  <si>
    <t>Cost</t>
  </si>
  <si>
    <t>SUB TOTAL</t>
  </si>
  <si>
    <t>Juice/Liquid</t>
  </si>
  <si>
    <t>Sweetener</t>
  </si>
  <si>
    <t>Solids</t>
  </si>
  <si>
    <t>Garnish</t>
  </si>
  <si>
    <t>Housemade</t>
  </si>
  <si>
    <t>HM Ingredient Brand Name</t>
  </si>
  <si>
    <t>Total Ingredient List</t>
  </si>
  <si>
    <t>Item Code</t>
  </si>
  <si>
    <t>Category</t>
  </si>
  <si>
    <t>Size</t>
  </si>
  <si>
    <t>UOM</t>
  </si>
  <si>
    <t>Case Pack</t>
  </si>
  <si>
    <t>Case Price</t>
  </si>
  <si>
    <t>Bottle</t>
  </si>
  <si>
    <t>Discount</t>
  </si>
  <si>
    <t>Case Level</t>
  </si>
  <si>
    <t>Net Case</t>
  </si>
  <si>
    <t>Net Bottle</t>
  </si>
  <si>
    <t>Quantity used in Program</t>
  </si>
  <si>
    <t>OZ Cost</t>
  </si>
  <si>
    <t>Notes</t>
  </si>
  <si>
    <t>Pack</t>
  </si>
  <si>
    <t>Unit Price</t>
  </si>
  <si>
    <t>Net Unit</t>
  </si>
  <si>
    <t>Portion Cost</t>
  </si>
  <si>
    <t>Volume Conversion Table</t>
  </si>
  <si>
    <t>ML</t>
  </si>
  <si>
    <t>CL</t>
  </si>
  <si>
    <t>LTR</t>
  </si>
  <si>
    <t>Oz</t>
  </si>
  <si>
    <t>Pt</t>
  </si>
  <si>
    <t>QT</t>
  </si>
  <si>
    <t>Dash</t>
  </si>
  <si>
    <t>Splash</t>
  </si>
  <si>
    <t>Gram</t>
  </si>
  <si>
    <t>Tsp</t>
  </si>
  <si>
    <t>Bar Spoon</t>
  </si>
  <si>
    <t>Tbsp</t>
  </si>
  <si>
    <t>Cup</t>
  </si>
  <si>
    <t>Gal</t>
  </si>
  <si>
    <t>Lbs</t>
  </si>
  <si>
    <t>Kg</t>
  </si>
  <si>
    <t>L</t>
  </si>
  <si>
    <t>Unit</t>
  </si>
  <si>
    <t>tsp</t>
  </si>
</sst>
</file>

<file path=xl/styles.xml><?xml version="1.0" encoding="utf-8"?>
<styleSheet xmlns="http://schemas.openxmlformats.org/spreadsheetml/2006/main">
  <numFmts count="2">
    <numFmt numFmtId="176" formatCode="&quot;$&quot;#,##0.00_);[Red]\(&quot;$&quot;#,##0.00\)"/>
    <numFmt numFmtId="179" formatCode=";;;"/>
  </numFmts>
  <fonts count="16">
    <font>
      <sz val="11"/>
      <color indexed="8"/>
      <name val="等线"/>
      <charset val="134"/>
      <scheme val="minor"/>
    </font>
    <font>
      <b/>
      <sz val="16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24"/>
      <color rgb="FFFFFFFF"/>
      <name val="Calibri"/>
      <family val="2"/>
    </font>
    <font>
      <sz val="16"/>
      <color rgb="FFFFFFFF"/>
      <name val="Calibri"/>
      <family val="2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1"/>
      <color rgb="FFDCE6F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9"/>
      <name val="等线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09DD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38DD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CE6F1"/>
      </bottom>
      <diagonal/>
    </border>
    <border>
      <left style="thin">
        <color rgb="FFDCE6F1"/>
      </left>
      <right style="thin">
        <color rgb="FFDCE6F1"/>
      </right>
      <top style="thin">
        <color rgb="FFDCE6F1"/>
      </top>
      <bottom style="thin">
        <color rgb="FFDCE6F1"/>
      </bottom>
      <diagonal/>
    </border>
    <border>
      <left style="thin">
        <color rgb="FF000000"/>
      </left>
      <right/>
      <top style="thin">
        <color rgb="FFDCE6F1"/>
      </top>
      <bottom style="thin">
        <color rgb="FFDCE6F1"/>
      </bottom>
      <diagonal/>
    </border>
    <border>
      <left/>
      <right style="thin">
        <color rgb="FFDCE6F1"/>
      </right>
      <top style="thin">
        <color rgb="FFDCE6F1"/>
      </top>
      <bottom style="thin">
        <color rgb="FFDCE6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/>
    </xf>
    <xf numFmtId="0" fontId="3" fillId="5" borderId="1" xfId="0" applyNumberFormat="1" applyFont="1" applyFill="1" applyBorder="1" applyAlignment="1" applyProtection="1">
      <alignment horizontal="center" vertical="center"/>
    </xf>
    <xf numFmtId="2" fontId="3" fillId="5" borderId="1" xfId="0" applyNumberFormat="1" applyFont="1" applyFill="1" applyBorder="1" applyAlignment="1" applyProtection="1">
      <alignment horizontal="center"/>
    </xf>
    <xf numFmtId="2" fontId="3" fillId="5" borderId="1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2" fontId="3" fillId="0" borderId="3" xfId="0" applyNumberFormat="1" applyFont="1" applyFill="1" applyBorder="1" applyAlignment="1" applyProtection="1">
      <alignment horizontal="center" vertical="center"/>
    </xf>
    <xf numFmtId="2" fontId="3" fillId="4" borderId="3" xfId="0" applyNumberFormat="1" applyFont="1" applyFill="1" applyBorder="1" applyAlignment="1" applyProtection="1">
      <alignment horizontal="center" vertical="center"/>
    </xf>
    <xf numFmtId="2" fontId="3" fillId="5" borderId="3" xfId="0" applyNumberFormat="1" applyFont="1" applyFill="1" applyBorder="1" applyAlignment="1" applyProtection="1">
      <alignment horizontal="center" vertical="center"/>
    </xf>
    <xf numFmtId="0" fontId="2" fillId="7" borderId="0" xfId="0" applyNumberFormat="1" applyFont="1" applyFill="1" applyBorder="1" applyProtection="1">
      <protection locked="0"/>
    </xf>
    <xf numFmtId="1" fontId="6" fillId="8" borderId="0" xfId="0" applyNumberFormat="1" applyFont="1" applyFill="1" applyBorder="1" applyAlignment="1" applyProtection="1">
      <alignment horizontal="center"/>
      <protection locked="0"/>
    </xf>
    <xf numFmtId="1" fontId="7" fillId="8" borderId="0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0" xfId="0" applyNumberFormat="1" applyFont="1" applyFill="1" applyBorder="1" applyAlignment="1" applyProtection="1">
      <alignment horizontal="left" vertical="center" wrapText="1"/>
      <protection locked="0"/>
    </xf>
    <xf numFmtId="1" fontId="8" fillId="7" borderId="0" xfId="0" applyNumberFormat="1" applyFont="1" applyFill="1" applyBorder="1" applyAlignment="1" applyProtection="1">
      <alignment horizontal="center"/>
      <protection locked="0"/>
    </xf>
    <xf numFmtId="1" fontId="2" fillId="7" borderId="0" xfId="0" applyNumberFormat="1" applyFont="1" applyFill="1" applyBorder="1" applyAlignment="1" applyProtection="1">
      <alignment horizontal="center"/>
      <protection locked="0"/>
    </xf>
    <xf numFmtId="1" fontId="2" fillId="7" borderId="1" xfId="0" applyNumberFormat="1" applyFont="1" applyFill="1" applyBorder="1" applyAlignment="1" applyProtection="1">
      <alignment horizontal="center"/>
      <protection locked="0"/>
    </xf>
    <xf numFmtId="1" fontId="2" fillId="9" borderId="5" xfId="0" applyNumberFormat="1" applyFont="1" applyFill="1" applyBorder="1" applyAlignment="1" applyProtection="1">
      <alignment horizontal="left"/>
      <protection locked="0"/>
    </xf>
    <xf numFmtId="1" fontId="2" fillId="9" borderId="5" xfId="0" applyNumberFormat="1" applyFont="1" applyFill="1" applyBorder="1" applyAlignment="1" applyProtection="1">
      <alignment horizontal="center"/>
      <protection locked="0"/>
    </xf>
    <xf numFmtId="1" fontId="7" fillId="10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9" borderId="5" xfId="0" applyNumberFormat="1" applyFont="1" applyFill="1" applyBorder="1" applyAlignment="1" applyProtection="1">
      <alignment horizontal="center"/>
      <protection locked="0"/>
    </xf>
    <xf numFmtId="176" fontId="2" fillId="9" borderId="5" xfId="0" applyNumberFormat="1" applyFont="1" applyFill="1" applyBorder="1" applyAlignment="1" applyProtection="1">
      <alignment horizontal="center"/>
      <protection hidden="1"/>
    </xf>
    <xf numFmtId="1" fontId="2" fillId="9" borderId="5" xfId="0" applyNumberFormat="1" applyFont="1" applyFill="1" applyBorder="1" applyAlignment="1" applyProtection="1">
      <alignment horizontal="left" wrapText="1"/>
      <protection locked="0"/>
    </xf>
    <xf numFmtId="2" fontId="2" fillId="9" borderId="5" xfId="0" applyNumberFormat="1" applyFont="1" applyFill="1" applyBorder="1" applyAlignment="1" applyProtection="1">
      <alignment horizontal="center"/>
      <protection hidden="1"/>
    </xf>
    <xf numFmtId="176" fontId="2" fillId="9" borderId="5" xfId="0" applyNumberFormat="1" applyFont="1" applyFill="1" applyBorder="1" applyAlignment="1" applyProtection="1">
      <alignment horizontal="center"/>
      <protection locked="0" hidden="1"/>
    </xf>
    <xf numFmtId="0" fontId="2" fillId="8" borderId="0" xfId="0" applyNumberFormat="1" applyFont="1" applyFill="1" applyBorder="1" applyProtection="1">
      <protection locked="0"/>
    </xf>
    <xf numFmtId="0" fontId="2" fillId="11" borderId="0" xfId="0" applyNumberFormat="1" applyFont="1" applyFill="1" applyBorder="1" applyProtection="1">
      <protection locked="0"/>
    </xf>
    <xf numFmtId="1" fontId="9" fillId="11" borderId="0" xfId="0" applyNumberFormat="1" applyFont="1" applyFill="1" applyBorder="1" applyProtection="1">
      <protection locked="0"/>
    </xf>
    <xf numFmtId="176" fontId="9" fillId="11" borderId="0" xfId="0" applyNumberFormat="1" applyFont="1" applyFill="1" applyBorder="1" applyProtection="1">
      <protection locked="0" hidden="1"/>
    </xf>
    <xf numFmtId="176" fontId="9" fillId="11" borderId="0" xfId="0" applyNumberFormat="1" applyFont="1" applyFill="1" applyBorder="1" applyProtection="1">
      <protection locked="0"/>
    </xf>
    <xf numFmtId="9" fontId="9" fillId="11" borderId="0" xfId="0" applyNumberFormat="1" applyFont="1" applyFill="1" applyBorder="1" applyProtection="1">
      <protection locked="0" hidden="1"/>
    </xf>
    <xf numFmtId="2" fontId="2" fillId="9" borderId="5" xfId="0" applyNumberFormat="1" applyFont="1" applyFill="1" applyBorder="1" applyAlignment="1" applyProtection="1">
      <alignment horizontal="center"/>
      <protection locked="0" hidden="1"/>
    </xf>
    <xf numFmtId="0" fontId="2" fillId="9" borderId="5" xfId="0" applyNumberFormat="1" applyFont="1" applyFill="1" applyBorder="1" applyAlignment="1" applyProtection="1">
      <alignment horizontal="center"/>
      <protection locked="0"/>
    </xf>
    <xf numFmtId="1" fontId="9" fillId="7" borderId="0" xfId="0" applyNumberFormat="1" applyFont="1" applyFill="1" applyBorder="1" applyAlignment="1" applyProtection="1">
      <alignment horizontal="left"/>
      <protection locked="0"/>
    </xf>
    <xf numFmtId="176" fontId="9" fillId="7" borderId="0" xfId="0" applyNumberFormat="1" applyFont="1" applyFill="1" applyBorder="1" applyAlignment="1" applyProtection="1">
      <alignment horizontal="center"/>
      <protection locked="0" hidden="1"/>
    </xf>
    <xf numFmtId="179" fontId="10" fillId="7" borderId="0" xfId="0" applyNumberFormat="1" applyFont="1" applyFill="1" applyBorder="1" applyAlignment="1" applyProtection="1">
      <alignment horizontal="center"/>
      <protection locked="0" hidden="1"/>
    </xf>
    <xf numFmtId="1" fontId="11" fillId="9" borderId="8" xfId="0" applyNumberFormat="1" applyFont="1" applyFill="1" applyBorder="1" applyAlignment="1" applyProtection="1">
      <alignment horizontal="center" vertical="center"/>
      <protection locked="0"/>
    </xf>
    <xf numFmtId="1" fontId="12" fillId="9" borderId="8" xfId="0" applyNumberFormat="1" applyFont="1" applyFill="1" applyBorder="1" applyAlignment="1" applyProtection="1">
      <alignment horizontal="right" vertical="center"/>
      <protection locked="0"/>
    </xf>
    <xf numFmtId="9" fontId="2" fillId="10" borderId="8" xfId="0" applyNumberFormat="1" applyFont="1" applyFill="1" applyBorder="1" applyAlignment="1" applyProtection="1">
      <alignment horizontal="center" vertical="center"/>
      <protection locked="0"/>
    </xf>
    <xf numFmtId="9" fontId="2" fillId="9" borderId="8" xfId="0" applyNumberFormat="1" applyFont="1" applyFill="1" applyBorder="1" applyAlignment="1" applyProtection="1">
      <alignment horizontal="center" vertical="center"/>
      <protection hidden="1"/>
    </xf>
    <xf numFmtId="176" fontId="2" fillId="9" borderId="8" xfId="0" applyNumberFormat="1" applyFont="1" applyFill="1" applyBorder="1" applyAlignment="1" applyProtection="1">
      <alignment horizontal="center" vertical="center"/>
      <protection hidden="1"/>
    </xf>
    <xf numFmtId="9" fontId="12" fillId="10" borderId="8" xfId="0" applyNumberFormat="1" applyFont="1" applyFill="1" applyBorder="1" applyAlignment="1" applyProtection="1">
      <alignment horizontal="center" vertical="center"/>
      <protection locked="0"/>
    </xf>
    <xf numFmtId="1" fontId="1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7" fillId="5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7" borderId="8" xfId="0" applyNumberFormat="1" applyFont="1" applyFill="1" applyBorder="1" applyProtection="1">
      <protection locked="0"/>
    </xf>
    <xf numFmtId="176" fontId="2" fillId="9" borderId="8" xfId="0" applyNumberFormat="1" applyFont="1" applyFill="1" applyBorder="1" applyProtection="1">
      <protection locked="0"/>
    </xf>
    <xf numFmtId="176" fontId="2" fillId="10" borderId="8" xfId="0" applyNumberFormat="1" applyFont="1" applyFill="1" applyBorder="1" applyAlignment="1" applyProtection="1">
      <alignment horizontal="center"/>
      <protection locked="0"/>
    </xf>
    <xf numFmtId="176" fontId="2" fillId="9" borderId="8" xfId="0" applyNumberFormat="1" applyFont="1" applyFill="1" applyBorder="1" applyAlignment="1" applyProtection="1">
      <alignment horizontal="center"/>
      <protection hidden="1"/>
    </xf>
    <xf numFmtId="9" fontId="2" fillId="9" borderId="8" xfId="0" applyNumberFormat="1" applyFont="1" applyFill="1" applyBorder="1" applyAlignment="1" applyProtection="1">
      <alignment horizontal="center"/>
      <protection hidden="1"/>
    </xf>
    <xf numFmtId="176" fontId="2" fillId="9" borderId="8" xfId="0" applyNumberFormat="1" applyFont="1" applyFill="1" applyBorder="1" applyAlignment="1" applyProtection="1">
      <alignment horizontal="center"/>
      <protection locked="0"/>
    </xf>
    <xf numFmtId="9" fontId="2" fillId="9" borderId="8" xfId="0" applyNumberFormat="1" applyFont="1" applyFill="1" applyBorder="1" applyAlignment="1" applyProtection="1">
      <alignment horizontal="center"/>
      <protection locked="0"/>
    </xf>
    <xf numFmtId="1" fontId="7" fillId="12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10" borderId="8" xfId="0" applyNumberFormat="1" applyFont="1" applyFill="1" applyBorder="1" applyAlignment="1" applyProtection="1">
      <alignment horizontal="center"/>
      <protection locked="0"/>
    </xf>
    <xf numFmtId="1" fontId="2" fillId="10" borderId="8" xfId="0" applyNumberFormat="1" applyFont="1" applyFill="1" applyBorder="1" applyAlignment="1" applyProtection="1">
      <alignment horizontal="center"/>
      <protection hidden="1"/>
    </xf>
    <xf numFmtId="1" fontId="4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1" fontId="11" fillId="9" borderId="8" xfId="0" applyNumberFormat="1" applyFont="1" applyFill="1" applyBorder="1" applyAlignment="1" applyProtection="1">
      <alignment horizontal="center" vertical="center"/>
      <protection locked="0"/>
    </xf>
    <xf numFmtId="1" fontId="5" fillId="6" borderId="0" xfId="0" applyNumberFormat="1" applyFont="1" applyFill="1" applyBorder="1" applyAlignment="1" applyProtection="1">
      <alignment horizontal="center" vertical="center"/>
      <protection locked="0"/>
    </xf>
    <xf numFmtId="1" fontId="14" fillId="4" borderId="0" xfId="0" applyNumberFormat="1" applyFont="1" applyFill="1" applyBorder="1" applyAlignment="1" applyProtection="1">
      <alignment horizontal="center" vertical="center"/>
      <protection locked="0"/>
    </xf>
    <xf numFmtId="1" fontId="4" fillId="8" borderId="0" xfId="0" applyNumberFormat="1" applyFont="1" applyFill="1" applyBorder="1" applyAlignment="1" applyProtection="1">
      <alignment horizontal="left" vertical="center"/>
      <protection locked="0"/>
    </xf>
    <xf numFmtId="0" fontId="2" fillId="8" borderId="0" xfId="0" applyNumberFormat="1" applyFont="1" applyFill="1" applyBorder="1" applyProtection="1">
      <protection locked="0"/>
    </xf>
    <xf numFmtId="1" fontId="5" fillId="6" borderId="0" xfId="0" applyNumberFormat="1" applyFont="1" applyFill="1" applyBorder="1" applyAlignment="1" applyProtection="1">
      <alignment horizontal="left" vertical="center"/>
      <protection locked="0"/>
    </xf>
    <xf numFmtId="0" fontId="2" fillId="6" borderId="0" xfId="0" applyNumberFormat="1" applyFont="1" applyFill="1" applyBorder="1" applyProtection="1">
      <protection locked="0"/>
    </xf>
    <xf numFmtId="1" fontId="7" fillId="8" borderId="0" xfId="0" applyNumberFormat="1" applyFont="1" applyFill="1" applyBorder="1" applyAlignment="1" applyProtection="1">
      <alignment horizontal="center" vertical="center" wrapText="1"/>
      <protection locked="0"/>
    </xf>
    <xf numFmtId="1" fontId="5" fillId="8" borderId="0" xfId="0" applyNumberFormat="1" applyFont="1" applyFill="1" applyBorder="1" applyAlignment="1" applyProtection="1">
      <alignment horizontal="left" vertical="center"/>
      <protection locked="0"/>
    </xf>
    <xf numFmtId="0" fontId="2" fillId="7" borderId="0" xfId="0" applyNumberFormat="1" applyFont="1" applyFill="1" applyBorder="1" applyProtection="1">
      <protection locked="0"/>
    </xf>
    <xf numFmtId="1" fontId="4" fillId="6" borderId="0" xfId="0" applyNumberFormat="1" applyFont="1" applyFill="1" applyBorder="1" applyAlignment="1" applyProtection="1">
      <alignment vertical="center"/>
      <protection locked="0"/>
    </xf>
    <xf numFmtId="0" fontId="2" fillId="2" borderId="0" xfId="0" applyNumberFormat="1" applyFont="1" applyFill="1" applyBorder="1" applyProtection="1">
      <protection locked="0"/>
    </xf>
    <xf numFmtId="1" fontId="7" fillId="8" borderId="4" xfId="0" applyNumberFormat="1" applyFont="1" applyFill="1" applyBorder="1" applyAlignment="1" applyProtection="1">
      <alignment vertical="center" wrapText="1"/>
      <protection locked="0"/>
    </xf>
    <xf numFmtId="1" fontId="7" fillId="8" borderId="4" xfId="0" applyNumberFormat="1" applyFont="1" applyFill="1" applyBorder="1" applyAlignment="1" applyProtection="1">
      <alignment horizontal="left" vertical="center" wrapText="1"/>
      <protection locked="0"/>
    </xf>
    <xf numFmtId="1" fontId="2" fillId="9" borderId="6" xfId="0" applyNumberFormat="1" applyFont="1" applyFill="1" applyBorder="1" applyAlignment="1" applyProtection="1">
      <alignment horizontal="left"/>
      <protection locked="0"/>
    </xf>
    <xf numFmtId="1" fontId="2" fillId="9" borderId="7" xfId="0" applyNumberFormat="1" applyFont="1" applyFill="1" applyBorder="1" applyAlignment="1" applyProtection="1">
      <alignment horizontal="left"/>
      <protection locked="0"/>
    </xf>
    <xf numFmtId="1" fontId="2" fillId="9" borderId="6" xfId="0" applyNumberFormat="1" applyFont="1" applyFill="1" applyBorder="1" applyAlignment="1" applyProtection="1">
      <protection locked="0"/>
    </xf>
    <xf numFmtId="1" fontId="2" fillId="9" borderId="7" xfId="0" applyNumberFormat="1" applyFont="1" applyFill="1" applyBorder="1" applyAlignment="1" applyProtection="1">
      <protection locked="0"/>
    </xf>
    <xf numFmtId="1" fontId="1" fillId="2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5"/>
  <sheetViews>
    <sheetView workbookViewId="0"/>
  </sheetViews>
  <sheetFormatPr defaultColWidth="9" defaultRowHeight="13.5"/>
  <cols>
    <col min="1" max="1" width="3.125" customWidth="1"/>
    <col min="2" max="2" width="17.625" customWidth="1"/>
    <col min="3" max="3" width="15.625" customWidth="1"/>
    <col min="4" max="5" width="14" customWidth="1"/>
    <col min="6" max="6" width="11.75" customWidth="1"/>
    <col min="7" max="7" width="11" customWidth="1"/>
    <col min="8" max="8" width="8.625" customWidth="1"/>
    <col min="9" max="9" width="1.125" customWidth="1"/>
    <col min="10" max="10" width="11" customWidth="1"/>
    <col min="11" max="11" width="12.375" customWidth="1"/>
    <col min="12" max="14" width="9.375" customWidth="1"/>
  </cols>
  <sheetData>
    <row r="1" spans="2:14" ht="35.1" customHeight="1">
      <c r="B1" s="60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2:14" ht="18" customHeight="1"/>
    <row r="3" spans="2:14" ht="18" customHeight="1">
      <c r="B3" s="62" t="s">
        <v>1</v>
      </c>
      <c r="C3" s="62" t="s">
        <v>2</v>
      </c>
      <c r="E3" s="62" t="s">
        <v>3</v>
      </c>
      <c r="F3" s="62" t="s">
        <v>2</v>
      </c>
    </row>
    <row r="4" spans="2:14" ht="18" customHeight="1">
      <c r="B4" s="43" t="s">
        <v>4</v>
      </c>
      <c r="C4" s="44" t="s">
        <v>2</v>
      </c>
      <c r="E4" s="43" t="s">
        <v>4</v>
      </c>
      <c r="F4" s="45"/>
    </row>
    <row r="5" spans="2:14" ht="18" customHeight="1">
      <c r="B5" s="43" t="s">
        <v>5</v>
      </c>
      <c r="C5" s="45" t="e">
        <f>100%-(C4+C7)</f>
        <v>#VALUE!</v>
      </c>
      <c r="E5" s="43" t="s">
        <v>5</v>
      </c>
      <c r="F5" s="45">
        <f>(100%-F4)-C7</f>
        <v>1</v>
      </c>
    </row>
    <row r="6" spans="2:14" ht="18" customHeight="1">
      <c r="E6" s="43" t="s">
        <v>6</v>
      </c>
      <c r="F6" s="46">
        <f>M14</f>
        <v>0</v>
      </c>
    </row>
    <row r="7" spans="2:14" ht="18" customHeight="1">
      <c r="B7" s="42" t="s">
        <v>7</v>
      </c>
      <c r="C7" s="47">
        <v>0</v>
      </c>
    </row>
    <row r="8" spans="2:14" ht="18" customHeight="1"/>
    <row r="9" spans="2:14" ht="9" customHeight="1">
      <c r="B9" s="16" t="s">
        <v>2</v>
      </c>
      <c r="C9" s="16" t="s">
        <v>2</v>
      </c>
      <c r="D9" s="16" t="s">
        <v>2</v>
      </c>
      <c r="E9" s="16" t="s">
        <v>2</v>
      </c>
      <c r="F9" s="16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6" t="s">
        <v>2</v>
      </c>
      <c r="L9" s="16" t="s">
        <v>2</v>
      </c>
      <c r="M9" s="16" t="s">
        <v>2</v>
      </c>
      <c r="N9" s="16" t="s">
        <v>2</v>
      </c>
    </row>
    <row r="10" spans="2:14" ht="21.95" customHeight="1">
      <c r="B10" s="63" t="s">
        <v>8</v>
      </c>
      <c r="C10" s="61"/>
      <c r="D10" s="61"/>
      <c r="E10" s="61"/>
      <c r="F10" s="61"/>
      <c r="G10" s="61"/>
      <c r="H10" s="61"/>
      <c r="I10" s="61"/>
      <c r="J10" s="64" t="s">
        <v>9</v>
      </c>
      <c r="K10" s="61"/>
      <c r="L10" s="61"/>
      <c r="M10" s="61"/>
      <c r="N10" s="61"/>
    </row>
    <row r="11" spans="2:14" ht="6.95" customHeight="1">
      <c r="B11" s="16" t="s">
        <v>2</v>
      </c>
      <c r="C11" s="16" t="s">
        <v>2</v>
      </c>
      <c r="D11" s="16" t="s">
        <v>2</v>
      </c>
      <c r="E11" s="16" t="s">
        <v>2</v>
      </c>
      <c r="F11" s="16" t="s">
        <v>2</v>
      </c>
      <c r="G11" s="16" t="s">
        <v>2</v>
      </c>
      <c r="H11" s="16" t="s">
        <v>2</v>
      </c>
      <c r="I11" s="16" t="s">
        <v>2</v>
      </c>
      <c r="J11" s="16" t="s">
        <v>2</v>
      </c>
      <c r="K11" s="16" t="s">
        <v>2</v>
      </c>
      <c r="L11" s="16" t="s">
        <v>2</v>
      </c>
      <c r="M11" s="16" t="s">
        <v>2</v>
      </c>
      <c r="N11" s="16" t="s">
        <v>2</v>
      </c>
    </row>
    <row r="12" spans="2:14" ht="41.1" customHeight="1">
      <c r="B12" s="18" t="s">
        <v>10</v>
      </c>
      <c r="C12" s="18" t="s">
        <v>11</v>
      </c>
      <c r="D12" s="48" t="s">
        <v>12</v>
      </c>
      <c r="E12" s="18" t="s">
        <v>13</v>
      </c>
      <c r="F12" s="49" t="s">
        <v>14</v>
      </c>
      <c r="G12" s="49" t="s">
        <v>6</v>
      </c>
      <c r="H12" s="49" t="s">
        <v>5</v>
      </c>
      <c r="I12" s="31" t="s">
        <v>2</v>
      </c>
      <c r="J12" s="48" t="s">
        <v>15</v>
      </c>
      <c r="K12" s="57" t="s">
        <v>16</v>
      </c>
      <c r="L12" s="57" t="s">
        <v>17</v>
      </c>
      <c r="M12" s="57" t="s">
        <v>6</v>
      </c>
      <c r="N12" s="57" t="s">
        <v>5</v>
      </c>
    </row>
    <row r="13" spans="2:14" ht="15">
      <c r="B13" s="50"/>
      <c r="C13" s="51"/>
      <c r="D13" s="52" t="s">
        <v>2</v>
      </c>
      <c r="E13" s="53"/>
      <c r="F13" s="53"/>
      <c r="G13" s="53"/>
      <c r="H13" s="54"/>
      <c r="I13" s="31" t="s">
        <v>2</v>
      </c>
      <c r="J13" s="58"/>
      <c r="K13" s="53"/>
      <c r="L13" s="53"/>
      <c r="M13" s="53"/>
      <c r="N13" s="54"/>
    </row>
    <row r="14" spans="2:14" ht="15">
      <c r="B14" s="50" t="s">
        <v>2</v>
      </c>
      <c r="C14" s="51" t="s">
        <v>2</v>
      </c>
      <c r="D14" s="52" t="s">
        <v>2</v>
      </c>
      <c r="E14" s="55" t="s">
        <v>2</v>
      </c>
      <c r="F14" s="55" t="s">
        <v>2</v>
      </c>
      <c r="G14" s="55" t="s">
        <v>2</v>
      </c>
      <c r="H14" s="56" t="s">
        <v>2</v>
      </c>
      <c r="I14" s="31" t="s">
        <v>2</v>
      </c>
      <c r="J14" s="59"/>
      <c r="K14" s="53"/>
      <c r="L14" s="53"/>
      <c r="M14" s="53"/>
      <c r="N14" s="54"/>
    </row>
    <row r="15" spans="2:14" ht="15">
      <c r="B15" s="16" t="s">
        <v>2</v>
      </c>
      <c r="C15" s="16" t="s">
        <v>2</v>
      </c>
      <c r="D15" s="16" t="s">
        <v>2</v>
      </c>
      <c r="E15" s="16" t="s">
        <v>2</v>
      </c>
      <c r="F15" s="16" t="s">
        <v>2</v>
      </c>
      <c r="G15" s="16" t="s">
        <v>2</v>
      </c>
      <c r="H15" s="16" t="s">
        <v>2</v>
      </c>
      <c r="I15" s="16" t="s">
        <v>2</v>
      </c>
      <c r="J15" s="16" t="s">
        <v>2</v>
      </c>
      <c r="K15" s="16" t="s">
        <v>2</v>
      </c>
      <c r="L15" s="16" t="s">
        <v>2</v>
      </c>
      <c r="M15" s="16" t="s">
        <v>2</v>
      </c>
      <c r="N15" s="16" t="s">
        <v>2</v>
      </c>
    </row>
  </sheetData>
  <sheetProtection formatColumns="0" formatRows="0"/>
  <mergeCells count="5">
    <mergeCell ref="B1:N1"/>
    <mergeCell ref="B3:C3"/>
    <mergeCell ref="E3:F3"/>
    <mergeCell ref="B10:I10"/>
    <mergeCell ref="J10:N10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tabSelected="1" topLeftCell="A25" workbookViewId="0">
      <selection activeCell="D5" sqref="D5"/>
    </sheetView>
  </sheetViews>
  <sheetFormatPr defaultColWidth="9" defaultRowHeight="13.5"/>
  <cols>
    <col min="1" max="1" width="1.625" customWidth="1"/>
    <col min="2" max="2" width="54.75" customWidth="1"/>
    <col min="3" max="5" width="11.75" customWidth="1"/>
    <col min="6" max="6" width="1.625" customWidth="1"/>
  </cols>
  <sheetData>
    <row r="1" spans="1:6" ht="15" customHeight="1"/>
    <row r="2" spans="1:6" ht="35.1" customHeight="1">
      <c r="A2" s="65" t="s">
        <v>18</v>
      </c>
      <c r="B2" s="66" t="s">
        <v>2</v>
      </c>
      <c r="C2" s="66" t="s">
        <v>2</v>
      </c>
      <c r="D2" s="66" t="s">
        <v>2</v>
      </c>
      <c r="E2" s="66" t="s">
        <v>2</v>
      </c>
      <c r="F2" s="66" t="s">
        <v>2</v>
      </c>
    </row>
    <row r="3" spans="1:6" ht="9.9499999999999993" customHeight="1">
      <c r="A3" s="32" t="s">
        <v>2</v>
      </c>
      <c r="B3" s="32" t="s">
        <v>2</v>
      </c>
      <c r="C3" s="32" t="s">
        <v>2</v>
      </c>
      <c r="D3" s="32" t="s">
        <v>2</v>
      </c>
      <c r="E3" s="32" t="s">
        <v>2</v>
      </c>
      <c r="F3" s="32" t="s">
        <v>2</v>
      </c>
    </row>
    <row r="4" spans="1:6" ht="18" customHeight="1">
      <c r="A4" s="32" t="s">
        <v>2</v>
      </c>
      <c r="B4" s="33" t="s">
        <v>19</v>
      </c>
      <c r="C4" s="32" t="s">
        <v>2</v>
      </c>
      <c r="D4" s="34"/>
      <c r="E4" s="32" t="s">
        <v>2</v>
      </c>
      <c r="F4" s="32" t="s">
        <v>2</v>
      </c>
    </row>
    <row r="5" spans="1:6" ht="18" customHeight="1">
      <c r="A5" s="32" t="s">
        <v>2</v>
      </c>
      <c r="B5" s="33" t="s">
        <v>20</v>
      </c>
      <c r="C5" s="32" t="s">
        <v>2</v>
      </c>
      <c r="D5" s="34">
        <f>SUM(E15,E23,E31,E39,E47,E55)</f>
        <v>0</v>
      </c>
      <c r="E5" s="32" t="s">
        <v>2</v>
      </c>
      <c r="F5" s="32" t="s">
        <v>2</v>
      </c>
    </row>
    <row r="6" spans="1:6" ht="18" customHeight="1">
      <c r="A6" s="32" t="s">
        <v>2</v>
      </c>
      <c r="B6" s="35" t="s">
        <v>21</v>
      </c>
      <c r="C6" s="32" t="s">
        <v>2</v>
      </c>
      <c r="D6" s="34">
        <f>D4-D5</f>
        <v>0</v>
      </c>
      <c r="E6" s="32" t="s">
        <v>2</v>
      </c>
      <c r="F6" s="32" t="s">
        <v>2</v>
      </c>
    </row>
    <row r="7" spans="1:6" ht="18" customHeight="1">
      <c r="A7" s="32" t="s">
        <v>2</v>
      </c>
      <c r="B7" s="33" t="s">
        <v>22</v>
      </c>
      <c r="C7" s="32" t="s">
        <v>2</v>
      </c>
      <c r="D7" s="36" t="e">
        <f>D6/D4</f>
        <v>#DIV/0!</v>
      </c>
      <c r="E7" s="32" t="s">
        <v>2</v>
      </c>
      <c r="F7" s="32" t="s">
        <v>2</v>
      </c>
    </row>
    <row r="8" spans="1:6" ht="9.9499999999999993" customHeight="1">
      <c r="A8" s="32" t="s">
        <v>2</v>
      </c>
      <c r="B8" s="32" t="s">
        <v>2</v>
      </c>
      <c r="C8" s="32" t="s">
        <v>2</v>
      </c>
      <c r="D8" s="32" t="s">
        <v>2</v>
      </c>
      <c r="E8" s="32" t="s">
        <v>2</v>
      </c>
      <c r="F8" s="32" t="s">
        <v>2</v>
      </c>
    </row>
    <row r="9" spans="1:6" ht="15" customHeight="1"/>
    <row r="10" spans="1:6" ht="9.9499999999999993" customHeight="1">
      <c r="A10" s="16" t="s">
        <v>2</v>
      </c>
      <c r="B10" s="16" t="s">
        <v>2</v>
      </c>
      <c r="C10" s="16" t="s">
        <v>2</v>
      </c>
      <c r="D10" s="16" t="s">
        <v>2</v>
      </c>
      <c r="E10" s="16" t="s">
        <v>2</v>
      </c>
      <c r="F10" s="16" t="s">
        <v>2</v>
      </c>
    </row>
    <row r="11" spans="1:6" ht="21.95" customHeight="1">
      <c r="A11" s="16" t="s">
        <v>2</v>
      </c>
      <c r="B11" s="67" t="s">
        <v>23</v>
      </c>
      <c r="C11" s="68" t="s">
        <v>2</v>
      </c>
      <c r="D11" s="68" t="s">
        <v>2</v>
      </c>
      <c r="E11" s="68" t="s">
        <v>2</v>
      </c>
      <c r="F11" s="16" t="s">
        <v>2</v>
      </c>
    </row>
    <row r="12" spans="1:6" ht="15">
      <c r="A12" s="16" t="s">
        <v>2</v>
      </c>
      <c r="B12" s="16" t="s">
        <v>2</v>
      </c>
      <c r="C12" s="16" t="s">
        <v>2</v>
      </c>
      <c r="D12" s="16" t="s">
        <v>2</v>
      </c>
      <c r="E12" s="16" t="s">
        <v>2</v>
      </c>
      <c r="F12" s="16" t="s">
        <v>2</v>
      </c>
    </row>
    <row r="13" spans="1:6" ht="21.95" customHeight="1">
      <c r="A13" s="16" t="s">
        <v>2</v>
      </c>
      <c r="B13" s="19" t="s">
        <v>24</v>
      </c>
      <c r="C13" s="69" t="s">
        <v>25</v>
      </c>
      <c r="D13" s="66" t="s">
        <v>2</v>
      </c>
      <c r="E13" s="18" t="s">
        <v>26</v>
      </c>
      <c r="F13" s="16" t="s">
        <v>2</v>
      </c>
    </row>
    <row r="14" spans="1:6" ht="15">
      <c r="A14" s="16" t="s">
        <v>2</v>
      </c>
      <c r="B14" s="23"/>
      <c r="C14" s="37"/>
      <c r="D14" s="38"/>
      <c r="E14" s="30"/>
      <c r="F14" s="16" t="s">
        <v>2</v>
      </c>
    </row>
    <row r="15" spans="1:6" ht="18" customHeight="1">
      <c r="A15" s="16" t="s">
        <v>2</v>
      </c>
      <c r="B15" s="39" t="s">
        <v>27</v>
      </c>
      <c r="C15" s="16" t="s">
        <v>2</v>
      </c>
      <c r="D15" s="16" t="s">
        <v>2</v>
      </c>
      <c r="E15" s="40">
        <f>SUM(E14:E14)</f>
        <v>0</v>
      </c>
      <c r="F15" s="16" t="s">
        <v>2</v>
      </c>
    </row>
    <row r="16" spans="1:6" ht="9.9499999999999993" customHeight="1">
      <c r="A16" s="16" t="s">
        <v>2</v>
      </c>
      <c r="B16" s="16" t="s">
        <v>2</v>
      </c>
      <c r="C16" s="16" t="s">
        <v>2</v>
      </c>
      <c r="D16" s="16" t="s">
        <v>2</v>
      </c>
      <c r="E16" s="16" t="s">
        <v>2</v>
      </c>
      <c r="F16" s="16" t="s">
        <v>2</v>
      </c>
    </row>
    <row r="18" spans="1:6" ht="9.9499999999999993" customHeight="1">
      <c r="A18" s="16" t="s">
        <v>2</v>
      </c>
      <c r="B18" s="16" t="s">
        <v>2</v>
      </c>
      <c r="C18" s="16" t="s">
        <v>2</v>
      </c>
      <c r="D18" s="16" t="s">
        <v>2</v>
      </c>
      <c r="E18" s="16" t="s">
        <v>2</v>
      </c>
      <c r="F18" s="16" t="s">
        <v>2</v>
      </c>
    </row>
    <row r="19" spans="1:6" ht="21.95" customHeight="1">
      <c r="A19" s="16" t="s">
        <v>2</v>
      </c>
      <c r="B19" s="67" t="s">
        <v>28</v>
      </c>
      <c r="C19" s="68" t="s">
        <v>2</v>
      </c>
      <c r="D19" s="68" t="s">
        <v>2</v>
      </c>
      <c r="E19" s="68" t="s">
        <v>2</v>
      </c>
      <c r="F19" s="16" t="s">
        <v>2</v>
      </c>
    </row>
    <row r="20" spans="1:6" ht="15">
      <c r="A20" s="16" t="s">
        <v>2</v>
      </c>
      <c r="B20" s="16" t="s">
        <v>2</v>
      </c>
      <c r="C20" s="16" t="s">
        <v>2</v>
      </c>
      <c r="D20" s="16" t="s">
        <v>2</v>
      </c>
      <c r="E20" s="16" t="s">
        <v>2</v>
      </c>
      <c r="F20" s="16" t="s">
        <v>2</v>
      </c>
    </row>
    <row r="21" spans="1:6" ht="21.95" customHeight="1">
      <c r="A21" s="16" t="s">
        <v>2</v>
      </c>
      <c r="B21" s="19" t="s">
        <v>24</v>
      </c>
      <c r="C21" s="69" t="s">
        <v>25</v>
      </c>
      <c r="D21" s="66" t="s">
        <v>2</v>
      </c>
      <c r="E21" s="18" t="s">
        <v>26</v>
      </c>
      <c r="F21" s="16" t="s">
        <v>2</v>
      </c>
    </row>
    <row r="22" spans="1:6" ht="15">
      <c r="A22" s="16" t="s">
        <v>2</v>
      </c>
      <c r="B22" s="23"/>
      <c r="C22" s="37"/>
      <c r="D22" s="24"/>
      <c r="E22" s="30"/>
      <c r="F22" s="16" t="s">
        <v>2</v>
      </c>
    </row>
    <row r="23" spans="1:6" ht="18" customHeight="1">
      <c r="A23" s="16" t="s">
        <v>2</v>
      </c>
      <c r="B23" s="39" t="s">
        <v>27</v>
      </c>
      <c r="C23" s="16" t="s">
        <v>2</v>
      </c>
      <c r="D23" s="16" t="s">
        <v>2</v>
      </c>
      <c r="E23" s="40">
        <f>SUM(E22:E22)</f>
        <v>0</v>
      </c>
      <c r="F23" s="16" t="s">
        <v>2</v>
      </c>
    </row>
    <row r="24" spans="1:6" ht="9.9499999999999993" customHeight="1">
      <c r="A24" s="16" t="s">
        <v>2</v>
      </c>
      <c r="B24" s="16" t="s">
        <v>2</v>
      </c>
      <c r="C24" s="16" t="s">
        <v>2</v>
      </c>
      <c r="D24" s="16" t="s">
        <v>2</v>
      </c>
      <c r="E24" s="16" t="s">
        <v>2</v>
      </c>
      <c r="F24" s="16" t="s">
        <v>2</v>
      </c>
    </row>
    <row r="26" spans="1:6" ht="9.9499999999999993" customHeight="1">
      <c r="A26" s="16" t="s">
        <v>2</v>
      </c>
      <c r="B26" s="16" t="s">
        <v>2</v>
      </c>
      <c r="C26" s="16" t="s">
        <v>2</v>
      </c>
      <c r="D26" s="16" t="s">
        <v>2</v>
      </c>
      <c r="E26" s="16" t="s">
        <v>2</v>
      </c>
      <c r="F26" s="16" t="s">
        <v>2</v>
      </c>
    </row>
    <row r="27" spans="1:6" ht="21.95" customHeight="1">
      <c r="A27" s="16" t="s">
        <v>2</v>
      </c>
      <c r="B27" s="67" t="s">
        <v>29</v>
      </c>
      <c r="C27" s="68" t="s">
        <v>2</v>
      </c>
      <c r="D27" s="68" t="s">
        <v>2</v>
      </c>
      <c r="E27" s="68" t="s">
        <v>2</v>
      </c>
      <c r="F27" s="16" t="s">
        <v>2</v>
      </c>
    </row>
    <row r="28" spans="1:6" ht="15">
      <c r="A28" s="16" t="s">
        <v>2</v>
      </c>
      <c r="B28" s="16" t="s">
        <v>2</v>
      </c>
      <c r="C28" s="16" t="s">
        <v>2</v>
      </c>
      <c r="D28" s="16" t="s">
        <v>2</v>
      </c>
      <c r="E28" s="16" t="s">
        <v>2</v>
      </c>
      <c r="F28" s="16" t="s">
        <v>2</v>
      </c>
    </row>
    <row r="29" spans="1:6" ht="21.95" customHeight="1">
      <c r="A29" s="16" t="s">
        <v>2</v>
      </c>
      <c r="B29" s="19" t="s">
        <v>24</v>
      </c>
      <c r="C29" s="69" t="s">
        <v>25</v>
      </c>
      <c r="D29" s="66" t="s">
        <v>2</v>
      </c>
      <c r="E29" s="18" t="s">
        <v>26</v>
      </c>
      <c r="F29" s="16" t="s">
        <v>2</v>
      </c>
    </row>
    <row r="30" spans="1:6" ht="15">
      <c r="A30" s="16" t="s">
        <v>2</v>
      </c>
      <c r="B30" s="23"/>
      <c r="C30" s="37"/>
      <c r="D30" s="24"/>
      <c r="E30" s="30"/>
      <c r="F30" s="16" t="s">
        <v>2</v>
      </c>
    </row>
    <row r="31" spans="1:6" ht="18" customHeight="1">
      <c r="A31" s="16" t="s">
        <v>2</v>
      </c>
      <c r="B31" s="39" t="s">
        <v>27</v>
      </c>
      <c r="C31" s="16" t="s">
        <v>2</v>
      </c>
      <c r="D31" s="16" t="s">
        <v>2</v>
      </c>
      <c r="E31" s="40">
        <f>SUM(E30:E30)</f>
        <v>0</v>
      </c>
      <c r="F31" s="16" t="s">
        <v>2</v>
      </c>
    </row>
    <row r="32" spans="1:6" ht="9.9499999999999993" customHeight="1">
      <c r="A32" s="16" t="s">
        <v>2</v>
      </c>
      <c r="B32" s="16" t="s">
        <v>2</v>
      </c>
      <c r="C32" s="16" t="s">
        <v>2</v>
      </c>
      <c r="D32" s="16" t="s">
        <v>2</v>
      </c>
      <c r="E32" s="16" t="s">
        <v>2</v>
      </c>
      <c r="F32" s="16" t="s">
        <v>2</v>
      </c>
    </row>
    <row r="34" spans="1:6" ht="9.9499999999999993" customHeight="1">
      <c r="A34" s="16" t="s">
        <v>2</v>
      </c>
      <c r="B34" s="16" t="s">
        <v>2</v>
      </c>
      <c r="C34" s="16" t="s">
        <v>2</v>
      </c>
      <c r="D34" s="16" t="s">
        <v>2</v>
      </c>
      <c r="E34" s="16" t="s">
        <v>2</v>
      </c>
      <c r="F34" s="16" t="s">
        <v>2</v>
      </c>
    </row>
    <row r="35" spans="1:6" ht="21.95" customHeight="1">
      <c r="A35" s="16" t="s">
        <v>2</v>
      </c>
      <c r="B35" s="67" t="s">
        <v>30</v>
      </c>
      <c r="C35" s="68" t="s">
        <v>2</v>
      </c>
      <c r="D35" s="68" t="s">
        <v>2</v>
      </c>
      <c r="E35" s="68" t="s">
        <v>2</v>
      </c>
      <c r="F35" s="16" t="s">
        <v>2</v>
      </c>
    </row>
    <row r="36" spans="1:6" ht="15">
      <c r="A36" s="16" t="s">
        <v>2</v>
      </c>
      <c r="B36" s="16" t="s">
        <v>2</v>
      </c>
      <c r="C36" s="16" t="s">
        <v>2</v>
      </c>
      <c r="D36" s="16" t="s">
        <v>2</v>
      </c>
      <c r="E36" s="16" t="s">
        <v>2</v>
      </c>
      <c r="F36" s="16" t="s">
        <v>2</v>
      </c>
    </row>
    <row r="37" spans="1:6" ht="21.95" customHeight="1">
      <c r="A37" s="16" t="s">
        <v>2</v>
      </c>
      <c r="B37" s="19" t="s">
        <v>24</v>
      </c>
      <c r="C37" s="69" t="s">
        <v>25</v>
      </c>
      <c r="D37" s="66" t="s">
        <v>2</v>
      </c>
      <c r="E37" s="18" t="s">
        <v>26</v>
      </c>
      <c r="F37" s="16" t="s">
        <v>2</v>
      </c>
    </row>
    <row r="38" spans="1:6" ht="15">
      <c r="A38" s="16" t="s">
        <v>2</v>
      </c>
      <c r="B38" s="23"/>
      <c r="C38" s="37"/>
      <c r="D38" s="24"/>
      <c r="E38" s="30"/>
      <c r="F38" s="16" t="s">
        <v>2</v>
      </c>
    </row>
    <row r="39" spans="1:6" ht="18" customHeight="1">
      <c r="A39" s="16" t="s">
        <v>2</v>
      </c>
      <c r="B39" s="39" t="s">
        <v>27</v>
      </c>
      <c r="C39" s="16" t="s">
        <v>2</v>
      </c>
      <c r="D39" s="16" t="s">
        <v>2</v>
      </c>
      <c r="E39" s="40">
        <f>SUM(E38:E38)</f>
        <v>0</v>
      </c>
      <c r="F39" s="16" t="s">
        <v>2</v>
      </c>
    </row>
    <row r="40" spans="1:6" ht="9.9499999999999993" customHeight="1">
      <c r="A40" s="16" t="s">
        <v>2</v>
      </c>
      <c r="B40" s="16" t="s">
        <v>2</v>
      </c>
      <c r="C40" s="16" t="s">
        <v>2</v>
      </c>
      <c r="D40" s="16" t="s">
        <v>2</v>
      </c>
      <c r="E40" s="16" t="s">
        <v>2</v>
      </c>
      <c r="F40" s="16" t="s">
        <v>2</v>
      </c>
    </row>
    <row r="42" spans="1:6" ht="9.9499999999999993" customHeight="1">
      <c r="A42" s="16" t="s">
        <v>2</v>
      </c>
      <c r="B42" s="16" t="s">
        <v>2</v>
      </c>
      <c r="C42" s="16" t="s">
        <v>2</v>
      </c>
      <c r="D42" s="16" t="s">
        <v>2</v>
      </c>
      <c r="E42" s="16" t="s">
        <v>2</v>
      </c>
      <c r="F42" s="16" t="s">
        <v>2</v>
      </c>
    </row>
    <row r="43" spans="1:6" ht="21.95" customHeight="1">
      <c r="A43" s="16" t="s">
        <v>2</v>
      </c>
      <c r="B43" s="67" t="s">
        <v>31</v>
      </c>
      <c r="C43" s="68" t="s">
        <v>2</v>
      </c>
      <c r="D43" s="68" t="s">
        <v>2</v>
      </c>
      <c r="E43" s="68" t="s">
        <v>2</v>
      </c>
      <c r="F43" s="16" t="s">
        <v>2</v>
      </c>
    </row>
    <row r="44" spans="1:6" ht="15">
      <c r="A44" s="16" t="s">
        <v>2</v>
      </c>
      <c r="B44" s="16" t="s">
        <v>2</v>
      </c>
      <c r="C44" s="16" t="s">
        <v>2</v>
      </c>
      <c r="D44" s="16" t="s">
        <v>2</v>
      </c>
      <c r="E44" s="16" t="s">
        <v>2</v>
      </c>
      <c r="F44" s="16" t="s">
        <v>2</v>
      </c>
    </row>
    <row r="45" spans="1:6" ht="21.95" customHeight="1">
      <c r="A45" s="16" t="s">
        <v>2</v>
      </c>
      <c r="B45" s="19" t="s">
        <v>24</v>
      </c>
      <c r="C45" s="69" t="s">
        <v>25</v>
      </c>
      <c r="D45" s="66" t="s">
        <v>2</v>
      </c>
      <c r="E45" s="18" t="s">
        <v>26</v>
      </c>
      <c r="F45" s="16" t="s">
        <v>2</v>
      </c>
    </row>
    <row r="46" spans="1:6" ht="15">
      <c r="A46" s="16" t="s">
        <v>2</v>
      </c>
      <c r="B46" s="23"/>
      <c r="C46" s="37"/>
      <c r="D46" s="24"/>
      <c r="E46" s="30"/>
      <c r="F46" s="16" t="s">
        <v>2</v>
      </c>
    </row>
    <row r="47" spans="1:6" ht="18" customHeight="1">
      <c r="A47" s="16" t="s">
        <v>2</v>
      </c>
      <c r="B47" s="39" t="s">
        <v>27</v>
      </c>
      <c r="C47" s="16" t="s">
        <v>2</v>
      </c>
      <c r="D47" s="16" t="s">
        <v>2</v>
      </c>
      <c r="E47" s="40">
        <f>SUM(E46:E46)</f>
        <v>0</v>
      </c>
      <c r="F47" s="16" t="s">
        <v>2</v>
      </c>
    </row>
    <row r="48" spans="1:6" ht="9.9499999999999993" customHeight="1">
      <c r="A48" s="16" t="s">
        <v>2</v>
      </c>
      <c r="B48" s="16" t="s">
        <v>2</v>
      </c>
      <c r="C48" s="16" t="s">
        <v>2</v>
      </c>
      <c r="D48" s="16" t="s">
        <v>2</v>
      </c>
      <c r="E48" s="16" t="s">
        <v>2</v>
      </c>
      <c r="F48" s="16" t="s">
        <v>2</v>
      </c>
    </row>
    <row r="50" spans="1:6" ht="9.9499999999999993" customHeight="1">
      <c r="A50" s="16" t="s">
        <v>2</v>
      </c>
      <c r="B50" s="16" t="s">
        <v>2</v>
      </c>
      <c r="C50" s="16" t="s">
        <v>2</v>
      </c>
      <c r="D50" s="16" t="s">
        <v>2</v>
      </c>
      <c r="E50" s="16" t="s">
        <v>2</v>
      </c>
      <c r="F50" s="16" t="s">
        <v>2</v>
      </c>
    </row>
    <row r="51" spans="1:6" ht="21.95" customHeight="1">
      <c r="A51" s="16" t="s">
        <v>2</v>
      </c>
      <c r="B51" s="67" t="s">
        <v>32</v>
      </c>
      <c r="C51" s="68" t="s">
        <v>2</v>
      </c>
      <c r="D51" s="68" t="s">
        <v>2</v>
      </c>
      <c r="E51" s="68" t="s">
        <v>2</v>
      </c>
      <c r="F51" s="16" t="s">
        <v>2</v>
      </c>
    </row>
    <row r="52" spans="1:6" ht="15">
      <c r="A52" s="16" t="s">
        <v>2</v>
      </c>
      <c r="B52" s="16" t="s">
        <v>2</v>
      </c>
      <c r="C52" s="16" t="s">
        <v>2</v>
      </c>
      <c r="D52" s="16" t="s">
        <v>2</v>
      </c>
      <c r="E52" s="16" t="s">
        <v>2</v>
      </c>
      <c r="F52" s="16" t="s">
        <v>2</v>
      </c>
    </row>
    <row r="53" spans="1:6" ht="21.95" customHeight="1">
      <c r="A53" s="16" t="s">
        <v>2</v>
      </c>
      <c r="B53" s="19" t="s">
        <v>24</v>
      </c>
      <c r="C53" s="69" t="s">
        <v>25</v>
      </c>
      <c r="D53" s="66" t="s">
        <v>2</v>
      </c>
      <c r="E53" s="18" t="s">
        <v>26</v>
      </c>
      <c r="F53" s="16" t="s">
        <v>2</v>
      </c>
    </row>
    <row r="54" spans="1:6" ht="15">
      <c r="A54" s="16" t="s">
        <v>2</v>
      </c>
      <c r="B54" s="23"/>
      <c r="C54" s="37"/>
      <c r="D54" s="24"/>
      <c r="E54" s="30"/>
      <c r="F54" s="16" t="s">
        <v>2</v>
      </c>
    </row>
    <row r="55" spans="1:6" ht="18" customHeight="1">
      <c r="A55" s="16" t="s">
        <v>2</v>
      </c>
      <c r="B55" s="39" t="s">
        <v>27</v>
      </c>
      <c r="C55" s="16" t="s">
        <v>2</v>
      </c>
      <c r="D55" s="16" t="s">
        <v>2</v>
      </c>
      <c r="E55" s="40">
        <f>SUM(E54:E54)</f>
        <v>0</v>
      </c>
      <c r="F55" s="16" t="s">
        <v>2</v>
      </c>
    </row>
    <row r="56" spans="1:6" ht="9.9499999999999993" customHeight="1">
      <c r="A56" s="16" t="s">
        <v>2</v>
      </c>
      <c r="B56" s="16" t="s">
        <v>2</v>
      </c>
      <c r="C56" s="16" t="s">
        <v>2</v>
      </c>
      <c r="D56" s="16" t="s">
        <v>2</v>
      </c>
      <c r="E56" s="16" t="s">
        <v>2</v>
      </c>
      <c r="F56" s="16" t="s">
        <v>2</v>
      </c>
    </row>
    <row r="57" spans="1:6" ht="15">
      <c r="A57" s="16" t="s">
        <v>2</v>
      </c>
      <c r="F57" s="16" t="s">
        <v>2</v>
      </c>
    </row>
    <row r="58" spans="1:6" ht="22.15" customHeight="1">
      <c r="A58" s="16" t="s">
        <v>2</v>
      </c>
      <c r="B58" s="70" t="s">
        <v>33</v>
      </c>
      <c r="C58" s="71" t="s">
        <v>2</v>
      </c>
      <c r="D58" s="71" t="s">
        <v>2</v>
      </c>
      <c r="E58" s="71" t="s">
        <v>2</v>
      </c>
      <c r="F58" s="16" t="s">
        <v>2</v>
      </c>
    </row>
    <row r="59" spans="1:6" ht="3.75" hidden="1" customHeight="1">
      <c r="A59" s="16" t="s">
        <v>2</v>
      </c>
      <c r="B59" s="16" t="s">
        <v>2</v>
      </c>
      <c r="C59" s="16" t="s">
        <v>2</v>
      </c>
      <c r="D59" s="16" t="s">
        <v>2</v>
      </c>
      <c r="E59" s="16" t="s">
        <v>2</v>
      </c>
      <c r="F59" s="16" t="s">
        <v>2</v>
      </c>
    </row>
    <row r="60" spans="1:6" ht="22.15" customHeight="1">
      <c r="A60" s="16" t="s">
        <v>2</v>
      </c>
      <c r="B60" s="19" t="s">
        <v>24</v>
      </c>
      <c r="C60" s="69" t="s">
        <v>25</v>
      </c>
      <c r="D60" s="66" t="s">
        <v>2</v>
      </c>
      <c r="E60" s="18" t="s">
        <v>26</v>
      </c>
      <c r="F60" s="16" t="s">
        <v>2</v>
      </c>
    </row>
    <row r="61" spans="1:6" ht="15">
      <c r="A61" s="16"/>
      <c r="B61" s="23"/>
      <c r="C61" s="37"/>
      <c r="D61" s="24"/>
      <c r="E61" s="30"/>
      <c r="F61" s="16"/>
    </row>
    <row r="62" spans="1:6" ht="18" customHeight="1">
      <c r="A62" s="16" t="s">
        <v>2</v>
      </c>
      <c r="B62" s="39" t="s">
        <v>27</v>
      </c>
      <c r="C62" s="41"/>
      <c r="D62" s="16" t="s">
        <v>2</v>
      </c>
      <c r="E62" s="40">
        <f>SUM(E61:E61)</f>
        <v>0</v>
      </c>
      <c r="F62" s="16" t="s">
        <v>2</v>
      </c>
    </row>
    <row r="63" spans="1:6" ht="15">
      <c r="A63" s="16" t="s">
        <v>2</v>
      </c>
      <c r="B63" s="16" t="s">
        <v>2</v>
      </c>
      <c r="C63" s="16" t="s">
        <v>2</v>
      </c>
      <c r="D63" s="16" t="s">
        <v>2</v>
      </c>
      <c r="E63" s="16" t="s">
        <v>2</v>
      </c>
      <c r="F63" s="16" t="s">
        <v>2</v>
      </c>
    </row>
  </sheetData>
  <sheetProtection formatColumns="0" formatRows="0"/>
  <mergeCells count="15">
    <mergeCell ref="C45:D45"/>
    <mergeCell ref="B51:E51"/>
    <mergeCell ref="C53:D53"/>
    <mergeCell ref="B58:E58"/>
    <mergeCell ref="C60:D60"/>
    <mergeCell ref="B27:E27"/>
    <mergeCell ref="C29:D29"/>
    <mergeCell ref="B35:E35"/>
    <mergeCell ref="C37:D37"/>
    <mergeCell ref="B43:E43"/>
    <mergeCell ref="A2:F2"/>
    <mergeCell ref="B11:E11"/>
    <mergeCell ref="C13:D13"/>
    <mergeCell ref="B19:E19"/>
    <mergeCell ref="C21:D21"/>
  </mergeCells>
  <phoneticPr fontId="15" type="noConversion"/>
  <dataValidations count="2">
    <dataValidation type="list" allowBlank="1" sqref="D14">
      <formula1>uoms_val</formula1>
    </dataValidation>
    <dataValidation allowBlank="1" sqref="D22 D30 D38 D46 D54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9"/>
  <sheetViews>
    <sheetView workbookViewId="0">
      <selection sqref="A1:S1"/>
    </sheetView>
  </sheetViews>
  <sheetFormatPr defaultColWidth="9.125" defaultRowHeight="13.5"/>
  <cols>
    <col min="1" max="1" width="1.625" customWidth="1"/>
    <col min="2" max="2" width="3.875" customWidth="1"/>
    <col min="3" max="3" width="11.75" customWidth="1"/>
    <col min="4" max="4" width="35.125" customWidth="1"/>
    <col min="5" max="6" width="15.625" customWidth="1"/>
    <col min="7" max="8" width="11.75" customWidth="1"/>
    <col min="9" max="9" width="17.625" customWidth="1"/>
    <col min="10" max="16" width="11.75" customWidth="1"/>
    <col min="17" max="17" width="1.625" customWidth="1"/>
    <col min="18" max="18" width="11.75" customWidth="1"/>
    <col min="19" max="19" width="1.625" customWidth="1"/>
  </cols>
  <sheetData>
    <row r="1" spans="1:19" ht="35.1" customHeight="1">
      <c r="A1" s="72" t="s">
        <v>34</v>
      </c>
      <c r="B1" s="73" t="s">
        <v>2</v>
      </c>
      <c r="C1" s="73" t="s">
        <v>2</v>
      </c>
      <c r="D1" s="73" t="s">
        <v>2</v>
      </c>
      <c r="E1" s="73" t="s">
        <v>2</v>
      </c>
      <c r="F1" s="73" t="s">
        <v>2</v>
      </c>
      <c r="G1" s="73" t="s">
        <v>2</v>
      </c>
      <c r="H1" s="73" t="s">
        <v>2</v>
      </c>
      <c r="I1" s="73" t="s">
        <v>2</v>
      </c>
      <c r="J1" s="73" t="s">
        <v>2</v>
      </c>
      <c r="K1" s="73" t="s">
        <v>2</v>
      </c>
      <c r="L1" s="73" t="s">
        <v>2</v>
      </c>
      <c r="M1" s="73" t="s">
        <v>2</v>
      </c>
      <c r="N1" s="73" t="s">
        <v>2</v>
      </c>
      <c r="O1" s="73" t="s">
        <v>2</v>
      </c>
      <c r="P1" s="73" t="s">
        <v>2</v>
      </c>
      <c r="Q1" s="73" t="s">
        <v>2</v>
      </c>
      <c r="R1" s="73" t="s">
        <v>2</v>
      </c>
      <c r="S1" s="73" t="s">
        <v>2</v>
      </c>
    </row>
    <row r="2" spans="1:19" ht="18" customHeight="1"/>
    <row r="3" spans="1:19" ht="18" customHeight="1"/>
    <row r="4" spans="1:19" ht="9" customHeight="1">
      <c r="A4" s="16" t="s">
        <v>2</v>
      </c>
      <c r="B4" s="16" t="s">
        <v>2</v>
      </c>
      <c r="C4" s="16" t="s">
        <v>2</v>
      </c>
      <c r="D4" s="16" t="s">
        <v>2</v>
      </c>
      <c r="E4" s="16" t="s">
        <v>2</v>
      </c>
      <c r="F4" s="16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6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6" t="s">
        <v>2</v>
      </c>
      <c r="Q4" s="16" t="s">
        <v>2</v>
      </c>
      <c r="R4" s="16" t="s">
        <v>2</v>
      </c>
      <c r="S4" s="16" t="s">
        <v>2</v>
      </c>
    </row>
    <row r="5" spans="1:19" ht="21.95" customHeight="1">
      <c r="A5" s="16" t="s">
        <v>2</v>
      </c>
      <c r="B5" s="67" t="s">
        <v>23</v>
      </c>
      <c r="C5" s="73" t="s">
        <v>2</v>
      </c>
      <c r="D5" s="73" t="s">
        <v>2</v>
      </c>
      <c r="E5" s="73" t="s">
        <v>2</v>
      </c>
      <c r="F5" s="73" t="s">
        <v>2</v>
      </c>
      <c r="G5" s="73" t="s">
        <v>2</v>
      </c>
      <c r="H5" s="73" t="s">
        <v>2</v>
      </c>
      <c r="I5" s="73" t="s">
        <v>2</v>
      </c>
      <c r="J5" s="73" t="s">
        <v>2</v>
      </c>
      <c r="K5" s="73" t="s">
        <v>2</v>
      </c>
      <c r="L5" s="73" t="s">
        <v>2</v>
      </c>
      <c r="M5" s="73" t="s">
        <v>2</v>
      </c>
      <c r="N5" s="73" t="s">
        <v>2</v>
      </c>
      <c r="O5" s="73" t="s">
        <v>2</v>
      </c>
      <c r="P5" s="73" t="s">
        <v>2</v>
      </c>
      <c r="Q5" s="73" t="s">
        <v>2</v>
      </c>
      <c r="R5" s="73" t="s">
        <v>2</v>
      </c>
      <c r="S5" s="73" t="s">
        <v>2</v>
      </c>
    </row>
    <row r="6" spans="1:19" ht="9" customHeight="1">
      <c r="A6" s="16" t="s">
        <v>2</v>
      </c>
      <c r="B6" s="16" t="s">
        <v>2</v>
      </c>
      <c r="C6" s="16" t="s">
        <v>2</v>
      </c>
      <c r="D6" s="16" t="s">
        <v>2</v>
      </c>
      <c r="E6" s="16" t="s">
        <v>2</v>
      </c>
      <c r="F6" s="16" t="s">
        <v>2</v>
      </c>
      <c r="G6" s="16"/>
      <c r="H6" s="16" t="s">
        <v>2</v>
      </c>
      <c r="I6" s="16" t="s">
        <v>2</v>
      </c>
      <c r="J6" s="16" t="s">
        <v>2</v>
      </c>
      <c r="K6" s="16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6" t="s">
        <v>2</v>
      </c>
      <c r="Q6" s="16" t="s">
        <v>2</v>
      </c>
      <c r="R6" s="16" t="s">
        <v>2</v>
      </c>
      <c r="S6" s="16" t="s">
        <v>2</v>
      </c>
    </row>
    <row r="7" spans="1:19" ht="48.95" customHeight="1">
      <c r="A7" s="16" t="s">
        <v>2</v>
      </c>
      <c r="B7" s="17" t="s">
        <v>2</v>
      </c>
      <c r="C7" s="18" t="s">
        <v>35</v>
      </c>
      <c r="D7" s="19" t="s">
        <v>24</v>
      </c>
      <c r="E7" s="19" t="s">
        <v>36</v>
      </c>
      <c r="F7" s="18" t="s">
        <v>37</v>
      </c>
      <c r="G7" s="18" t="s">
        <v>38</v>
      </c>
      <c r="H7" s="18" t="s">
        <v>39</v>
      </c>
      <c r="I7" s="18" t="s">
        <v>40</v>
      </c>
      <c r="J7" s="18" t="s">
        <v>41</v>
      </c>
      <c r="K7" s="18" t="s">
        <v>42</v>
      </c>
      <c r="L7" s="18" t="s">
        <v>43</v>
      </c>
      <c r="M7" s="18" t="s">
        <v>44</v>
      </c>
      <c r="N7" s="18" t="s">
        <v>45</v>
      </c>
      <c r="O7" s="18" t="s">
        <v>46</v>
      </c>
      <c r="P7" s="25" t="s">
        <v>47</v>
      </c>
      <c r="Q7" s="16" t="s">
        <v>2</v>
      </c>
      <c r="R7" s="18" t="s">
        <v>48</v>
      </c>
      <c r="S7" s="16" t="s">
        <v>2</v>
      </c>
    </row>
    <row r="8" spans="1:19" ht="9.9499999999999993" customHeight="1">
      <c r="A8" s="16" t="s">
        <v>2</v>
      </c>
      <c r="B8" s="20" t="s">
        <v>2</v>
      </c>
      <c r="C8" s="16" t="s">
        <v>2</v>
      </c>
      <c r="D8" s="16" t="s">
        <v>2</v>
      </c>
      <c r="E8" s="16" t="s">
        <v>2</v>
      </c>
      <c r="F8" s="16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6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6" t="s">
        <v>2</v>
      </c>
      <c r="Q8" s="16" t="s">
        <v>2</v>
      </c>
      <c r="R8" s="16" t="s">
        <v>2</v>
      </c>
      <c r="S8" s="16" t="s">
        <v>2</v>
      </c>
    </row>
    <row r="10" spans="1:19" ht="9" customHeight="1">
      <c r="A10" s="16" t="s">
        <v>2</v>
      </c>
      <c r="B10" s="16" t="s">
        <v>2</v>
      </c>
      <c r="C10" s="16" t="s">
        <v>2</v>
      </c>
      <c r="D10" s="16" t="s">
        <v>2</v>
      </c>
      <c r="E10" s="16" t="s">
        <v>2</v>
      </c>
      <c r="F10" s="16" t="s">
        <v>2</v>
      </c>
      <c r="G10" s="16" t="s">
        <v>2</v>
      </c>
      <c r="H10" s="16" t="s">
        <v>2</v>
      </c>
      <c r="I10" s="16" t="s">
        <v>2</v>
      </c>
      <c r="J10" s="16" t="s">
        <v>2</v>
      </c>
      <c r="K10" s="16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6" t="s">
        <v>2</v>
      </c>
      <c r="Q10" s="16" t="s">
        <v>2</v>
      </c>
      <c r="R10" s="16" t="s">
        <v>2</v>
      </c>
      <c r="S10" s="16" t="s">
        <v>2</v>
      </c>
    </row>
    <row r="11" spans="1:19" ht="21.95" customHeight="1">
      <c r="A11" s="16" t="s">
        <v>2</v>
      </c>
      <c r="B11" s="67" t="s">
        <v>28</v>
      </c>
      <c r="C11" s="73" t="s">
        <v>2</v>
      </c>
      <c r="D11" s="73" t="s">
        <v>2</v>
      </c>
      <c r="E11" s="73" t="s">
        <v>2</v>
      </c>
      <c r="F11" s="73" t="s">
        <v>2</v>
      </c>
      <c r="G11" s="73" t="s">
        <v>2</v>
      </c>
      <c r="H11" s="73" t="s">
        <v>2</v>
      </c>
      <c r="I11" s="73" t="s">
        <v>2</v>
      </c>
      <c r="J11" s="73" t="s">
        <v>2</v>
      </c>
      <c r="K11" s="73" t="s">
        <v>2</v>
      </c>
      <c r="L11" s="73" t="s">
        <v>2</v>
      </c>
      <c r="M11" s="73" t="s">
        <v>2</v>
      </c>
      <c r="N11" s="73" t="s">
        <v>2</v>
      </c>
      <c r="O11" s="73" t="s">
        <v>2</v>
      </c>
      <c r="P11" s="73" t="s">
        <v>2</v>
      </c>
      <c r="Q11" s="73" t="s">
        <v>2</v>
      </c>
      <c r="R11" s="73" t="s">
        <v>2</v>
      </c>
      <c r="S11" s="73" t="s">
        <v>2</v>
      </c>
    </row>
    <row r="12" spans="1:19" ht="9" customHeight="1">
      <c r="A12" s="16" t="s">
        <v>2</v>
      </c>
      <c r="B12" s="16" t="s">
        <v>2</v>
      </c>
      <c r="C12" s="16" t="s">
        <v>2</v>
      </c>
      <c r="D12" s="16" t="s">
        <v>2</v>
      </c>
      <c r="E12" s="16" t="s">
        <v>2</v>
      </c>
      <c r="F12" s="16" t="s">
        <v>2</v>
      </c>
      <c r="G12" s="16" t="s">
        <v>2</v>
      </c>
      <c r="H12" s="16" t="s">
        <v>2</v>
      </c>
      <c r="I12" s="16" t="s">
        <v>2</v>
      </c>
      <c r="J12" s="16" t="s">
        <v>2</v>
      </c>
      <c r="K12" s="16" t="s">
        <v>2</v>
      </c>
      <c r="L12" s="16" t="s">
        <v>2</v>
      </c>
      <c r="M12" s="16" t="s">
        <v>2</v>
      </c>
      <c r="N12" s="16" t="s">
        <v>2</v>
      </c>
      <c r="O12" s="16" t="s">
        <v>2</v>
      </c>
      <c r="P12" s="16" t="s">
        <v>2</v>
      </c>
      <c r="Q12" s="16" t="s">
        <v>2</v>
      </c>
      <c r="R12" s="16" t="s">
        <v>2</v>
      </c>
      <c r="S12" s="16" t="s">
        <v>2</v>
      </c>
    </row>
    <row r="13" spans="1:19" ht="48.95" customHeight="1">
      <c r="A13" s="16" t="s">
        <v>2</v>
      </c>
      <c r="B13" s="17" t="s">
        <v>2</v>
      </c>
      <c r="C13" s="18" t="s">
        <v>35</v>
      </c>
      <c r="D13" s="74" t="s">
        <v>24</v>
      </c>
      <c r="E13" s="74"/>
      <c r="F13" s="18" t="s">
        <v>37</v>
      </c>
      <c r="G13" s="18" t="s">
        <v>38</v>
      </c>
      <c r="H13" s="18" t="s">
        <v>39</v>
      </c>
      <c r="I13" s="18" t="s">
        <v>40</v>
      </c>
      <c r="J13" s="18" t="s">
        <v>41</v>
      </c>
      <c r="K13" s="18" t="s">
        <v>42</v>
      </c>
      <c r="L13" s="18" t="s">
        <v>43</v>
      </c>
      <c r="M13" s="18" t="s">
        <v>44</v>
      </c>
      <c r="N13" s="18" t="s">
        <v>45</v>
      </c>
      <c r="O13" s="18" t="s">
        <v>46</v>
      </c>
      <c r="P13" s="25" t="s">
        <v>47</v>
      </c>
      <c r="Q13" s="16" t="s">
        <v>2</v>
      </c>
      <c r="R13" s="18" t="s">
        <v>48</v>
      </c>
      <c r="S13" s="16" t="s">
        <v>2</v>
      </c>
    </row>
    <row r="14" spans="1:19" ht="9.9499999999999993" customHeight="1">
      <c r="A14" s="16" t="s">
        <v>2</v>
      </c>
      <c r="B14" s="20" t="s">
        <v>2</v>
      </c>
      <c r="C14" s="16" t="s">
        <v>2</v>
      </c>
      <c r="D14" s="16" t="s">
        <v>2</v>
      </c>
      <c r="E14" s="16" t="s">
        <v>2</v>
      </c>
      <c r="F14" s="16" t="s">
        <v>2</v>
      </c>
      <c r="G14" s="16" t="s">
        <v>2</v>
      </c>
      <c r="H14" s="16" t="s">
        <v>2</v>
      </c>
      <c r="I14" s="16" t="s">
        <v>2</v>
      </c>
      <c r="J14" s="16" t="s">
        <v>2</v>
      </c>
      <c r="K14" s="16" t="s">
        <v>2</v>
      </c>
      <c r="L14" s="16" t="s">
        <v>2</v>
      </c>
      <c r="M14" s="16" t="s">
        <v>2</v>
      </c>
      <c r="N14" s="16" t="s">
        <v>2</v>
      </c>
      <c r="O14" s="16" t="s">
        <v>2</v>
      </c>
      <c r="P14" s="16" t="s">
        <v>2</v>
      </c>
      <c r="Q14" s="16" t="s">
        <v>2</v>
      </c>
      <c r="R14" s="16" t="s">
        <v>2</v>
      </c>
      <c r="S14" s="16" t="s">
        <v>2</v>
      </c>
    </row>
    <row r="16" spans="1:19" ht="9" customHeight="1">
      <c r="A16" s="16" t="s">
        <v>2</v>
      </c>
      <c r="B16" s="16" t="s">
        <v>2</v>
      </c>
      <c r="C16" s="16" t="s">
        <v>2</v>
      </c>
      <c r="D16" s="16" t="s">
        <v>2</v>
      </c>
      <c r="E16" s="16" t="s">
        <v>2</v>
      </c>
      <c r="F16" s="16" t="s">
        <v>2</v>
      </c>
      <c r="G16" s="16" t="s">
        <v>2</v>
      </c>
      <c r="H16" s="16" t="s">
        <v>2</v>
      </c>
      <c r="I16" s="16" t="s">
        <v>2</v>
      </c>
      <c r="J16" s="16" t="s">
        <v>2</v>
      </c>
      <c r="K16" s="16" t="s">
        <v>2</v>
      </c>
      <c r="L16" s="16" t="s">
        <v>2</v>
      </c>
      <c r="M16" s="16" t="s">
        <v>2</v>
      </c>
      <c r="N16" s="16" t="s">
        <v>2</v>
      </c>
      <c r="O16" s="16" t="s">
        <v>2</v>
      </c>
      <c r="P16" s="16" t="s">
        <v>2</v>
      </c>
      <c r="Q16" s="16" t="s">
        <v>2</v>
      </c>
      <c r="R16" s="16" t="s">
        <v>2</v>
      </c>
      <c r="S16" s="16" t="s">
        <v>2</v>
      </c>
    </row>
    <row r="17" spans="1:19" ht="21.95" customHeight="1">
      <c r="A17" s="16" t="s">
        <v>2</v>
      </c>
      <c r="B17" s="67" t="s">
        <v>29</v>
      </c>
      <c r="C17" s="73" t="s">
        <v>2</v>
      </c>
      <c r="D17" s="73" t="s">
        <v>2</v>
      </c>
      <c r="E17" s="73" t="s">
        <v>2</v>
      </c>
      <c r="F17" s="73" t="s">
        <v>2</v>
      </c>
      <c r="G17" s="73" t="s">
        <v>2</v>
      </c>
      <c r="H17" s="73" t="s">
        <v>2</v>
      </c>
      <c r="I17" s="73" t="s">
        <v>2</v>
      </c>
      <c r="J17" s="73" t="s">
        <v>2</v>
      </c>
      <c r="K17" s="73" t="s">
        <v>2</v>
      </c>
      <c r="L17" s="73" t="s">
        <v>2</v>
      </c>
      <c r="M17" s="73" t="s">
        <v>2</v>
      </c>
      <c r="N17" s="73" t="s">
        <v>2</v>
      </c>
      <c r="O17" s="73" t="s">
        <v>2</v>
      </c>
      <c r="P17" s="73" t="s">
        <v>2</v>
      </c>
      <c r="Q17" s="73" t="s">
        <v>2</v>
      </c>
      <c r="R17" s="73" t="s">
        <v>2</v>
      </c>
      <c r="S17" s="73" t="s">
        <v>2</v>
      </c>
    </row>
    <row r="18" spans="1:19" ht="9" customHeight="1">
      <c r="A18" s="16" t="s">
        <v>2</v>
      </c>
      <c r="B18" s="16" t="s">
        <v>2</v>
      </c>
      <c r="C18" s="16" t="s">
        <v>2</v>
      </c>
      <c r="D18" s="16" t="s">
        <v>2</v>
      </c>
      <c r="E18" s="16" t="s">
        <v>2</v>
      </c>
      <c r="F18" s="16" t="s">
        <v>2</v>
      </c>
      <c r="G18" s="16" t="s">
        <v>2</v>
      </c>
      <c r="H18" s="16" t="s">
        <v>2</v>
      </c>
      <c r="I18" s="16" t="s">
        <v>2</v>
      </c>
      <c r="J18" s="16" t="s">
        <v>2</v>
      </c>
      <c r="K18" s="16" t="s">
        <v>2</v>
      </c>
      <c r="L18" s="16" t="s">
        <v>2</v>
      </c>
      <c r="M18" s="16" t="s">
        <v>2</v>
      </c>
      <c r="N18" s="16" t="s">
        <v>2</v>
      </c>
      <c r="O18" s="16" t="s">
        <v>2</v>
      </c>
      <c r="P18" s="16" t="s">
        <v>2</v>
      </c>
      <c r="Q18" s="16" t="s">
        <v>2</v>
      </c>
      <c r="R18" s="16" t="s">
        <v>2</v>
      </c>
      <c r="S18" s="16" t="s">
        <v>2</v>
      </c>
    </row>
    <row r="19" spans="1:19" ht="48.95" customHeight="1">
      <c r="A19" s="16" t="s">
        <v>2</v>
      </c>
      <c r="B19" s="17" t="s">
        <v>2</v>
      </c>
      <c r="C19" s="18" t="s">
        <v>35</v>
      </c>
      <c r="D19" s="75" t="s">
        <v>24</v>
      </c>
      <c r="E19" s="75"/>
      <c r="F19" s="18" t="s">
        <v>37</v>
      </c>
      <c r="G19" s="18" t="s">
        <v>38</v>
      </c>
      <c r="H19" s="18" t="s">
        <v>49</v>
      </c>
      <c r="I19" s="18" t="s">
        <v>40</v>
      </c>
      <c r="J19" s="18" t="s">
        <v>50</v>
      </c>
      <c r="K19" s="18" t="s">
        <v>42</v>
      </c>
      <c r="L19" s="18" t="s">
        <v>43</v>
      </c>
      <c r="M19" s="18" t="s">
        <v>44</v>
      </c>
      <c r="N19" s="18" t="s">
        <v>45</v>
      </c>
      <c r="O19" s="18" t="s">
        <v>46</v>
      </c>
      <c r="P19" s="25" t="s">
        <v>47</v>
      </c>
      <c r="Q19" s="16" t="s">
        <v>2</v>
      </c>
      <c r="R19" s="18" t="s">
        <v>48</v>
      </c>
      <c r="S19" s="16" t="s">
        <v>2</v>
      </c>
    </row>
    <row r="20" spans="1:19" ht="9.9499999999999993" customHeight="1">
      <c r="A20" s="16" t="s">
        <v>2</v>
      </c>
      <c r="B20" s="20" t="s">
        <v>2</v>
      </c>
      <c r="C20" s="16" t="s">
        <v>2</v>
      </c>
      <c r="D20" s="16" t="s">
        <v>2</v>
      </c>
      <c r="E20" s="16" t="s">
        <v>2</v>
      </c>
      <c r="F20" s="16" t="s">
        <v>2</v>
      </c>
      <c r="G20" s="16" t="s">
        <v>2</v>
      </c>
      <c r="H20" s="16" t="s">
        <v>2</v>
      </c>
      <c r="I20" s="16" t="s">
        <v>2</v>
      </c>
      <c r="J20" s="16" t="s">
        <v>2</v>
      </c>
      <c r="K20" s="16" t="s">
        <v>2</v>
      </c>
      <c r="L20" s="16" t="s">
        <v>2</v>
      </c>
      <c r="M20" s="16" t="s">
        <v>2</v>
      </c>
      <c r="N20" s="16" t="s">
        <v>2</v>
      </c>
      <c r="O20" s="16" t="s">
        <v>2</v>
      </c>
      <c r="P20" s="16" t="s">
        <v>2</v>
      </c>
      <c r="Q20" s="16" t="s">
        <v>2</v>
      </c>
      <c r="R20" s="16" t="s">
        <v>2</v>
      </c>
      <c r="S20" s="16" t="s">
        <v>2</v>
      </c>
    </row>
    <row r="22" spans="1:19" ht="9" customHeight="1">
      <c r="A22" s="16" t="s">
        <v>2</v>
      </c>
      <c r="B22" s="16" t="s">
        <v>2</v>
      </c>
      <c r="C22" s="16" t="s">
        <v>2</v>
      </c>
      <c r="D22" s="16" t="s">
        <v>2</v>
      </c>
      <c r="E22" s="16" t="s">
        <v>2</v>
      </c>
      <c r="F22" s="16" t="s">
        <v>2</v>
      </c>
      <c r="G22" s="16" t="s">
        <v>2</v>
      </c>
      <c r="H22" s="16" t="s">
        <v>2</v>
      </c>
      <c r="I22" s="16" t="s">
        <v>2</v>
      </c>
      <c r="J22" s="16" t="s">
        <v>2</v>
      </c>
      <c r="K22" s="16" t="s">
        <v>2</v>
      </c>
      <c r="L22" s="16" t="s">
        <v>2</v>
      </c>
      <c r="M22" s="16" t="s">
        <v>2</v>
      </c>
      <c r="N22" s="16" t="s">
        <v>2</v>
      </c>
      <c r="O22" s="16" t="s">
        <v>2</v>
      </c>
      <c r="P22" s="16" t="s">
        <v>2</v>
      </c>
      <c r="Q22" s="16" t="s">
        <v>2</v>
      </c>
      <c r="R22" s="16" t="s">
        <v>2</v>
      </c>
      <c r="S22" s="16" t="s">
        <v>2</v>
      </c>
    </row>
    <row r="23" spans="1:19" ht="21.95" customHeight="1">
      <c r="A23" s="16" t="s">
        <v>2</v>
      </c>
      <c r="B23" s="67" t="s">
        <v>30</v>
      </c>
      <c r="C23" s="73" t="s">
        <v>2</v>
      </c>
      <c r="D23" s="73" t="s">
        <v>2</v>
      </c>
      <c r="E23" s="73" t="s">
        <v>2</v>
      </c>
      <c r="F23" s="73" t="s">
        <v>2</v>
      </c>
      <c r="G23" s="73" t="s">
        <v>2</v>
      </c>
      <c r="H23" s="73" t="s">
        <v>2</v>
      </c>
      <c r="I23" s="73" t="s">
        <v>2</v>
      </c>
      <c r="J23" s="73" t="s">
        <v>2</v>
      </c>
      <c r="K23" s="73" t="s">
        <v>2</v>
      </c>
      <c r="L23" s="73" t="s">
        <v>2</v>
      </c>
      <c r="M23" s="73" t="s">
        <v>2</v>
      </c>
      <c r="N23" s="73" t="s">
        <v>2</v>
      </c>
      <c r="O23" s="73" t="s">
        <v>2</v>
      </c>
      <c r="P23" s="73" t="s">
        <v>2</v>
      </c>
      <c r="Q23" s="73" t="s">
        <v>2</v>
      </c>
      <c r="R23" s="73" t="s">
        <v>2</v>
      </c>
      <c r="S23" s="73" t="s">
        <v>2</v>
      </c>
    </row>
    <row r="24" spans="1:19" ht="9" customHeight="1">
      <c r="A24" s="16" t="s">
        <v>2</v>
      </c>
      <c r="B24" s="16" t="s">
        <v>2</v>
      </c>
      <c r="C24" s="16" t="s">
        <v>2</v>
      </c>
      <c r="D24" s="16" t="s">
        <v>2</v>
      </c>
      <c r="E24" s="16" t="s">
        <v>2</v>
      </c>
      <c r="F24" s="16" t="s">
        <v>2</v>
      </c>
      <c r="G24" s="16" t="s">
        <v>2</v>
      </c>
      <c r="H24" s="16" t="s">
        <v>2</v>
      </c>
      <c r="I24" s="16" t="s">
        <v>2</v>
      </c>
      <c r="J24" s="16" t="s">
        <v>2</v>
      </c>
      <c r="K24" s="16" t="s">
        <v>2</v>
      </c>
      <c r="L24" s="16" t="s">
        <v>2</v>
      </c>
      <c r="M24" s="16" t="s">
        <v>2</v>
      </c>
      <c r="N24" s="16" t="s">
        <v>2</v>
      </c>
      <c r="O24" s="16" t="s">
        <v>2</v>
      </c>
      <c r="P24" s="16" t="s">
        <v>2</v>
      </c>
      <c r="Q24" s="16" t="s">
        <v>2</v>
      </c>
      <c r="R24" s="16" t="s">
        <v>2</v>
      </c>
      <c r="S24" s="16" t="s">
        <v>2</v>
      </c>
    </row>
    <row r="25" spans="1:19" ht="48.95" customHeight="1">
      <c r="A25" s="16" t="s">
        <v>2</v>
      </c>
      <c r="B25" s="17" t="s">
        <v>2</v>
      </c>
      <c r="C25" s="18" t="s">
        <v>35</v>
      </c>
      <c r="D25" s="74" t="s">
        <v>24</v>
      </c>
      <c r="E25" s="74"/>
      <c r="F25" s="18" t="s">
        <v>37</v>
      </c>
      <c r="G25" s="18" t="s">
        <v>38</v>
      </c>
      <c r="H25" s="18" t="s">
        <v>49</v>
      </c>
      <c r="I25" s="18" t="s">
        <v>40</v>
      </c>
      <c r="J25" s="18" t="s">
        <v>50</v>
      </c>
      <c r="K25" s="18" t="s">
        <v>42</v>
      </c>
      <c r="L25" s="18" t="s">
        <v>43</v>
      </c>
      <c r="M25" s="18" t="s">
        <v>44</v>
      </c>
      <c r="N25" s="18" t="s">
        <v>51</v>
      </c>
      <c r="O25" s="18" t="s">
        <v>46</v>
      </c>
      <c r="P25" s="25" t="s">
        <v>52</v>
      </c>
      <c r="Q25" s="16" t="s">
        <v>2</v>
      </c>
      <c r="R25" s="18" t="s">
        <v>48</v>
      </c>
      <c r="S25" s="16" t="s">
        <v>2</v>
      </c>
    </row>
    <row r="26" spans="1:19" ht="9.9499999999999993" customHeight="1">
      <c r="A26" s="16" t="s">
        <v>2</v>
      </c>
      <c r="B26" s="20" t="s">
        <v>2</v>
      </c>
      <c r="C26" s="16" t="s">
        <v>2</v>
      </c>
      <c r="D26" s="16" t="s">
        <v>2</v>
      </c>
      <c r="E26" s="16" t="s">
        <v>2</v>
      </c>
      <c r="F26" s="16" t="s">
        <v>2</v>
      </c>
      <c r="G26" s="16" t="s">
        <v>2</v>
      </c>
      <c r="H26" s="16" t="s">
        <v>2</v>
      </c>
      <c r="I26" s="16" t="s">
        <v>2</v>
      </c>
      <c r="J26" s="16" t="s">
        <v>2</v>
      </c>
      <c r="K26" s="16" t="s">
        <v>2</v>
      </c>
      <c r="L26" s="16" t="s">
        <v>2</v>
      </c>
      <c r="M26" s="16" t="s">
        <v>2</v>
      </c>
      <c r="N26" s="16" t="s">
        <v>2</v>
      </c>
      <c r="O26" s="16" t="s">
        <v>2</v>
      </c>
      <c r="P26" s="16" t="s">
        <v>2</v>
      </c>
      <c r="Q26" s="16" t="s">
        <v>2</v>
      </c>
      <c r="R26" s="16" t="s">
        <v>2</v>
      </c>
      <c r="S26" s="16" t="s">
        <v>2</v>
      </c>
    </row>
    <row r="28" spans="1:19" ht="9" customHeight="1">
      <c r="A28" s="16" t="s">
        <v>2</v>
      </c>
      <c r="B28" s="16" t="s">
        <v>2</v>
      </c>
      <c r="C28" s="16" t="s">
        <v>2</v>
      </c>
      <c r="D28" s="16" t="s">
        <v>2</v>
      </c>
      <c r="E28" s="16" t="s">
        <v>2</v>
      </c>
      <c r="F28" s="16" t="s">
        <v>2</v>
      </c>
      <c r="G28" s="16" t="s">
        <v>2</v>
      </c>
      <c r="H28" s="16" t="s">
        <v>2</v>
      </c>
      <c r="I28" s="16" t="s">
        <v>2</v>
      </c>
      <c r="J28" s="16" t="s">
        <v>2</v>
      </c>
      <c r="K28" s="16" t="s">
        <v>2</v>
      </c>
      <c r="L28" s="16" t="s">
        <v>2</v>
      </c>
      <c r="M28" s="16" t="s">
        <v>2</v>
      </c>
      <c r="N28" s="16" t="s">
        <v>2</v>
      </c>
      <c r="O28" s="16" t="s">
        <v>2</v>
      </c>
      <c r="P28" s="16" t="s">
        <v>2</v>
      </c>
      <c r="Q28" s="16" t="s">
        <v>2</v>
      </c>
      <c r="R28" s="16" t="s">
        <v>2</v>
      </c>
      <c r="S28" s="16" t="s">
        <v>2</v>
      </c>
    </row>
    <row r="29" spans="1:19" ht="21.95" customHeight="1">
      <c r="A29" s="16" t="s">
        <v>2</v>
      </c>
      <c r="B29" s="67" t="s">
        <v>31</v>
      </c>
      <c r="C29" s="73" t="s">
        <v>2</v>
      </c>
      <c r="D29" s="73" t="s">
        <v>2</v>
      </c>
      <c r="E29" s="73" t="s">
        <v>2</v>
      </c>
      <c r="F29" s="73" t="s">
        <v>2</v>
      </c>
      <c r="G29" s="73" t="s">
        <v>2</v>
      </c>
      <c r="H29" s="73" t="s">
        <v>2</v>
      </c>
      <c r="I29" s="73" t="s">
        <v>2</v>
      </c>
      <c r="J29" s="73" t="s">
        <v>2</v>
      </c>
      <c r="K29" s="73" t="s">
        <v>2</v>
      </c>
      <c r="L29" s="73" t="s">
        <v>2</v>
      </c>
      <c r="M29" s="73" t="s">
        <v>2</v>
      </c>
      <c r="N29" s="73" t="s">
        <v>2</v>
      </c>
      <c r="O29" s="73" t="s">
        <v>2</v>
      </c>
      <c r="P29" s="73" t="s">
        <v>2</v>
      </c>
      <c r="Q29" s="73" t="s">
        <v>2</v>
      </c>
      <c r="R29" s="73" t="s">
        <v>2</v>
      </c>
      <c r="S29" s="73" t="s">
        <v>2</v>
      </c>
    </row>
    <row r="30" spans="1:19" ht="9" customHeight="1">
      <c r="A30" s="16" t="s">
        <v>2</v>
      </c>
      <c r="B30" s="16" t="s">
        <v>2</v>
      </c>
      <c r="C30" s="16" t="s">
        <v>2</v>
      </c>
      <c r="D30" s="16" t="s">
        <v>2</v>
      </c>
      <c r="E30" s="16" t="s">
        <v>2</v>
      </c>
      <c r="F30" s="16" t="s">
        <v>2</v>
      </c>
      <c r="G30" s="16" t="s">
        <v>2</v>
      </c>
      <c r="H30" s="16" t="s">
        <v>2</v>
      </c>
      <c r="I30" s="16" t="s">
        <v>2</v>
      </c>
      <c r="J30" s="16" t="s">
        <v>2</v>
      </c>
      <c r="K30" s="16" t="s">
        <v>2</v>
      </c>
      <c r="L30" s="16" t="s">
        <v>2</v>
      </c>
      <c r="M30" s="16" t="s">
        <v>2</v>
      </c>
      <c r="N30" s="16" t="s">
        <v>2</v>
      </c>
      <c r="O30" s="16" t="s">
        <v>2</v>
      </c>
      <c r="P30" s="16" t="s">
        <v>2</v>
      </c>
      <c r="Q30" s="16" t="s">
        <v>2</v>
      </c>
      <c r="R30" s="16" t="s">
        <v>2</v>
      </c>
      <c r="S30" s="16" t="s">
        <v>2</v>
      </c>
    </row>
    <row r="31" spans="1:19" ht="48.95" customHeight="1">
      <c r="A31" s="16" t="s">
        <v>2</v>
      </c>
      <c r="B31" s="17" t="s">
        <v>2</v>
      </c>
      <c r="C31" s="18" t="s">
        <v>35</v>
      </c>
      <c r="D31" s="74" t="s">
        <v>24</v>
      </c>
      <c r="E31" s="74"/>
      <c r="F31" s="18" t="s">
        <v>37</v>
      </c>
      <c r="G31" s="18" t="s">
        <v>38</v>
      </c>
      <c r="H31" s="18" t="s">
        <v>49</v>
      </c>
      <c r="I31" s="18" t="s">
        <v>40</v>
      </c>
      <c r="J31" s="18" t="s">
        <v>50</v>
      </c>
      <c r="K31" s="18" t="s">
        <v>42</v>
      </c>
      <c r="L31" s="18" t="s">
        <v>43</v>
      </c>
      <c r="M31" s="18" t="s">
        <v>44</v>
      </c>
      <c r="N31" s="18" t="s">
        <v>51</v>
      </c>
      <c r="O31" s="18" t="s">
        <v>46</v>
      </c>
      <c r="P31" s="25" t="s">
        <v>52</v>
      </c>
      <c r="Q31" s="16" t="s">
        <v>2</v>
      </c>
      <c r="R31" s="18" t="s">
        <v>48</v>
      </c>
      <c r="S31" s="16" t="s">
        <v>2</v>
      </c>
    </row>
    <row r="32" spans="1:19" ht="9.9499999999999993" customHeight="1">
      <c r="A32" s="16" t="s">
        <v>2</v>
      </c>
      <c r="B32" s="20" t="s">
        <v>2</v>
      </c>
      <c r="C32" s="16" t="s">
        <v>2</v>
      </c>
      <c r="D32" s="16" t="s">
        <v>2</v>
      </c>
      <c r="E32" s="16" t="s">
        <v>2</v>
      </c>
      <c r="F32" s="16" t="s">
        <v>2</v>
      </c>
      <c r="G32" s="16" t="s">
        <v>2</v>
      </c>
      <c r="H32" s="16" t="s">
        <v>2</v>
      </c>
      <c r="I32" s="16" t="s">
        <v>2</v>
      </c>
      <c r="J32" s="16" t="s">
        <v>2</v>
      </c>
      <c r="K32" s="16" t="s">
        <v>2</v>
      </c>
      <c r="L32" s="16" t="s">
        <v>2</v>
      </c>
      <c r="M32" s="16" t="s">
        <v>2</v>
      </c>
      <c r="N32" s="16" t="s">
        <v>2</v>
      </c>
      <c r="O32" s="16" t="s">
        <v>2</v>
      </c>
      <c r="P32" s="16" t="s">
        <v>2</v>
      </c>
      <c r="Q32" s="16" t="s">
        <v>2</v>
      </c>
      <c r="R32" s="16" t="s">
        <v>2</v>
      </c>
      <c r="S32" s="16" t="s">
        <v>2</v>
      </c>
    </row>
    <row r="35" spans="1:19" ht="15">
      <c r="A35" s="16" t="s">
        <v>2</v>
      </c>
      <c r="B35" s="21"/>
      <c r="C35" s="22"/>
      <c r="D35" s="23"/>
      <c r="E35" s="23" t="s">
        <v>2</v>
      </c>
      <c r="F35" s="24"/>
      <c r="G35" s="24"/>
      <c r="H35" s="24" t="s">
        <v>2</v>
      </c>
      <c r="I35" s="26"/>
      <c r="J35" s="27" t="e">
        <f>I35/H35</f>
        <v>#VALUE!</v>
      </c>
      <c r="K35" s="26">
        <v>0</v>
      </c>
      <c r="L35" s="28" t="s">
        <v>2</v>
      </c>
      <c r="M35" s="27">
        <f>I35-K35</f>
        <v>0</v>
      </c>
      <c r="N35" s="27" t="e">
        <f>M35/H35</f>
        <v>#VALUE!</v>
      </c>
      <c r="O35" s="29"/>
      <c r="P35" s="30">
        <f>IFERROR(N35/(F35*INDEX('UOM Conversion Table'!$A37:$O51,MATCH(G35,'UOM Conversion Table'!A37:A51,0),MATCH("oz",'UOM Conversion Table'!A37:$O37,0))),0)</f>
        <v>0</v>
      </c>
      <c r="Q35" s="16" t="s">
        <v>2</v>
      </c>
      <c r="R35" s="28" t="s">
        <v>2</v>
      </c>
      <c r="S35" s="16" t="s">
        <v>2</v>
      </c>
    </row>
    <row r="36" spans="1:19" ht="15">
      <c r="A36" s="16" t="s">
        <v>2</v>
      </c>
      <c r="B36" s="21"/>
      <c r="C36" s="22"/>
      <c r="D36" s="76" t="s">
        <v>2</v>
      </c>
      <c r="E36" s="77"/>
      <c r="F36" s="24"/>
      <c r="G36" s="24"/>
      <c r="H36" s="24" t="s">
        <v>2</v>
      </c>
      <c r="I36" s="26"/>
      <c r="J36" s="27" t="e">
        <f>I36/H36</f>
        <v>#VALUE!</v>
      </c>
      <c r="K36" s="26">
        <v>0</v>
      </c>
      <c r="L36" s="28" t="s">
        <v>2</v>
      </c>
      <c r="M36" s="27">
        <f>I36-K36</f>
        <v>0</v>
      </c>
      <c r="N36" s="27" t="e">
        <f>M36/H36</f>
        <v>#VALUE!</v>
      </c>
      <c r="O36" s="29"/>
      <c r="P36" s="30">
        <f>IFERROR(N36/(F36*INDEX('UOM Conversion Table'!$A38:$O52,MATCH(G36,'UOM Conversion Table'!A38:A52,0),MATCH("oz",'UOM Conversion Table'!A38:$O38,0))),0)</f>
        <v>0</v>
      </c>
      <c r="Q36" s="16" t="s">
        <v>2</v>
      </c>
      <c r="R36" s="28" t="s">
        <v>2</v>
      </c>
      <c r="S36" s="16" t="s">
        <v>2</v>
      </c>
    </row>
    <row r="37" spans="1:19" ht="15">
      <c r="A37" s="16" t="s">
        <v>2</v>
      </c>
      <c r="B37" s="21"/>
      <c r="C37" s="22"/>
      <c r="D37" s="76" t="s">
        <v>2</v>
      </c>
      <c r="E37" s="77"/>
      <c r="F37" s="24"/>
      <c r="G37" s="24"/>
      <c r="H37" s="24" t="s">
        <v>2</v>
      </c>
      <c r="I37" s="26"/>
      <c r="J37" s="27" t="e">
        <f>I37/H37</f>
        <v>#VALUE!</v>
      </c>
      <c r="K37" s="26">
        <v>0</v>
      </c>
      <c r="L37" s="28" t="s">
        <v>2</v>
      </c>
      <c r="M37" s="27">
        <f>I37-K37</f>
        <v>0</v>
      </c>
      <c r="N37" s="27" t="e">
        <f>M37/H37</f>
        <v>#VALUE!</v>
      </c>
      <c r="O37" s="29"/>
      <c r="P37" s="30">
        <f>IFERROR(N37/(F37*INDEX('UOM Conversion Table'!$A39:$O53,MATCH(G37,'UOM Conversion Table'!A39:A53,0),MATCH("oz",'UOM Conversion Table'!A39:$O39,0))),0)</f>
        <v>0</v>
      </c>
      <c r="Q37" s="16" t="s">
        <v>2</v>
      </c>
      <c r="R37" s="28" t="s">
        <v>2</v>
      </c>
      <c r="S37" s="16" t="s">
        <v>2</v>
      </c>
    </row>
    <row r="38" spans="1:19" ht="15">
      <c r="A38" s="16" t="s">
        <v>2</v>
      </c>
      <c r="B38" s="21"/>
      <c r="C38" s="22"/>
      <c r="D38" s="76" t="s">
        <v>2</v>
      </c>
      <c r="E38" s="77"/>
      <c r="F38" s="24"/>
      <c r="G38" s="24"/>
      <c r="H38" s="24" t="s">
        <v>2</v>
      </c>
      <c r="I38" s="26"/>
      <c r="J38" s="27" t="e">
        <f>I38/H38</f>
        <v>#VALUE!</v>
      </c>
      <c r="K38" s="26">
        <v>0</v>
      </c>
      <c r="L38" s="28" t="s">
        <v>2</v>
      </c>
      <c r="M38" s="27">
        <f>I38-K38</f>
        <v>0</v>
      </c>
      <c r="N38" s="27" t="e">
        <f>M38/H38</f>
        <v>#VALUE!</v>
      </c>
      <c r="O38" s="29"/>
      <c r="P38" s="30">
        <f>IFERROR(N38/(F38*INDEX('UOM Conversion Table'!$A40:$O54,MATCH(G38,'UOM Conversion Table'!A40:A54,0),MATCH("oz",'UOM Conversion Table'!A40:$O40,0))),0)</f>
        <v>0</v>
      </c>
      <c r="Q38" s="16" t="s">
        <v>2</v>
      </c>
      <c r="R38" s="28" t="s">
        <v>2</v>
      </c>
      <c r="S38" s="16" t="s">
        <v>2</v>
      </c>
    </row>
    <row r="39" spans="1:19" ht="15">
      <c r="A39" s="16" t="s">
        <v>2</v>
      </c>
      <c r="B39" s="21"/>
      <c r="C39" s="22"/>
      <c r="D39" s="78"/>
      <c r="E39" s="79"/>
      <c r="F39" s="24"/>
      <c r="G39" s="24"/>
      <c r="H39" s="24" t="s">
        <v>2</v>
      </c>
      <c r="I39" s="26"/>
      <c r="J39" s="27" t="e">
        <f>I39/H39</f>
        <v>#VALUE!</v>
      </c>
      <c r="K39" s="26">
        <v>0</v>
      </c>
      <c r="L39" s="28" t="s">
        <v>2</v>
      </c>
      <c r="M39" s="27">
        <f>I39-K39</f>
        <v>0</v>
      </c>
      <c r="N39" s="27" t="e">
        <f>M39/H39</f>
        <v>#VALUE!</v>
      </c>
      <c r="O39" s="29"/>
      <c r="P39" s="30">
        <f>IFERROR(N39/(F39*INDEX('UOM Conversion Table'!$A19:$O34,MATCH(G39,'UOM Conversion Table'!A19:A34,0),MATCH("Unit",'UOM Conversion Table'!A19:$O19,0))),0)</f>
        <v>0</v>
      </c>
      <c r="Q39" s="16" t="s">
        <v>2</v>
      </c>
      <c r="R39" s="28" t="s">
        <v>2</v>
      </c>
      <c r="S39" s="16" t="s">
        <v>2</v>
      </c>
    </row>
  </sheetData>
  <sheetProtection formatColumns="0" formatRows="0"/>
  <mergeCells count="14">
    <mergeCell ref="D36:E36"/>
    <mergeCell ref="D37:E37"/>
    <mergeCell ref="D38:E38"/>
    <mergeCell ref="D39:E39"/>
    <mergeCell ref="D19:E19"/>
    <mergeCell ref="B23:S23"/>
    <mergeCell ref="D25:E25"/>
    <mergeCell ref="B29:S29"/>
    <mergeCell ref="D31:E31"/>
    <mergeCell ref="A1:S1"/>
    <mergeCell ref="B5:S5"/>
    <mergeCell ref="B11:S11"/>
    <mergeCell ref="D13:E13"/>
    <mergeCell ref="B17:S17"/>
  </mergeCells>
  <phoneticPr fontId="15" type="noConversion"/>
  <dataValidations count="1">
    <dataValidation type="list" allowBlank="1" sqref="G35:G39">
      <formula1>uoms_val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2"/>
  <sheetViews>
    <sheetView workbookViewId="0">
      <selection activeCell="R8" sqref="R8"/>
    </sheetView>
  </sheetViews>
  <sheetFormatPr defaultColWidth="9" defaultRowHeight="13.5"/>
  <cols>
    <col min="1" max="1" width="15.625" customWidth="1"/>
    <col min="2" max="15" width="11.75" customWidth="1"/>
    <col min="18" max="18" width="11.75" customWidth="1"/>
  </cols>
  <sheetData>
    <row r="1" spans="1:19" ht="8.1" customHeight="1"/>
    <row r="2" spans="1:19" ht="21.95" customHeight="1">
      <c r="A2" s="80" t="s">
        <v>53</v>
      </c>
      <c r="B2" s="73" t="s">
        <v>2</v>
      </c>
      <c r="C2" s="73" t="s">
        <v>2</v>
      </c>
      <c r="D2" s="73" t="s">
        <v>2</v>
      </c>
      <c r="E2" s="73" t="s">
        <v>2</v>
      </c>
      <c r="F2" s="73" t="s">
        <v>2</v>
      </c>
      <c r="G2" s="73" t="s">
        <v>2</v>
      </c>
      <c r="H2" s="73" t="s">
        <v>2</v>
      </c>
      <c r="I2" s="73" t="s">
        <v>2</v>
      </c>
      <c r="J2" s="73" t="s">
        <v>2</v>
      </c>
      <c r="K2" s="73" t="s">
        <v>2</v>
      </c>
      <c r="L2" s="73" t="s">
        <v>2</v>
      </c>
      <c r="M2" s="73" t="s">
        <v>2</v>
      </c>
      <c r="N2" s="73" t="s">
        <v>2</v>
      </c>
      <c r="O2" s="73" t="s">
        <v>2</v>
      </c>
    </row>
    <row r="3" spans="1:19" ht="8.1" customHeight="1"/>
    <row r="4" spans="1:19" ht="18" customHeight="1">
      <c r="A4" s="1"/>
      <c r="B4" s="1" t="s">
        <v>54</v>
      </c>
      <c r="C4" s="1" t="s">
        <v>55</v>
      </c>
      <c r="D4" s="1" t="s">
        <v>56</v>
      </c>
      <c r="E4" s="1" t="s">
        <v>57</v>
      </c>
      <c r="F4" s="1" t="s">
        <v>58</v>
      </c>
      <c r="G4" s="2" t="s">
        <v>59</v>
      </c>
      <c r="H4" s="1" t="s">
        <v>60</v>
      </c>
      <c r="I4" s="1" t="s">
        <v>61</v>
      </c>
      <c r="J4" s="1" t="s">
        <v>62</v>
      </c>
      <c r="K4" s="1" t="s">
        <v>63</v>
      </c>
      <c r="L4" s="1" t="s">
        <v>64</v>
      </c>
      <c r="M4" s="1" t="s">
        <v>65</v>
      </c>
      <c r="N4" s="1" t="s">
        <v>66</v>
      </c>
      <c r="O4" s="2" t="s">
        <v>67</v>
      </c>
      <c r="P4" s="12" t="s">
        <v>68</v>
      </c>
      <c r="Q4" s="12" t="s">
        <v>69</v>
      </c>
      <c r="R4" s="1" t="s">
        <v>70</v>
      </c>
      <c r="S4" s="1" t="s">
        <v>71</v>
      </c>
    </row>
    <row r="5" spans="1:19" ht="18" customHeight="1">
      <c r="A5" s="3" t="s">
        <v>54</v>
      </c>
      <c r="B5" s="4">
        <v>1</v>
      </c>
      <c r="C5" s="4">
        <v>0.1</v>
      </c>
      <c r="D5" s="4">
        <v>1E-3</v>
      </c>
      <c r="E5" s="4">
        <v>3.3814022558919403E-2</v>
      </c>
      <c r="F5" s="4">
        <v>2.1133764099299998E-3</v>
      </c>
      <c r="G5" s="5">
        <v>1E-3</v>
      </c>
      <c r="H5" s="4">
        <f>B5/B11</f>
        <v>1.0869565217391299</v>
      </c>
      <c r="I5" s="4">
        <f>B5/B12</f>
        <v>0.16920473773265701</v>
      </c>
      <c r="J5" s="10">
        <v>1</v>
      </c>
      <c r="K5" s="4">
        <f>C5/C14</f>
        <v>0.202839756592292</v>
      </c>
      <c r="L5" s="4">
        <f>D5/D15</f>
        <v>0.202839756592292</v>
      </c>
      <c r="M5" s="4">
        <v>6.7627999999999994E-2</v>
      </c>
      <c r="N5" s="13">
        <f>B5/B17</f>
        <v>4.2267528198649297E-3</v>
      </c>
      <c r="O5" s="14">
        <v>2.5999999999999998E-4</v>
      </c>
      <c r="P5" s="4">
        <f>B5/B19</f>
        <v>2.20434255483302E-3</v>
      </c>
      <c r="Q5" s="4">
        <v>1E-3</v>
      </c>
      <c r="R5" s="4">
        <v>1E-3</v>
      </c>
    </row>
    <row r="6" spans="1:19" ht="18" customHeight="1">
      <c r="A6" s="3" t="s">
        <v>55</v>
      </c>
      <c r="B6" s="4">
        <v>10</v>
      </c>
      <c r="C6" s="4">
        <v>1</v>
      </c>
      <c r="D6" s="4">
        <f t="shared" ref="D6:D11" si="0">$D$5*B6</f>
        <v>0.01</v>
      </c>
      <c r="E6" s="4">
        <v>0.33814022558899998</v>
      </c>
      <c r="F6" s="4">
        <f t="shared" ref="F6:F19" si="1">$F$5*B6</f>
        <v>2.1133764099300002E-2</v>
      </c>
      <c r="G6" s="5">
        <v>0.01</v>
      </c>
      <c r="H6" s="4">
        <f>$H$5*B6</f>
        <v>10.869565217391299</v>
      </c>
      <c r="I6" s="4">
        <f>I5*B6</f>
        <v>1.6920473773265701</v>
      </c>
      <c r="J6" s="10">
        <f t="shared" ref="J6:J13" si="2">$J$5*B6</f>
        <v>10</v>
      </c>
      <c r="K6" s="4">
        <v>2.02</v>
      </c>
      <c r="L6" s="4">
        <v>2.02</v>
      </c>
      <c r="M6" s="4">
        <f t="shared" ref="M6:M14" si="3">$M$5*B6</f>
        <v>0.67627999999999999</v>
      </c>
      <c r="N6" s="13">
        <f t="shared" ref="N6:N19" si="4">$N$5*B6</f>
        <v>4.2267528198649297E-2</v>
      </c>
      <c r="O6" s="14">
        <v>2.5999999999999999E-3</v>
      </c>
      <c r="P6" s="4">
        <f t="shared" ref="P6:P15" si="5">$P$5*B6</f>
        <v>2.2043425548330199E-2</v>
      </c>
      <c r="Q6" s="4">
        <v>0.01</v>
      </c>
      <c r="R6" s="4">
        <f>R5*B6</f>
        <v>0.01</v>
      </c>
    </row>
    <row r="7" spans="1:19" ht="18" customHeight="1">
      <c r="A7" s="3" t="s">
        <v>56</v>
      </c>
      <c r="B7" s="4">
        <v>1000</v>
      </c>
      <c r="C7" s="4">
        <v>100</v>
      </c>
      <c r="D7" s="4">
        <f t="shared" si="0"/>
        <v>1</v>
      </c>
      <c r="E7" s="4">
        <v>33.814022558919397</v>
      </c>
      <c r="F7" s="4">
        <f t="shared" si="1"/>
        <v>2.1133764099299999</v>
      </c>
      <c r="G7" s="5">
        <v>1</v>
      </c>
      <c r="H7" s="4">
        <f>$H$5*B7</f>
        <v>1086.95652173913</v>
      </c>
      <c r="I7" s="4">
        <v>169.2</v>
      </c>
      <c r="J7" s="10">
        <f t="shared" si="2"/>
        <v>1000</v>
      </c>
      <c r="K7" s="4">
        <v>202.88399999999999</v>
      </c>
      <c r="L7" s="4">
        <v>202.88</v>
      </c>
      <c r="M7" s="4">
        <f t="shared" si="3"/>
        <v>67.628</v>
      </c>
      <c r="N7" s="13">
        <f t="shared" si="4"/>
        <v>4.2267528198649398</v>
      </c>
      <c r="O7" s="14">
        <v>0.26</v>
      </c>
      <c r="P7" s="4">
        <f t="shared" si="5"/>
        <v>2.20434255483302</v>
      </c>
      <c r="Q7" s="4">
        <v>1</v>
      </c>
      <c r="R7" s="4">
        <f>$R$5*B7</f>
        <v>1</v>
      </c>
    </row>
    <row r="8" spans="1:19" ht="18" customHeight="1">
      <c r="A8" s="3" t="s">
        <v>57</v>
      </c>
      <c r="B8" s="4">
        <v>29.573499999999999</v>
      </c>
      <c r="C8" s="4">
        <v>2.95735296875</v>
      </c>
      <c r="D8" s="4">
        <f t="shared" si="0"/>
        <v>2.9573499999999999E-2</v>
      </c>
      <c r="E8" s="4">
        <v>1</v>
      </c>
      <c r="F8" s="4">
        <f t="shared" si="1"/>
        <v>6.2499937259064803E-2</v>
      </c>
      <c r="G8" s="5">
        <v>2.9573499999999999E-2</v>
      </c>
      <c r="H8" s="4">
        <f t="shared" ref="H8:H13" si="6">$H$5*B8</f>
        <v>32.145108695652198</v>
      </c>
      <c r="I8" s="4">
        <f>B8*I5</f>
        <v>5.0039763113367197</v>
      </c>
      <c r="J8" s="10">
        <f t="shared" si="2"/>
        <v>29.573499999999999</v>
      </c>
      <c r="K8" s="4">
        <v>6</v>
      </c>
      <c r="L8" s="4">
        <v>6</v>
      </c>
      <c r="M8" s="4">
        <f t="shared" si="3"/>
        <v>1.9999966579999999</v>
      </c>
      <c r="N8" s="13">
        <f t="shared" si="4"/>
        <v>0.124999874518276</v>
      </c>
      <c r="O8" s="14">
        <v>7.6891099999999999E-3</v>
      </c>
      <c r="P8" s="4">
        <f t="shared" si="5"/>
        <v>6.5190124545354305E-2</v>
      </c>
      <c r="Q8" s="4">
        <f>$P$5*C8</f>
        <v>6.5190189986773896E-3</v>
      </c>
      <c r="R8" s="4">
        <f>$D$5*B8</f>
        <v>2.9573499999999999E-2</v>
      </c>
    </row>
    <row r="9" spans="1:19" ht="18" customHeight="1">
      <c r="A9" s="3" t="s">
        <v>58</v>
      </c>
      <c r="B9" s="4">
        <v>473.17647499999998</v>
      </c>
      <c r="C9" s="4">
        <v>47.3176475</v>
      </c>
      <c r="D9" s="4">
        <f t="shared" si="0"/>
        <v>0.47317647499999999</v>
      </c>
      <c r="E9" s="4">
        <v>16</v>
      </c>
      <c r="F9" s="4">
        <f t="shared" si="1"/>
        <v>0.99999999999883205</v>
      </c>
      <c r="G9" s="5">
        <v>0.5</v>
      </c>
      <c r="H9" s="4">
        <f t="shared" si="6"/>
        <v>514.32225543478296</v>
      </c>
      <c r="I9" s="4">
        <f>I5*B9</f>
        <v>80.063701353637896</v>
      </c>
      <c r="J9" s="10">
        <f t="shared" si="2"/>
        <v>473.17647499999998</v>
      </c>
      <c r="K9" s="4">
        <v>96</v>
      </c>
      <c r="L9" s="4">
        <v>96</v>
      </c>
      <c r="M9" s="4">
        <f t="shared" si="3"/>
        <v>31.999978651300001</v>
      </c>
      <c r="N9" s="13">
        <f t="shared" si="4"/>
        <v>2</v>
      </c>
      <c r="O9" s="14">
        <v>0.125</v>
      </c>
      <c r="P9" s="4">
        <f t="shared" si="5"/>
        <v>1.0430430397883801</v>
      </c>
      <c r="Q9" s="4">
        <v>0.4032</v>
      </c>
      <c r="R9" s="4">
        <f t="shared" ref="R9:R14" si="7">$R$5*B9</f>
        <v>0.47317647499999999</v>
      </c>
    </row>
    <row r="10" spans="1:19" ht="18" customHeight="1">
      <c r="A10" s="6" t="s">
        <v>59</v>
      </c>
      <c r="B10" s="5">
        <v>946.35</v>
      </c>
      <c r="C10" s="5">
        <f>B10*C5</f>
        <v>94.635000000000005</v>
      </c>
      <c r="D10" s="5">
        <f t="shared" si="0"/>
        <v>0.94635000000000002</v>
      </c>
      <c r="E10" s="5">
        <f>E5*B10</f>
        <v>31.999900248633399</v>
      </c>
      <c r="F10" s="5">
        <f t="shared" si="1"/>
        <v>1.9999937655372599</v>
      </c>
      <c r="G10" s="5">
        <v>1</v>
      </c>
      <c r="H10" s="5">
        <f t="shared" si="6"/>
        <v>1028.6413043478301</v>
      </c>
      <c r="I10" s="5">
        <f>B10*I5</f>
        <v>160.126903553299</v>
      </c>
      <c r="J10" s="5">
        <f t="shared" si="2"/>
        <v>946.35</v>
      </c>
      <c r="K10" s="5">
        <v>192</v>
      </c>
      <c r="L10" s="5">
        <v>192</v>
      </c>
      <c r="M10" s="5">
        <f t="shared" si="3"/>
        <v>63.999757799999998</v>
      </c>
      <c r="N10" s="14">
        <f t="shared" si="4"/>
        <v>3.9999875310791801</v>
      </c>
      <c r="O10" s="14">
        <v>0.24605099999999999</v>
      </c>
      <c r="P10" s="5">
        <f t="shared" si="5"/>
        <v>2.0860795767662301</v>
      </c>
      <c r="Q10" s="5">
        <v>0.95</v>
      </c>
      <c r="R10" s="5">
        <f t="shared" si="7"/>
        <v>0.94635000000000002</v>
      </c>
    </row>
    <row r="11" spans="1:19" ht="18" customHeight="1">
      <c r="A11" s="3" t="s">
        <v>60</v>
      </c>
      <c r="B11" s="7">
        <v>0.92</v>
      </c>
      <c r="C11" s="7">
        <f>$C$5*B11</f>
        <v>9.1999999999999998E-2</v>
      </c>
      <c r="D11" s="4">
        <f t="shared" si="0"/>
        <v>9.2000000000000003E-4</v>
      </c>
      <c r="E11" s="7">
        <f>E5*B11</f>
        <v>3.1108900754205901E-2</v>
      </c>
      <c r="F11" s="4">
        <f t="shared" si="1"/>
        <v>1.9443062971356E-3</v>
      </c>
      <c r="G11" s="5">
        <v>9.2000000000000003E-4</v>
      </c>
      <c r="H11" s="4">
        <f t="shared" si="6"/>
        <v>1</v>
      </c>
      <c r="I11" s="4">
        <f>I5*B11</f>
        <v>0.155668358714044</v>
      </c>
      <c r="J11" s="10">
        <f t="shared" si="2"/>
        <v>0.92</v>
      </c>
      <c r="K11" s="4">
        <v>0.18659999999999999</v>
      </c>
      <c r="L11" s="4">
        <v>0.19</v>
      </c>
      <c r="M11" s="4">
        <f t="shared" si="3"/>
        <v>6.2217759999999997E-2</v>
      </c>
      <c r="N11" s="13">
        <f t="shared" si="4"/>
        <v>3.8886125942757398E-3</v>
      </c>
      <c r="O11" s="14">
        <v>2.3919999999999999E-4</v>
      </c>
      <c r="P11" s="4">
        <f t="shared" si="5"/>
        <v>2.0279951504463801E-3</v>
      </c>
      <c r="Q11" s="4">
        <f>$P$5*C11</f>
        <v>2.02799515044638E-4</v>
      </c>
      <c r="R11" s="4">
        <f t="shared" si="7"/>
        <v>9.2000000000000003E-4</v>
      </c>
    </row>
    <row r="12" spans="1:19" ht="18" customHeight="1">
      <c r="A12" s="3" t="s">
        <v>61</v>
      </c>
      <c r="B12" s="7">
        <v>5.91</v>
      </c>
      <c r="C12" s="7">
        <f>$C$5*B12</f>
        <v>0.59099999999999997</v>
      </c>
      <c r="D12" s="4">
        <f t="shared" ref="D12:D14" si="8">$D$5*B12</f>
        <v>5.9100000000000003E-3</v>
      </c>
      <c r="E12" s="7">
        <f>E5*B12</f>
        <v>0.19984087332321401</v>
      </c>
      <c r="F12" s="4">
        <f t="shared" si="1"/>
        <v>1.2490054582686301E-2</v>
      </c>
      <c r="G12" s="5">
        <v>5.0000000000000001E-3</v>
      </c>
      <c r="H12" s="4">
        <f t="shared" si="6"/>
        <v>6.4239130434782599</v>
      </c>
      <c r="I12" s="4">
        <f>$I$5*B12</f>
        <v>1</v>
      </c>
      <c r="J12" s="10">
        <f t="shared" si="2"/>
        <v>5.91</v>
      </c>
      <c r="K12" s="4">
        <v>1.19</v>
      </c>
      <c r="L12" s="4">
        <v>0.19</v>
      </c>
      <c r="M12" s="4">
        <f t="shared" si="3"/>
        <v>0.39968147999999998</v>
      </c>
      <c r="N12" s="13">
        <f t="shared" si="4"/>
        <v>2.49801091654018E-2</v>
      </c>
      <c r="O12" s="14">
        <v>1.2999999999999999E-3</v>
      </c>
      <c r="P12" s="4">
        <f t="shared" si="5"/>
        <v>1.30276644990632E-2</v>
      </c>
      <c r="Q12" s="4">
        <v>5.0000000000000001E-3</v>
      </c>
      <c r="R12" s="4">
        <f t="shared" si="7"/>
        <v>5.9100000000000003E-3</v>
      </c>
    </row>
    <row r="13" spans="1:19" ht="18" customHeight="1">
      <c r="A13" s="8" t="s">
        <v>62</v>
      </c>
      <c r="B13" s="9">
        <v>1</v>
      </c>
      <c r="C13" s="9">
        <f>$C$5*B13</f>
        <v>0.1</v>
      </c>
      <c r="D13" s="10">
        <f t="shared" si="8"/>
        <v>1E-3</v>
      </c>
      <c r="E13" s="9">
        <f>E5*B13</f>
        <v>3.3814022558919403E-2</v>
      </c>
      <c r="F13" s="10">
        <f t="shared" si="1"/>
        <v>2.1133764099299998E-3</v>
      </c>
      <c r="G13" s="10">
        <v>1E-3</v>
      </c>
      <c r="H13" s="10">
        <f t="shared" si="6"/>
        <v>1.0869565217391299</v>
      </c>
      <c r="I13" s="10">
        <v>0.2</v>
      </c>
      <c r="J13" s="10">
        <f t="shared" si="2"/>
        <v>1</v>
      </c>
      <c r="K13" s="10">
        <f>$K$5*B13</f>
        <v>0.202839756592292</v>
      </c>
      <c r="L13" s="10">
        <f>$L$5*B13</f>
        <v>0.202839756592292</v>
      </c>
      <c r="M13" s="10">
        <f t="shared" si="3"/>
        <v>6.7627999999999994E-2</v>
      </c>
      <c r="N13" s="15">
        <f t="shared" si="4"/>
        <v>4.2267528198649297E-3</v>
      </c>
      <c r="O13" s="15">
        <v>2.5999999999999998E-4</v>
      </c>
      <c r="P13" s="10">
        <f t="shared" si="5"/>
        <v>2.20434255483302E-3</v>
      </c>
      <c r="Q13" s="10">
        <v>1E-3</v>
      </c>
      <c r="R13" s="10">
        <f t="shared" si="7"/>
        <v>1E-3</v>
      </c>
    </row>
    <row r="14" spans="1:19" ht="18" customHeight="1">
      <c r="A14" s="3" t="s">
        <v>72</v>
      </c>
      <c r="B14" s="7">
        <v>4.93</v>
      </c>
      <c r="C14" s="7">
        <f>$C$5*B14</f>
        <v>0.49299999999999999</v>
      </c>
      <c r="D14" s="4">
        <f t="shared" si="8"/>
        <v>4.9300000000000004E-3</v>
      </c>
      <c r="E14" s="7">
        <v>0.16700000000000001</v>
      </c>
      <c r="F14" s="4">
        <f t="shared" si="1"/>
        <v>1.0418945700954901E-2</v>
      </c>
      <c r="G14" s="5">
        <v>5.0000000000000001E-3</v>
      </c>
      <c r="H14" s="4">
        <v>8</v>
      </c>
      <c r="I14" s="4">
        <v>1.2</v>
      </c>
      <c r="J14" s="10">
        <v>5</v>
      </c>
      <c r="K14" s="4">
        <f>$K$5*B14</f>
        <v>1</v>
      </c>
      <c r="L14" s="4">
        <v>1</v>
      </c>
      <c r="M14" s="4">
        <f t="shared" si="3"/>
        <v>0.33340604000000001</v>
      </c>
      <c r="N14" s="13">
        <f t="shared" si="4"/>
        <v>2.0837891401934101E-2</v>
      </c>
      <c r="O14" s="14">
        <v>1.2999999999999999E-3</v>
      </c>
      <c r="P14" s="4">
        <f t="shared" si="5"/>
        <v>1.0867408795326799E-2</v>
      </c>
      <c r="Q14" s="4">
        <v>5.7000000000000002E-3</v>
      </c>
      <c r="R14" s="4">
        <f t="shared" si="7"/>
        <v>4.9300000000000004E-3</v>
      </c>
    </row>
    <row r="15" spans="1:19" ht="18" customHeight="1">
      <c r="A15" s="3" t="s">
        <v>64</v>
      </c>
      <c r="B15" s="7">
        <v>4.93</v>
      </c>
      <c r="C15" s="7">
        <v>0.49</v>
      </c>
      <c r="D15" s="4">
        <v>4.9300000000000004E-3</v>
      </c>
      <c r="E15" s="7">
        <v>0.16700000000000001</v>
      </c>
      <c r="F15" s="4">
        <f t="shared" si="1"/>
        <v>1.0418945700954901E-2</v>
      </c>
      <c r="G15" s="5">
        <v>5.0000000000000001E-3</v>
      </c>
      <c r="H15" s="4">
        <v>8</v>
      </c>
      <c r="I15" s="4">
        <v>1.2</v>
      </c>
      <c r="J15" s="10">
        <v>5</v>
      </c>
      <c r="K15" s="4">
        <v>1</v>
      </c>
      <c r="L15" s="4">
        <v>1</v>
      </c>
      <c r="M15" s="4">
        <v>0.33</v>
      </c>
      <c r="N15" s="13">
        <f t="shared" si="4"/>
        <v>2.0837891401934101E-2</v>
      </c>
      <c r="O15" s="14">
        <v>1.2999999999999999E-3</v>
      </c>
      <c r="P15" s="4">
        <f t="shared" si="5"/>
        <v>1.0867408795326799E-2</v>
      </c>
      <c r="Q15" s="4">
        <v>5.7000000000000002E-3</v>
      </c>
      <c r="R15" s="4">
        <v>4.9300000000000004E-3</v>
      </c>
    </row>
    <row r="16" spans="1:19" ht="18" customHeight="1">
      <c r="A16" s="3" t="s">
        <v>65</v>
      </c>
      <c r="B16" s="7">
        <v>14.786764843749999</v>
      </c>
      <c r="C16" s="7">
        <f>$C$5*B16</f>
        <v>1.478676484375</v>
      </c>
      <c r="D16" s="4">
        <f>$D$5*B16</f>
        <v>1.478676484375E-2</v>
      </c>
      <c r="E16" s="7">
        <v>0.5</v>
      </c>
      <c r="F16" s="4">
        <f t="shared" si="1"/>
        <v>3.1249999999963501E-2</v>
      </c>
      <c r="G16" s="5">
        <v>1.478676484375E-2</v>
      </c>
      <c r="H16" s="4">
        <f>$H$5*B16</f>
        <v>16.072570482336999</v>
      </c>
      <c r="I16" s="4">
        <f>I5*B16</f>
        <v>2.5019906673011798</v>
      </c>
      <c r="J16" s="10">
        <f>$J$5*B16</f>
        <v>14.786764843749999</v>
      </c>
      <c r="K16" s="4">
        <v>3</v>
      </c>
      <c r="L16" s="4">
        <v>3</v>
      </c>
      <c r="M16" s="4">
        <f>$M$5*B16</f>
        <v>0.99999933285312503</v>
      </c>
      <c r="N16" s="13">
        <f t="shared" si="4"/>
        <v>6.25E-2</v>
      </c>
      <c r="O16" s="14">
        <v>3.8445588593750001E-3</v>
      </c>
      <c r="P16" s="4">
        <v>0.01</v>
      </c>
      <c r="Q16" s="4">
        <v>1.7000000000000001E-2</v>
      </c>
      <c r="R16" s="4">
        <f>$R$5*B16</f>
        <v>1.478676484375E-2</v>
      </c>
    </row>
    <row r="17" spans="1:19" ht="18" customHeight="1">
      <c r="A17" s="3" t="s">
        <v>66</v>
      </c>
      <c r="B17" s="7">
        <v>236.58823749999999</v>
      </c>
      <c r="C17" s="7">
        <f>$C$5*B17</f>
        <v>23.65882375</v>
      </c>
      <c r="D17" s="4">
        <f>$D$5*B17</f>
        <v>0.23658823749999999</v>
      </c>
      <c r="E17" s="7">
        <v>8</v>
      </c>
      <c r="F17" s="4">
        <f t="shared" si="1"/>
        <v>0.49999999999941602</v>
      </c>
      <c r="G17" s="5">
        <v>0.25</v>
      </c>
      <c r="H17" s="4">
        <f>$H$5*B17</f>
        <v>257.16112771739103</v>
      </c>
      <c r="I17" s="4">
        <f>I5*B17</f>
        <v>40.031850676818898</v>
      </c>
      <c r="J17" s="10">
        <f>$J$5*B17</f>
        <v>236.58823749999999</v>
      </c>
      <c r="K17" s="4">
        <v>48</v>
      </c>
      <c r="L17" s="4">
        <v>48</v>
      </c>
      <c r="M17" s="4">
        <f>$M$5*B17</f>
        <v>15.999989325650001</v>
      </c>
      <c r="N17" s="13">
        <f t="shared" si="4"/>
        <v>1</v>
      </c>
      <c r="O17" s="14">
        <v>6.2512941749999995E-2</v>
      </c>
      <c r="P17" s="4">
        <f>$P$5*B17</f>
        <v>0.52152151989419204</v>
      </c>
      <c r="Q17" s="4">
        <v>0.23699999999999999</v>
      </c>
      <c r="R17" s="4">
        <f>$R$5*B17</f>
        <v>0.23658823749999999</v>
      </c>
    </row>
    <row r="18" spans="1:19" ht="18" customHeight="1">
      <c r="A18" s="3" t="s">
        <v>67</v>
      </c>
      <c r="B18" s="4">
        <v>3785.41</v>
      </c>
      <c r="C18" s="4">
        <f>C5*B18</f>
        <v>378.541</v>
      </c>
      <c r="D18" s="4">
        <f>$D$5*B18</f>
        <v>3.7854100000000002</v>
      </c>
      <c r="E18" s="4">
        <f>E5*B18</f>
        <v>127.999939134759</v>
      </c>
      <c r="F18" s="4">
        <f t="shared" si="1"/>
        <v>7.9999961959131198</v>
      </c>
      <c r="G18" s="5">
        <v>4</v>
      </c>
      <c r="H18" s="4">
        <f>$H$5*B18</f>
        <v>4114.5760869565202</v>
      </c>
      <c r="I18" s="4">
        <f>I5*B18</f>
        <v>640.50930626057504</v>
      </c>
      <c r="J18" s="10">
        <f>$J$5*B18</f>
        <v>3785.41</v>
      </c>
      <c r="K18" s="4">
        <v>768</v>
      </c>
      <c r="L18" s="4">
        <v>768</v>
      </c>
      <c r="M18" s="4">
        <f>$M$5*B18</f>
        <v>255.99970748000001</v>
      </c>
      <c r="N18" s="13">
        <f t="shared" si="4"/>
        <v>15.9999923918449</v>
      </c>
      <c r="O18" s="14">
        <v>1</v>
      </c>
      <c r="P18" s="4">
        <f>$P$5*B18</f>
        <v>8.3443403504904694</v>
      </c>
      <c r="Q18" s="4">
        <v>3.7850000000000001</v>
      </c>
      <c r="R18" s="4">
        <f>$R$5*B18</f>
        <v>3.7854100000000002</v>
      </c>
    </row>
    <row r="19" spans="1:19" ht="14.25">
      <c r="A19" s="3" t="s">
        <v>68</v>
      </c>
      <c r="B19" s="7">
        <v>453.65</v>
      </c>
      <c r="C19" s="7">
        <f>$C$5*B19</f>
        <v>45.365000000000002</v>
      </c>
      <c r="D19" s="4">
        <f>$D$5*B19</f>
        <v>0.45365</v>
      </c>
      <c r="E19" s="7">
        <v>15.34</v>
      </c>
      <c r="F19" s="4">
        <f t="shared" si="1"/>
        <v>0.95873320836474396</v>
      </c>
      <c r="G19" s="5">
        <v>0.5</v>
      </c>
      <c r="H19" s="4">
        <f>$H$5*B19</f>
        <v>493.09782608695599</v>
      </c>
      <c r="I19" s="4">
        <f>B19*I5</f>
        <v>76.759729272419605</v>
      </c>
      <c r="J19" s="10">
        <f>$J$5*B19</f>
        <v>453.65</v>
      </c>
      <c r="K19" s="4">
        <v>79.75</v>
      </c>
      <c r="L19" s="4">
        <v>79.75</v>
      </c>
      <c r="M19" s="4">
        <f>$M$5*B19</f>
        <v>30.6794422</v>
      </c>
      <c r="N19" s="13">
        <f t="shared" si="4"/>
        <v>1.9174664167317299</v>
      </c>
      <c r="O19" s="14">
        <v>0.117949</v>
      </c>
      <c r="P19" s="4">
        <f>$P$5*B19</f>
        <v>1</v>
      </c>
      <c r="Q19" s="4">
        <v>0.45300000000000001</v>
      </c>
      <c r="R19" s="4">
        <f>$R$5*B19</f>
        <v>0.45365</v>
      </c>
    </row>
    <row r="20" spans="1:19" ht="14.25">
      <c r="A20" s="3" t="s">
        <v>69</v>
      </c>
      <c r="B20" s="7">
        <v>1000</v>
      </c>
      <c r="C20" s="7">
        <v>100</v>
      </c>
      <c r="D20" s="4">
        <v>1</v>
      </c>
      <c r="E20" s="7">
        <v>35.274000000000001</v>
      </c>
      <c r="F20" s="4">
        <v>1.8160000000000001</v>
      </c>
      <c r="G20" s="5">
        <v>0.90800000000000003</v>
      </c>
      <c r="H20" s="4">
        <v>1090</v>
      </c>
      <c r="I20" s="4">
        <v>200</v>
      </c>
      <c r="J20" s="10">
        <v>1000</v>
      </c>
      <c r="K20" s="4">
        <v>175.82</v>
      </c>
      <c r="L20" s="4">
        <v>175.82</v>
      </c>
      <c r="M20" s="4">
        <f>$M$5*B20</f>
        <v>67.628</v>
      </c>
      <c r="N20" s="13">
        <v>4</v>
      </c>
      <c r="O20" s="14">
        <v>0.117949</v>
      </c>
      <c r="P20" s="4">
        <f>$P$5*B20</f>
        <v>2.20434255483302</v>
      </c>
      <c r="Q20" s="4">
        <v>1</v>
      </c>
      <c r="R20" s="4">
        <v>1</v>
      </c>
    </row>
    <row r="21" spans="1:19" ht="18" customHeight="1">
      <c r="A21" s="3" t="s">
        <v>70</v>
      </c>
      <c r="B21" s="4">
        <v>1000</v>
      </c>
      <c r="C21" s="4">
        <v>100</v>
      </c>
      <c r="D21" s="4">
        <f>$D$5*B21</f>
        <v>1</v>
      </c>
      <c r="E21" s="4">
        <v>33.814022558919397</v>
      </c>
      <c r="F21" s="4">
        <f>$F$5*B21</f>
        <v>2.1133764099299999</v>
      </c>
      <c r="G21" s="5">
        <v>1</v>
      </c>
      <c r="H21" s="4">
        <f>$H$5*B21</f>
        <v>1086.95652173913</v>
      </c>
      <c r="I21" s="4">
        <v>169.2</v>
      </c>
      <c r="J21" s="10">
        <f t="shared" ref="J21" si="9">$J$5*B21</f>
        <v>1000</v>
      </c>
      <c r="K21" s="4">
        <v>202.88399999999999</v>
      </c>
      <c r="L21" s="4">
        <v>202.88</v>
      </c>
      <c r="M21" s="4">
        <f t="shared" ref="M21" si="10">$M$5*B21</f>
        <v>67.628</v>
      </c>
      <c r="N21" s="13">
        <f t="shared" ref="N21" si="11">$N$5*B21</f>
        <v>4.2267528198649398</v>
      </c>
      <c r="O21" s="14">
        <v>0.26</v>
      </c>
      <c r="P21" s="4">
        <f>$P$5*B21</f>
        <v>2.20434255483302</v>
      </c>
      <c r="Q21" s="4">
        <v>1</v>
      </c>
      <c r="R21" s="4">
        <f>$R$5*B21</f>
        <v>1</v>
      </c>
    </row>
    <row r="22" spans="1:19">
      <c r="A22" s="11" t="s">
        <v>71</v>
      </c>
      <c r="S22" s="4">
        <v>1</v>
      </c>
    </row>
  </sheetData>
  <sheetProtection formatColumns="0" formatRows="0"/>
  <mergeCells count="1">
    <mergeCell ref="A2:O2"/>
  </mergeCells>
  <phoneticPr fontId="15" type="noConversion"/>
  <pageMargins left="0.7" right="0.7" top="0.75" bottom="0.75" header="0.3" footer="0.3"/>
  <pageSetup paperSize="9" orientation="portrait"/>
  <ignoredErrors>
    <ignoredError sqref="R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Sales Forecast</vt:lpstr>
      <vt:lpstr>CocktailTpl</vt:lpstr>
      <vt:lpstr>Total Ingredient List</vt:lpstr>
      <vt:lpstr>conversion_table</vt:lpstr>
      <vt:lpstr>size</vt:lpstr>
      <vt:lpstr>uoms_val</vt:lpstr>
    </vt:vector>
  </TitlesOfParts>
  <Company>Liquid Presentation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Forecast &amp; Profit Calculator</dc:title>
  <dc:creator>Liquidpresentation.com</dc:creator>
  <dc:description>Copyright © 2016 Liquid Presentation LLC. All rights reserved</dc:description>
  <cp:lastModifiedBy>Admin</cp:lastModifiedBy>
  <dcterms:created xsi:type="dcterms:W3CDTF">2018-06-20T01:35:00Z</dcterms:created>
  <dcterms:modified xsi:type="dcterms:W3CDTF">2019-12-20T01:30:03Z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