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ungTrends\Downloads\"/>
    </mc:Choice>
  </mc:AlternateContent>
  <bookViews>
    <workbookView xWindow="0" yWindow="0" windowWidth="20490" windowHeight="7755" tabRatio="500"/>
  </bookViews>
  <sheets>
    <sheet name="Sheet1" sheetId="1"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8" i="1" l="1"/>
  <c r="G14" i="1"/>
  <c r="J10" i="1"/>
  <c r="K10" i="1" s="1"/>
  <c r="G10" i="1"/>
  <c r="G12" i="1"/>
  <c r="G13" i="1"/>
  <c r="G18" i="1"/>
  <c r="I10" i="1"/>
  <c r="G11" i="1"/>
  <c r="G23" i="1"/>
  <c r="G24" i="1"/>
  <c r="G25" i="1"/>
  <c r="G26" i="1"/>
  <c r="E20" i="1" l="1"/>
  <c r="G20" i="1" s="1"/>
  <c r="L10" i="1" s="1"/>
  <c r="E22" i="1"/>
  <c r="G22" i="1" s="1"/>
</calcChain>
</file>

<file path=xl/sharedStrings.xml><?xml version="1.0" encoding="utf-8"?>
<sst xmlns="http://schemas.openxmlformats.org/spreadsheetml/2006/main" count="59" uniqueCount="51">
  <si>
    <t>DỰ TRÙ KINH PHÍ VÀ THU CHI TÀI CHÍNH</t>
  </si>
  <si>
    <t>STT</t>
  </si>
  <si>
    <t>DOANH THU</t>
  </si>
  <si>
    <t>GHI CHÚ</t>
  </si>
  <si>
    <t>KHOẢN CHI</t>
  </si>
  <si>
    <t>ĐƠN GIÁ</t>
  </si>
  <si>
    <t>GIÁ BÁN LẺ</t>
  </si>
  <si>
    <t>ĐVT: VND</t>
  </si>
  <si>
    <t>SỐ LƯỢNG SP</t>
  </si>
  <si>
    <t>CÁC KHOẢN CHI PHÍ</t>
  </si>
  <si>
    <t>CỘNG</t>
  </si>
  <si>
    <t>BÊN CHỊU CHI PHÍ</t>
  </si>
  <si>
    <t>Giá vốn hàng bán (Chi phí sx)</t>
  </si>
  <si>
    <t>Bên A</t>
  </si>
  <si>
    <t>Chi phí ship hàng</t>
  </si>
  <si>
    <t>Khách hàng</t>
  </si>
  <si>
    <t>Bên B</t>
  </si>
  <si>
    <t>Hàng hoàn trả 15%. Giả định rằng khách hàng không lấy hàng và trả lại hàng là 15% tổng số đơn hàng bán đi.</t>
  </si>
  <si>
    <t>PHẦN TRĂM</t>
  </si>
  <si>
    <t>Điện thoại tư vấn BH: ước tính tỷ lệ mua hàng thành công là 75%</t>
  </si>
  <si>
    <t>Tiền hoa hồng KD cho nvbh/ bộ sp (02 sp)</t>
  </si>
  <si>
    <t>TÍNH TOÁN LỢI NHUẬN</t>
  </si>
  <si>
    <t>Tổng lợi nhuận chưa có qc</t>
  </si>
  <si>
    <t>Lợi nhuận kỳ vọng. (Cứ bán một đơn hàng là phải có lãi từng đó tiền)</t>
  </si>
  <si>
    <t>Lợi nhuận sau qc</t>
  </si>
  <si>
    <t>Chi phí quảng cáo cho đơn hàng thành công (trong trường hợp có lợi nhuận kỳ vọng rồi)</t>
  </si>
  <si>
    <t>Chi phí quảng cáo cho đơn hàng thành công (trong trường hợp đạt điểm hòa vốn)</t>
  </si>
  <si>
    <t>Chi phí sản xuất giá của sản phẩm.</t>
  </si>
  <si>
    <t>* Nếu khách hàng chịu ship thì giảm được rủi ro đơn hàng hủy, hoàn trả. Nhưng lại làm giảm khả năng chốt đơn hàng. Và giá bán lẻ rẻ.
* Nếu người bán hàng chịu chi phí ship thì phải "độn" vào giá bán lẻ, khiến giá bán lẻ tăng cao.</t>
  </si>
  <si>
    <t>Giả định rủi ro khách hàng hoàn trả lại hàng là 15%, tức là muốn bán được 30 đơn hàng thành công, chúng ta phải ship đi 35 đơn hàng.</t>
  </si>
  <si>
    <t>Chi phí cho mỗi cuộc gọi là 3.000đ. Giả định để có được 35 người để lại số điện thoại và địa chỉ mua hàng; thì cần đến 44 số điện thoại. Với giả định rủi ro là tỷ lệ mua hàng thành công chỉ là 75%. Vì có nhiều số điện thoại comment ảo.</t>
  </si>
  <si>
    <t>Lương nvkd không có lương cứng. Chỉ ăn theo hoa hồng kd sản phẩm. Bán được 01 sp là 4.000đ, bán được cả bộ là 8.000đ.</t>
  </si>
  <si>
    <t>Sau khi trừ đi hết các khoản chi phí và khoản lợi nhuận kỳ vọng, còn lại là lợi nhuận chưa bao gồm tiền quảng cáo. 
Lấy số tiền này chia cho tổng số đơn hàng thành công (35 đơn) là số tiền của một đơn hàng.</t>
  </si>
  <si>
    <t xml:space="preserve">Chi phí này rơi vào khoảng 35-45k/ 1 bộ theo giá chuẩn </t>
  </si>
  <si>
    <t>Đây là số tiền tối đa có thể chi cho quảng cáo để có thể thu được đơn hàng thành công. Nếu ở mức này thì hai bên đều không được lời lãi gì, chỉ là chi phí cho nhân viên. Đây là chi phí đơn hàng thành công khi đạt điểm hòa vốn.</t>
  </si>
  <si>
    <t>Chi 1 triệu tiền quảng cáo phải được 9 đơn hàng.</t>
  </si>
  <si>
    <t>GIẢI THÍCH KHOẢN CHI</t>
  </si>
  <si>
    <t>Lợi nhuận kỳ vọng được hạch toán như một khoản chi phí cứng. Tức là luôn luôn đảm bảo mức lãi là 50.000đ/ 1 bộ sản phẩm.
Lợi nhuận chia đôi, mỗi bên A và bên B 50% lợi nhuận kỳ vọng và các khoản lợi nhuận phát sinh khác.</t>
  </si>
  <si>
    <t>Chi phí đơn hàng thành công: bạn mất bao nhiêu tiền để có được một đơn hàng thành công?</t>
  </si>
  <si>
    <t>Tiền lương cho chính mình</t>
  </si>
  <si>
    <t>Tiền thuê mặt bằng</t>
  </si>
  <si>
    <t>Tính theo ngày</t>
  </si>
  <si>
    <t>Lương của NVKD</t>
  </si>
  <si>
    <t>Cần 01 nvkd, lương cứng 3 triệu đồng/ tháng/ 1 người</t>
  </si>
  <si>
    <t>5 triệu đồng/ tháng/ cho mình</t>
  </si>
  <si>
    <t>1,5 triệu đồng/ tháng</t>
  </si>
  <si>
    <t>Giá 01 sdt: lợi nhuận chưa quảng cáo/ tổng số đt kỳ vọng (44 số)</t>
  </si>
  <si>
    <t>Chi 1 triệu tiền quảng cáo phải được 7 đơn hàng.</t>
  </si>
  <si>
    <t>Người lập dự trù kinh phí: Dũng Od - Chuyên đặt hàng Trung Quốc</t>
  </si>
  <si>
    <t>KẾ HOẠCH KINH DOANH BÁN LẺ ỐP LƯNG ĐIỆN THOẠI</t>
  </si>
  <si>
    <t>Shop Trung Quốc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</si>
</sst>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_-;\-* #,##0_-;_-* &quot;-&quot;_-;_-@_-"/>
    <numFmt numFmtId="165" formatCode="_-* #,##0_-;\-* #,##0_-;_-* &quot;-&quot;??_-;_-@_-"/>
  </numFmts>
  <fonts count="11" x14ac:knownFonts="1">
    <font>
      <sz val="12"/>
      <color theme="1"/>
      <name val="Arial"/>
      <family val="2"/>
      <scheme val="minor"/>
    </font>
    <font>
      <sz val="12"/>
      <color theme="1"/>
      <name val="Arial"/>
      <family val="2"/>
      <scheme val="minor"/>
    </font>
    <font>
      <u/>
      <sz val="12"/>
      <color theme="10"/>
      <name val="Arial"/>
      <family val="2"/>
      <scheme val="minor"/>
    </font>
    <font>
      <u/>
      <sz val="12"/>
      <color theme="11"/>
      <name val="Arial"/>
      <family val="2"/>
      <scheme val="minor"/>
    </font>
    <font>
      <sz val="11"/>
      <color theme="1"/>
      <name val="Arial"/>
    </font>
    <font>
      <b/>
      <sz val="16"/>
      <color theme="1"/>
      <name val="Arial"/>
    </font>
    <font>
      <b/>
      <sz val="11"/>
      <color theme="1"/>
      <name val="Arial"/>
    </font>
    <font>
      <b/>
      <sz val="12"/>
      <color theme="1"/>
      <name val="Arial"/>
    </font>
    <font>
      <b/>
      <sz val="15"/>
      <color theme="1"/>
      <name val="Arial"/>
    </font>
    <font>
      <i/>
      <sz val="13"/>
      <color theme="1"/>
      <name val="Arial"/>
    </font>
    <font>
      <b/>
      <i/>
      <sz val="13"/>
      <color theme="1"/>
      <name val="Arial"/>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1">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4" fillId="0" borderId="0" xfId="0" applyFont="1"/>
    <xf numFmtId="164" fontId="4" fillId="0" borderId="0" xfId="1" applyFont="1"/>
    <xf numFmtId="0" fontId="4" fillId="0" borderId="0" xfId="0" applyFont="1" applyAlignment="1">
      <alignment wrapText="1"/>
    </xf>
    <xf numFmtId="164" fontId="4" fillId="0" borderId="0" xfId="1" applyFont="1" applyAlignment="1">
      <alignment wrapText="1"/>
    </xf>
    <xf numFmtId="0" fontId="4" fillId="0" borderId="1" xfId="0" applyFont="1" applyBorder="1" applyAlignment="1">
      <alignment wrapText="1"/>
    </xf>
    <xf numFmtId="0" fontId="4" fillId="0" borderId="0" xfId="0" applyFont="1" applyAlignment="1">
      <alignment horizontal="center"/>
    </xf>
    <xf numFmtId="0" fontId="6" fillId="0" borderId="0" xfId="0" applyFont="1" applyAlignment="1">
      <alignment horizontal="center"/>
    </xf>
    <xf numFmtId="0" fontId="6" fillId="0" borderId="0" xfId="0" applyFont="1" applyAlignment="1">
      <alignment horizontal="left"/>
    </xf>
    <xf numFmtId="0" fontId="4" fillId="0" borderId="1" xfId="0" applyFont="1" applyBorder="1" applyAlignment="1">
      <alignment horizontal="center"/>
    </xf>
    <xf numFmtId="164" fontId="6" fillId="0" borderId="0" xfId="1" applyFont="1" applyAlignment="1">
      <alignment horizontal="center"/>
    </xf>
    <xf numFmtId="164" fontId="4" fillId="0" borderId="1" xfId="1" applyFont="1" applyBorder="1" applyAlignment="1">
      <alignment wrapText="1"/>
    </xf>
    <xf numFmtId="9" fontId="4" fillId="0" borderId="1" xfId="2" applyFont="1" applyBorder="1" applyAlignment="1">
      <alignment wrapText="1"/>
    </xf>
    <xf numFmtId="164" fontId="4" fillId="0" borderId="1" xfId="0" applyNumberFormat="1" applyFont="1" applyBorder="1" applyAlignment="1">
      <alignment wrapText="1"/>
    </xf>
    <xf numFmtId="0" fontId="4" fillId="0" borderId="1" xfId="0" applyFont="1" applyBorder="1" applyAlignment="1">
      <alignment horizontal="center" vertical="center" wrapText="1"/>
    </xf>
    <xf numFmtId="164" fontId="4" fillId="0" borderId="1" xfId="1" applyFont="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left"/>
    </xf>
    <xf numFmtId="0" fontId="4" fillId="0" borderId="0" xfId="0" applyFont="1" applyAlignment="1">
      <alignment horizontal="left"/>
    </xf>
    <xf numFmtId="164" fontId="4" fillId="2" borderId="1" xfId="1" applyFont="1" applyFill="1" applyBorder="1" applyAlignment="1">
      <alignment wrapText="1"/>
    </xf>
    <xf numFmtId="164" fontId="4" fillId="2" borderId="1" xfId="0" applyNumberFormat="1" applyFont="1" applyFill="1" applyBorder="1" applyAlignment="1">
      <alignment wrapText="1"/>
    </xf>
    <xf numFmtId="165" fontId="4" fillId="2" borderId="1" xfId="1" applyNumberFormat="1" applyFont="1" applyFill="1" applyBorder="1" applyAlignment="1">
      <alignment horizontal="left" wrapText="1"/>
    </xf>
    <xf numFmtId="0" fontId="10" fillId="0" borderId="0" xfId="0" applyFont="1" applyAlignment="1">
      <alignment horizontal="left"/>
    </xf>
    <xf numFmtId="14" fontId="4" fillId="0" borderId="0" xfId="0" applyNumberFormat="1" applyFont="1" applyAlignment="1">
      <alignment wrapText="1"/>
    </xf>
    <xf numFmtId="0" fontId="4" fillId="0" borderId="2" xfId="0" applyFont="1" applyBorder="1" applyAlignment="1">
      <alignment horizontal="center"/>
    </xf>
    <xf numFmtId="0" fontId="4" fillId="0" borderId="4" xfId="0" applyFont="1" applyBorder="1" applyAlignment="1">
      <alignment horizontal="center"/>
    </xf>
    <xf numFmtId="0" fontId="4" fillId="0" borderId="3" xfId="0" applyFont="1" applyBorder="1" applyAlignment="1">
      <alignment horizontal="center"/>
    </xf>
    <xf numFmtId="164" fontId="4" fillId="0" borderId="2" xfId="1" applyFont="1" applyBorder="1" applyAlignment="1">
      <alignment horizontal="center" wrapText="1"/>
    </xf>
    <xf numFmtId="164" fontId="4" fillId="0" borderId="4" xfId="1" applyFont="1" applyBorder="1" applyAlignment="1">
      <alignment horizontal="center" wrapText="1"/>
    </xf>
    <xf numFmtId="164" fontId="4" fillId="0" borderId="3" xfId="1" applyFont="1" applyBorder="1" applyAlignment="1">
      <alignment horizontal="center" wrapText="1"/>
    </xf>
    <xf numFmtId="0" fontId="7" fillId="0" borderId="1" xfId="0" applyFont="1" applyBorder="1" applyAlignment="1">
      <alignment horizontal="center" vertical="center" wrapText="1"/>
    </xf>
    <xf numFmtId="0" fontId="5" fillId="0" borderId="0" xfId="0" applyFont="1" applyAlignment="1">
      <alignment horizontal="center"/>
    </xf>
    <xf numFmtId="0" fontId="8" fillId="0" borderId="0" xfId="0" applyFont="1" applyAlignment="1">
      <alignment horizont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xf>
    <xf numFmtId="164" fontId="7" fillId="0" borderId="5" xfId="1" applyFont="1" applyBorder="1" applyAlignment="1">
      <alignment horizontal="center" vertical="center" wrapText="1"/>
    </xf>
    <xf numFmtId="164" fontId="7" fillId="0" borderId="6" xfId="1"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1">
    <cellStyle name="Comma [0]" xfId="1" builtinId="6"/>
    <cellStyle name="Followed Hyperlink" xfId="4" builtinId="9" hidden="1"/>
    <cellStyle name="Followed Hyperlink" xfId="6" builtinId="9" hidden="1"/>
    <cellStyle name="Followed Hyperlink" xfId="8" builtinId="9" hidden="1"/>
    <cellStyle name="Followed Hyperlink" xfId="10" builtinId="9" hidden="1"/>
    <cellStyle name="Hyperlink" xfId="3" builtinId="8" hidden="1"/>
    <cellStyle name="Hyperlink" xfId="5" builtinId="8" hidden="1"/>
    <cellStyle name="Hyperlink" xfId="7" builtinId="8" hidden="1"/>
    <cellStyle name="Hyperlink" xfId="9" builtinId="8" hidden="1"/>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2"/>
  <sheetViews>
    <sheetView tabSelected="1" workbookViewId="0">
      <selection activeCell="L4" sqref="L4"/>
    </sheetView>
  </sheetViews>
  <sheetFormatPr defaultColWidth="10.77734375" defaultRowHeight="14.25" x14ac:dyDescent="0.2"/>
  <cols>
    <col min="1" max="1" width="7.6640625" style="6" customWidth="1"/>
    <col min="2" max="2" width="21.44140625" style="1" customWidth="1"/>
    <col min="3" max="3" width="24.109375" style="1" customWidth="1"/>
    <col min="4" max="4" width="10.109375" style="1" customWidth="1"/>
    <col min="5" max="5" width="8.6640625" style="2" customWidth="1"/>
    <col min="6" max="6" width="8.33203125" style="2" customWidth="1"/>
    <col min="7" max="7" width="10.77734375" style="2"/>
    <col min="8" max="8" width="9.33203125" style="2" customWidth="1"/>
    <col min="9" max="9" width="7.77734375" style="1" customWidth="1"/>
    <col min="10" max="10" width="11.109375" style="2" customWidth="1"/>
    <col min="11" max="11" width="11" style="1" customWidth="1"/>
    <col min="12" max="12" width="9.109375" style="1" customWidth="1"/>
    <col min="13" max="13" width="8.109375" style="1" customWidth="1"/>
    <col min="14" max="16384" width="10.77734375" style="1"/>
  </cols>
  <sheetData>
    <row r="2" spans="1:14" ht="24.95" customHeight="1" x14ac:dyDescent="0.3">
      <c r="B2" s="31" t="s">
        <v>0</v>
      </c>
      <c r="C2" s="31"/>
      <c r="D2" s="31"/>
      <c r="E2" s="31"/>
      <c r="F2" s="31"/>
      <c r="G2" s="31"/>
      <c r="H2" s="31"/>
      <c r="I2" s="31"/>
      <c r="J2" s="31"/>
      <c r="K2" s="31"/>
      <c r="L2" s="31"/>
      <c r="M2" s="31"/>
    </row>
    <row r="3" spans="1:14" ht="23.1" customHeight="1" x14ac:dyDescent="0.3">
      <c r="B3" s="32" t="s">
        <v>49</v>
      </c>
      <c r="C3" s="32"/>
      <c r="D3" s="32"/>
      <c r="E3" s="32"/>
      <c r="F3" s="32"/>
      <c r="G3" s="32"/>
      <c r="H3" s="32"/>
      <c r="I3" s="32"/>
      <c r="J3" s="32"/>
      <c r="K3" s="32"/>
      <c r="L3" s="32"/>
      <c r="M3" s="32"/>
    </row>
    <row r="4" spans="1:14" ht="29.1" customHeight="1" x14ac:dyDescent="0.3">
      <c r="B4" s="17" t="s">
        <v>38</v>
      </c>
      <c r="C4" s="16"/>
      <c r="D4" s="16"/>
      <c r="E4" s="16"/>
      <c r="F4" s="16"/>
      <c r="G4" s="16"/>
      <c r="H4" s="16"/>
      <c r="I4" s="22" t="s">
        <v>41</v>
      </c>
      <c r="J4" s="16"/>
      <c r="K4" s="16"/>
      <c r="L4" s="16"/>
      <c r="M4" s="16"/>
    </row>
    <row r="5" spans="1:14" ht="18.95" customHeight="1" x14ac:dyDescent="0.25">
      <c r="B5" s="8" t="s">
        <v>48</v>
      </c>
      <c r="C5" s="8"/>
      <c r="D5" s="7"/>
      <c r="E5" s="7"/>
      <c r="F5" s="7"/>
      <c r="G5" s="7"/>
      <c r="H5" s="10"/>
      <c r="I5" s="7"/>
      <c r="J5" s="10"/>
      <c r="K5" s="7"/>
      <c r="L5" s="7"/>
      <c r="M5" s="7"/>
    </row>
    <row r="6" spans="1:14" ht="18.95" customHeight="1" x14ac:dyDescent="0.2">
      <c r="B6" s="1" t="s">
        <v>13</v>
      </c>
      <c r="C6" s="1" t="s">
        <v>16</v>
      </c>
    </row>
    <row r="7" spans="1:14" x14ac:dyDescent="0.2">
      <c r="B7" s="1" t="s">
        <v>50</v>
      </c>
      <c r="K7" s="1" t="s">
        <v>7</v>
      </c>
    </row>
    <row r="8" spans="1:14" ht="35.1" customHeight="1" x14ac:dyDescent="0.2">
      <c r="A8" s="35" t="s">
        <v>1</v>
      </c>
      <c r="B8" s="30" t="s">
        <v>9</v>
      </c>
      <c r="C8" s="30"/>
      <c r="D8" s="30"/>
      <c r="E8" s="30"/>
      <c r="F8" s="30"/>
      <c r="G8" s="30"/>
      <c r="H8" s="33" t="s">
        <v>6</v>
      </c>
      <c r="I8" s="34"/>
      <c r="J8" s="36" t="s">
        <v>2</v>
      </c>
      <c r="K8" s="33" t="s">
        <v>21</v>
      </c>
      <c r="L8" s="34"/>
      <c r="M8" s="38" t="s">
        <v>3</v>
      </c>
    </row>
    <row r="9" spans="1:14" ht="42.75" x14ac:dyDescent="0.2">
      <c r="A9" s="35"/>
      <c r="B9" s="14" t="s">
        <v>4</v>
      </c>
      <c r="C9" s="14" t="s">
        <v>36</v>
      </c>
      <c r="D9" s="14" t="s">
        <v>11</v>
      </c>
      <c r="E9" s="15" t="s">
        <v>5</v>
      </c>
      <c r="F9" s="15" t="s">
        <v>8</v>
      </c>
      <c r="G9" s="15" t="s">
        <v>10</v>
      </c>
      <c r="H9" s="15" t="s">
        <v>6</v>
      </c>
      <c r="I9" s="14" t="s">
        <v>18</v>
      </c>
      <c r="J9" s="37"/>
      <c r="K9" s="14" t="s">
        <v>22</v>
      </c>
      <c r="L9" s="14" t="s">
        <v>24</v>
      </c>
      <c r="M9" s="39"/>
    </row>
    <row r="10" spans="1:14" ht="28.5" x14ac:dyDescent="0.2">
      <c r="A10" s="9">
        <v>1</v>
      </c>
      <c r="B10" s="5" t="s">
        <v>12</v>
      </c>
      <c r="C10" s="5" t="s">
        <v>27</v>
      </c>
      <c r="D10" s="5" t="s">
        <v>13</v>
      </c>
      <c r="E10" s="11">
        <v>200000</v>
      </c>
      <c r="F10" s="11">
        <v>30</v>
      </c>
      <c r="G10" s="11">
        <f>E10*F10</f>
        <v>6000000</v>
      </c>
      <c r="H10" s="11">
        <v>500000</v>
      </c>
      <c r="I10" s="12">
        <f>H10/E10</f>
        <v>2.5</v>
      </c>
      <c r="J10" s="11">
        <f>H10*F10</f>
        <v>15000000</v>
      </c>
      <c r="K10" s="20">
        <f>J10-G10-G12-G13-G14-G18</f>
        <v>6953000</v>
      </c>
      <c r="L10" s="13">
        <f>K10-G20</f>
        <v>0</v>
      </c>
      <c r="M10" s="3"/>
      <c r="N10" s="18" t="s">
        <v>46</v>
      </c>
    </row>
    <row r="11" spans="1:14" ht="128.25" x14ac:dyDescent="0.2">
      <c r="A11" s="9">
        <v>2</v>
      </c>
      <c r="B11" s="5" t="s">
        <v>14</v>
      </c>
      <c r="C11" s="5" t="s">
        <v>28</v>
      </c>
      <c r="D11" s="5" t="s">
        <v>15</v>
      </c>
      <c r="E11" s="11">
        <v>35000</v>
      </c>
      <c r="F11" s="11">
        <v>30</v>
      </c>
      <c r="G11" s="11">
        <f t="shared" ref="G11:G26" si="0">E11*F11</f>
        <v>1050000</v>
      </c>
      <c r="H11" s="11"/>
      <c r="I11" s="5"/>
      <c r="J11" s="11"/>
      <c r="K11" s="5"/>
      <c r="L11" s="5"/>
      <c r="M11" s="3" t="s">
        <v>33</v>
      </c>
    </row>
    <row r="12" spans="1:14" ht="71.25" x14ac:dyDescent="0.2">
      <c r="A12" s="9">
        <v>3</v>
      </c>
      <c r="B12" s="5" t="s">
        <v>17</v>
      </c>
      <c r="C12" s="5" t="s">
        <v>29</v>
      </c>
      <c r="D12" s="5" t="s">
        <v>16</v>
      </c>
      <c r="E12" s="11">
        <v>35000</v>
      </c>
      <c r="F12" s="11">
        <v>5</v>
      </c>
      <c r="G12" s="11">
        <f t="shared" si="0"/>
        <v>175000</v>
      </c>
      <c r="H12" s="11"/>
      <c r="I12" s="5"/>
      <c r="J12" s="11"/>
      <c r="K12" s="5"/>
      <c r="L12" s="5"/>
      <c r="M12" s="3"/>
    </row>
    <row r="13" spans="1:14" ht="114" x14ac:dyDescent="0.2">
      <c r="A13" s="9">
        <v>4</v>
      </c>
      <c r="B13" s="5" t="s">
        <v>19</v>
      </c>
      <c r="C13" s="5" t="s">
        <v>30</v>
      </c>
      <c r="D13" s="5" t="s">
        <v>16</v>
      </c>
      <c r="E13" s="11">
        <v>3000</v>
      </c>
      <c r="F13" s="11">
        <v>44</v>
      </c>
      <c r="G13" s="11">
        <f t="shared" si="0"/>
        <v>132000</v>
      </c>
      <c r="H13" s="11"/>
      <c r="I13" s="13"/>
      <c r="J13" s="11"/>
      <c r="K13" s="5"/>
      <c r="L13" s="5"/>
      <c r="M13" s="3"/>
    </row>
    <row r="14" spans="1:14" ht="71.25" x14ac:dyDescent="0.2">
      <c r="A14" s="9">
        <v>5</v>
      </c>
      <c r="B14" s="5" t="s">
        <v>20</v>
      </c>
      <c r="C14" s="5" t="s">
        <v>31</v>
      </c>
      <c r="D14" s="5" t="s">
        <v>16</v>
      </c>
      <c r="E14" s="11">
        <v>8000</v>
      </c>
      <c r="F14" s="11">
        <v>30</v>
      </c>
      <c r="G14" s="11">
        <f t="shared" si="0"/>
        <v>240000</v>
      </c>
      <c r="H14" s="11"/>
      <c r="I14" s="5"/>
      <c r="J14" s="11"/>
      <c r="K14" s="5"/>
      <c r="L14" s="5"/>
      <c r="M14" s="3"/>
    </row>
    <row r="15" spans="1:14" ht="28.5" x14ac:dyDescent="0.2">
      <c r="A15" s="9">
        <v>6</v>
      </c>
      <c r="B15" s="5" t="s">
        <v>42</v>
      </c>
      <c r="C15" s="5" t="s">
        <v>43</v>
      </c>
      <c r="D15" s="5" t="s">
        <v>16</v>
      </c>
      <c r="E15" s="11"/>
      <c r="F15" s="11"/>
      <c r="G15" s="11">
        <v>100000</v>
      </c>
      <c r="H15" s="11"/>
      <c r="I15" s="5"/>
      <c r="J15" s="11"/>
      <c r="K15" s="5"/>
      <c r="L15" s="5"/>
      <c r="M15" s="3"/>
    </row>
    <row r="16" spans="1:14" x14ac:dyDescent="0.2">
      <c r="A16" s="9">
        <v>7</v>
      </c>
      <c r="B16" s="5" t="s">
        <v>39</v>
      </c>
      <c r="C16" s="5" t="s">
        <v>44</v>
      </c>
      <c r="D16" s="5" t="s">
        <v>16</v>
      </c>
      <c r="E16" s="11"/>
      <c r="F16" s="11"/>
      <c r="G16" s="11">
        <v>170000</v>
      </c>
      <c r="H16" s="11"/>
      <c r="I16" s="5"/>
      <c r="J16" s="11"/>
      <c r="K16" s="5"/>
      <c r="L16" s="5"/>
      <c r="M16" s="3"/>
    </row>
    <row r="17" spans="1:13" x14ac:dyDescent="0.2">
      <c r="A17" s="9">
        <v>8</v>
      </c>
      <c r="B17" s="5" t="s">
        <v>40</v>
      </c>
      <c r="C17" s="5" t="s">
        <v>45</v>
      </c>
      <c r="D17" s="5" t="s">
        <v>16</v>
      </c>
      <c r="E17" s="11"/>
      <c r="F17" s="11"/>
      <c r="G17" s="11">
        <v>50000</v>
      </c>
      <c r="H17" s="11"/>
      <c r="I17" s="5"/>
      <c r="J17" s="11"/>
      <c r="K17" s="5"/>
      <c r="L17" s="5"/>
      <c r="M17" s="3"/>
    </row>
    <row r="18" spans="1:13" ht="128.25" x14ac:dyDescent="0.2">
      <c r="A18" s="9">
        <v>9</v>
      </c>
      <c r="B18" s="5" t="s">
        <v>23</v>
      </c>
      <c r="C18" s="5" t="s">
        <v>37</v>
      </c>
      <c r="D18" s="5"/>
      <c r="E18" s="19">
        <v>50000</v>
      </c>
      <c r="F18" s="11">
        <v>30</v>
      </c>
      <c r="G18" s="11">
        <f t="shared" si="0"/>
        <v>1500000</v>
      </c>
      <c r="H18" s="11"/>
      <c r="I18" s="12">
        <f>E18/H10</f>
        <v>0.1</v>
      </c>
      <c r="J18" s="11"/>
      <c r="K18" s="5"/>
      <c r="L18" s="5"/>
      <c r="M18" s="3"/>
    </row>
    <row r="19" spans="1:13" x14ac:dyDescent="0.2">
      <c r="A19" s="24"/>
      <c r="B19" s="25"/>
      <c r="C19" s="25"/>
      <c r="D19" s="25"/>
      <c r="E19" s="25"/>
      <c r="F19" s="25"/>
      <c r="G19" s="25"/>
      <c r="H19" s="25"/>
      <c r="I19" s="25"/>
      <c r="J19" s="25"/>
      <c r="K19" s="25"/>
      <c r="L19" s="26"/>
      <c r="M19" s="3"/>
    </row>
    <row r="20" spans="1:13" ht="114" x14ac:dyDescent="0.2">
      <c r="A20" s="9">
        <v>10</v>
      </c>
      <c r="B20" s="5" t="s">
        <v>25</v>
      </c>
      <c r="C20" s="5" t="s">
        <v>32</v>
      </c>
      <c r="D20" s="5"/>
      <c r="E20" s="11">
        <f>K10/(F10+F12)</f>
        <v>198657.14285714287</v>
      </c>
      <c r="F20" s="11">
        <v>35</v>
      </c>
      <c r="G20" s="11">
        <f t="shared" si="0"/>
        <v>6953000</v>
      </c>
      <c r="H20" s="11"/>
      <c r="I20" s="5"/>
      <c r="J20" s="11"/>
      <c r="K20" s="5"/>
      <c r="L20" s="5"/>
      <c r="M20" s="5" t="s">
        <v>35</v>
      </c>
    </row>
    <row r="21" spans="1:13" ht="15" customHeight="1" x14ac:dyDescent="0.2">
      <c r="A21" s="27"/>
      <c r="B21" s="28"/>
      <c r="C21" s="28"/>
      <c r="D21" s="28"/>
      <c r="E21" s="28"/>
      <c r="F21" s="28"/>
      <c r="G21" s="28"/>
      <c r="H21" s="28"/>
      <c r="I21" s="28"/>
      <c r="J21" s="28"/>
      <c r="K21" s="28"/>
      <c r="L21" s="29"/>
      <c r="M21" s="3"/>
    </row>
    <row r="22" spans="1:13" ht="114" x14ac:dyDescent="0.2">
      <c r="A22" s="9">
        <v>11</v>
      </c>
      <c r="B22" s="5" t="s">
        <v>26</v>
      </c>
      <c r="C22" s="5" t="s">
        <v>34</v>
      </c>
      <c r="D22" s="5"/>
      <c r="E22" s="21">
        <f>(K10+G18)/(F10+F12)</f>
        <v>241514.28571428571</v>
      </c>
      <c r="F22" s="11"/>
      <c r="G22" s="11">
        <f t="shared" si="0"/>
        <v>0</v>
      </c>
      <c r="H22" s="11"/>
      <c r="I22" s="5"/>
      <c r="J22" s="11"/>
      <c r="K22" s="5"/>
      <c r="L22" s="5"/>
      <c r="M22" s="5" t="s">
        <v>47</v>
      </c>
    </row>
    <row r="23" spans="1:13" x14ac:dyDescent="0.2">
      <c r="B23" s="3"/>
      <c r="C23" s="3"/>
      <c r="D23" s="3"/>
      <c r="E23" s="4"/>
      <c r="F23" s="4"/>
      <c r="G23" s="4">
        <f t="shared" si="0"/>
        <v>0</v>
      </c>
      <c r="H23" s="4"/>
      <c r="I23" s="3"/>
      <c r="J23" s="4"/>
      <c r="K23" s="3"/>
      <c r="L23" s="3"/>
      <c r="M23" s="3"/>
    </row>
    <row r="24" spans="1:13" x14ac:dyDescent="0.2">
      <c r="B24" s="3"/>
      <c r="C24" s="3"/>
      <c r="D24" s="3"/>
      <c r="E24" s="4"/>
      <c r="F24" s="4"/>
      <c r="G24" s="4">
        <f t="shared" si="0"/>
        <v>0</v>
      </c>
      <c r="H24" s="4"/>
      <c r="I24" s="3"/>
      <c r="J24" s="4"/>
      <c r="K24" s="3"/>
      <c r="L24" s="3"/>
      <c r="M24" s="3"/>
    </row>
    <row r="25" spans="1:13" x14ac:dyDescent="0.2">
      <c r="B25" s="3"/>
      <c r="C25" s="3"/>
      <c r="D25" s="3"/>
      <c r="E25" s="4"/>
      <c r="F25" s="4"/>
      <c r="G25" s="4">
        <f t="shared" si="0"/>
        <v>0</v>
      </c>
      <c r="H25" s="4"/>
      <c r="I25" s="3"/>
      <c r="J25" s="4"/>
      <c r="K25" s="3"/>
      <c r="L25" s="3"/>
      <c r="M25" s="3"/>
    </row>
    <row r="26" spans="1:13" x14ac:dyDescent="0.2">
      <c r="B26" s="3"/>
      <c r="C26" s="3"/>
      <c r="D26" s="3"/>
      <c r="E26" s="4"/>
      <c r="F26" s="4"/>
      <c r="G26" s="4">
        <f t="shared" si="0"/>
        <v>0</v>
      </c>
      <c r="H26" s="4"/>
      <c r="I26" s="3"/>
      <c r="J26" s="4"/>
      <c r="K26" s="3"/>
      <c r="L26" s="3"/>
      <c r="M26" s="3"/>
    </row>
    <row r="27" spans="1:13" x14ac:dyDescent="0.2">
      <c r="B27" s="3"/>
      <c r="C27" s="3"/>
      <c r="D27" s="3"/>
      <c r="E27" s="4"/>
      <c r="F27" s="4"/>
      <c r="G27" s="4"/>
      <c r="H27" s="4"/>
      <c r="I27" s="3"/>
      <c r="J27" s="4"/>
      <c r="K27" s="3"/>
      <c r="L27" s="3"/>
      <c r="M27" s="3"/>
    </row>
    <row r="28" spans="1:13" x14ac:dyDescent="0.2">
      <c r="B28" s="3"/>
      <c r="C28" s="3"/>
      <c r="D28" s="3"/>
      <c r="E28" s="4"/>
      <c r="F28" s="4"/>
      <c r="G28" s="4"/>
      <c r="H28" s="4"/>
      <c r="I28" s="3"/>
      <c r="J28" s="4"/>
      <c r="K28" s="3"/>
      <c r="L28" s="3"/>
      <c r="M28" s="3"/>
    </row>
    <row r="29" spans="1:13" x14ac:dyDescent="0.2">
      <c r="B29" s="3"/>
      <c r="C29" s="3"/>
      <c r="D29" s="3"/>
      <c r="E29" s="4"/>
      <c r="F29" s="4"/>
      <c r="G29" s="4"/>
      <c r="H29" s="4"/>
      <c r="I29" s="3"/>
      <c r="J29" s="4"/>
      <c r="K29" s="3"/>
      <c r="L29" s="3"/>
      <c r="M29" s="3"/>
    </row>
    <row r="30" spans="1:13" x14ac:dyDescent="0.2">
      <c r="B30" s="3"/>
      <c r="C30" s="23"/>
      <c r="D30" s="3"/>
      <c r="E30" s="4"/>
      <c r="F30" s="4"/>
      <c r="G30" s="4"/>
      <c r="H30" s="4"/>
      <c r="I30" s="3"/>
      <c r="J30" s="4"/>
      <c r="K30" s="3"/>
      <c r="L30" s="3"/>
      <c r="M30" s="3"/>
    </row>
    <row r="31" spans="1:13" x14ac:dyDescent="0.2">
      <c r="B31" s="3"/>
      <c r="C31" s="3"/>
      <c r="D31" s="3"/>
      <c r="E31" s="4"/>
      <c r="F31" s="4"/>
      <c r="G31" s="4"/>
      <c r="H31" s="4"/>
      <c r="I31" s="3"/>
      <c r="J31" s="4"/>
      <c r="K31" s="3"/>
      <c r="L31" s="3"/>
      <c r="M31" s="3"/>
    </row>
    <row r="32" spans="1:13" x14ac:dyDescent="0.2">
      <c r="B32" s="3"/>
      <c r="C32" s="3"/>
      <c r="D32" s="3"/>
      <c r="E32" s="4"/>
      <c r="F32" s="4"/>
      <c r="G32" s="4"/>
      <c r="H32" s="4"/>
      <c r="I32" s="3"/>
      <c r="J32" s="4"/>
      <c r="K32" s="3"/>
      <c r="L32" s="3"/>
      <c r="M32" s="3"/>
    </row>
  </sheetData>
  <mergeCells count="10">
    <mergeCell ref="A19:L19"/>
    <mergeCell ref="A21:L21"/>
    <mergeCell ref="B8:G8"/>
    <mergeCell ref="B2:M2"/>
    <mergeCell ref="B3:M3"/>
    <mergeCell ref="H8:I8"/>
    <mergeCell ref="K8:L8"/>
    <mergeCell ref="A8:A9"/>
    <mergeCell ref="J8:J9"/>
    <mergeCell ref="M8:M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nguyen phan</dc:creator>
  <cp:lastModifiedBy>DungTrends</cp:lastModifiedBy>
  <dcterms:created xsi:type="dcterms:W3CDTF">2016-06-13T07:15:45Z</dcterms:created>
  <dcterms:modified xsi:type="dcterms:W3CDTF">2016-12-17T00:43:35Z</dcterms:modified>
</cp:coreProperties>
</file>