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 activeTab="1"/>
  </bookViews>
  <sheets>
    <sheet name="T-score(master)" sheetId="4" r:id="rId1"/>
    <sheet name="T-SCORE" sheetId="1" r:id="rId2"/>
    <sheet name="Sheet2" sheetId="2" r:id="rId3"/>
    <sheet name="Sheet3" sheetId="3" r:id="rId4"/>
  </sheets>
  <calcPr calcId="145621"/>
</workbook>
</file>

<file path=xl/calcChain.xml><?xml version="1.0" encoding="utf-8"?>
<calcChain xmlns="http://schemas.openxmlformats.org/spreadsheetml/2006/main">
  <c r="C33" i="1" l="1"/>
  <c r="B33" i="1"/>
  <c r="E35" i="1"/>
  <c r="E57" i="1" l="1"/>
  <c r="B88" i="1"/>
  <c r="B35" i="1"/>
  <c r="B34" i="1"/>
  <c r="B92" i="4"/>
  <c r="B91" i="4"/>
  <c r="C88" i="4" s="1"/>
  <c r="D88" i="4" s="1"/>
  <c r="B90" i="4"/>
  <c r="C41" i="4" l="1"/>
  <c r="D41" i="4" s="1"/>
  <c r="C43" i="4"/>
  <c r="D43" i="4" s="1"/>
  <c r="C47" i="4"/>
  <c r="D47" i="4" s="1"/>
  <c r="C49" i="4"/>
  <c r="D49" i="4" s="1"/>
  <c r="C53" i="4"/>
  <c r="D53" i="4" s="1"/>
  <c r="C62" i="4"/>
  <c r="D62" i="4" s="1"/>
  <c r="C64" i="4"/>
  <c r="D64" i="4" s="1"/>
  <c r="C68" i="4"/>
  <c r="D68" i="4" s="1"/>
  <c r="C70" i="4"/>
  <c r="D70" i="4" s="1"/>
  <c r="C74" i="4"/>
  <c r="D74" i="4" s="1"/>
  <c r="C42" i="4"/>
  <c r="D42" i="4" s="1"/>
  <c r="C44" i="4"/>
  <c r="D44" i="4" s="1"/>
  <c r="C46" i="4"/>
  <c r="D46" i="4" s="1"/>
  <c r="C48" i="4"/>
  <c r="D48" i="4" s="1"/>
  <c r="C50" i="4"/>
  <c r="D50" i="4" s="1"/>
  <c r="C52" i="4"/>
  <c r="D52" i="4" s="1"/>
  <c r="C54" i="4"/>
  <c r="D54" i="4" s="1"/>
  <c r="C56" i="4"/>
  <c r="D56" i="4" s="1"/>
  <c r="C58" i="4"/>
  <c r="D58" i="4" s="1"/>
  <c r="C59" i="4"/>
  <c r="D59" i="4" s="1"/>
  <c r="C61" i="4"/>
  <c r="D61" i="4" s="1"/>
  <c r="C63" i="4"/>
  <c r="D63" i="4" s="1"/>
  <c r="C65" i="4"/>
  <c r="D65" i="4" s="1"/>
  <c r="C67" i="4"/>
  <c r="D67" i="4" s="1"/>
  <c r="C69" i="4"/>
  <c r="D69" i="4" s="1"/>
  <c r="C71" i="4"/>
  <c r="D71" i="4" s="1"/>
  <c r="C73" i="4"/>
  <c r="D73" i="4" s="1"/>
  <c r="C75" i="4"/>
  <c r="D75" i="4" s="1"/>
  <c r="C77" i="4"/>
  <c r="D77" i="4" s="1"/>
  <c r="C79" i="4"/>
  <c r="D79" i="4" s="1"/>
  <c r="C81" i="4"/>
  <c r="D81" i="4" s="1"/>
  <c r="C83" i="4"/>
  <c r="D83" i="4" s="1"/>
  <c r="C85" i="4"/>
  <c r="D85" i="4" s="1"/>
  <c r="C87" i="4"/>
  <c r="D87" i="4" s="1"/>
  <c r="C89" i="4"/>
  <c r="D89" i="4" s="1"/>
  <c r="C45" i="4"/>
  <c r="D45" i="4" s="1"/>
  <c r="C51" i="4"/>
  <c r="D51" i="4" s="1"/>
  <c r="C55" i="4"/>
  <c r="D55" i="4" s="1"/>
  <c r="C57" i="4"/>
  <c r="D57" i="4" s="1"/>
  <c r="C60" i="4"/>
  <c r="D60" i="4" s="1"/>
  <c r="C66" i="4"/>
  <c r="D66" i="4" s="1"/>
  <c r="C72" i="4"/>
  <c r="D72" i="4" s="1"/>
  <c r="C76" i="4"/>
  <c r="D76" i="4" s="1"/>
  <c r="C78" i="4"/>
  <c r="D78" i="4" s="1"/>
  <c r="C80" i="4"/>
  <c r="D80" i="4" s="1"/>
  <c r="C82" i="4"/>
  <c r="D82" i="4" s="1"/>
  <c r="C84" i="4"/>
  <c r="D84" i="4" s="1"/>
  <c r="C86" i="4"/>
  <c r="D86" i="4" s="1"/>
  <c r="B90" i="1"/>
  <c r="B89" i="1"/>
  <c r="C79" i="1" l="1"/>
  <c r="D79" i="1" s="1"/>
  <c r="C55" i="1"/>
  <c r="D55" i="1" s="1"/>
  <c r="C71" i="1"/>
  <c r="D71" i="1" s="1"/>
  <c r="C87" i="1"/>
  <c r="D87" i="1" s="1"/>
  <c r="C43" i="1"/>
  <c r="D43" i="1" s="1"/>
  <c r="C59" i="1"/>
  <c r="D59" i="1" s="1"/>
  <c r="C75" i="1"/>
  <c r="D75" i="1" s="1"/>
  <c r="C47" i="1"/>
  <c r="D47" i="1" s="1"/>
  <c r="C63" i="1"/>
  <c r="D63" i="1" s="1"/>
  <c r="C86" i="1"/>
  <c r="D86" i="1" s="1"/>
  <c r="C82" i="1"/>
  <c r="D82" i="1" s="1"/>
  <c r="C78" i="1"/>
  <c r="D78" i="1" s="1"/>
  <c r="C74" i="1"/>
  <c r="D74" i="1" s="1"/>
  <c r="C70" i="1"/>
  <c r="D70" i="1" s="1"/>
  <c r="C66" i="1"/>
  <c r="D66" i="1" s="1"/>
  <c r="C62" i="1"/>
  <c r="D62" i="1" s="1"/>
  <c r="C58" i="1"/>
  <c r="D58" i="1" s="1"/>
  <c r="C54" i="1"/>
  <c r="D54" i="1" s="1"/>
  <c r="C50" i="1"/>
  <c r="D50" i="1" s="1"/>
  <c r="C46" i="1"/>
  <c r="D46" i="1" s="1"/>
  <c r="C42" i="1"/>
  <c r="D42" i="1" s="1"/>
  <c r="C85" i="1"/>
  <c r="D85" i="1" s="1"/>
  <c r="C81" i="1"/>
  <c r="D81" i="1" s="1"/>
  <c r="C77" i="1"/>
  <c r="D77" i="1" s="1"/>
  <c r="C73" i="1"/>
  <c r="D73" i="1" s="1"/>
  <c r="C69" i="1"/>
  <c r="D69" i="1" s="1"/>
  <c r="C65" i="1"/>
  <c r="D65" i="1" s="1"/>
  <c r="C61" i="1"/>
  <c r="D61" i="1" s="1"/>
  <c r="C57" i="1"/>
  <c r="D57" i="1" s="1"/>
  <c r="C53" i="1"/>
  <c r="D53" i="1" s="1"/>
  <c r="C49" i="1"/>
  <c r="D49" i="1" s="1"/>
  <c r="C45" i="1"/>
  <c r="D45" i="1" s="1"/>
  <c r="C41" i="1"/>
  <c r="D41" i="1" s="1"/>
  <c r="C84" i="1"/>
  <c r="D84" i="1" s="1"/>
  <c r="C80" i="1"/>
  <c r="D80" i="1" s="1"/>
  <c r="C76" i="1"/>
  <c r="D76" i="1" s="1"/>
  <c r="C72" i="1"/>
  <c r="D72" i="1" s="1"/>
  <c r="C68" i="1"/>
  <c r="D68" i="1" s="1"/>
  <c r="C64" i="1"/>
  <c r="D64" i="1" s="1"/>
  <c r="C60" i="1"/>
  <c r="D60" i="1" s="1"/>
  <c r="C56" i="1"/>
  <c r="D56" i="1" s="1"/>
  <c r="C52" i="1"/>
  <c r="D52" i="1" s="1"/>
  <c r="C48" i="1"/>
  <c r="D48" i="1" s="1"/>
  <c r="C44" i="1"/>
  <c r="D44" i="1" s="1"/>
  <c r="C40" i="1"/>
  <c r="D40" i="1" s="1"/>
  <c r="C51" i="1"/>
  <c r="D51" i="1" s="1"/>
  <c r="C67" i="1"/>
  <c r="D67" i="1" s="1"/>
  <c r="C83" i="1"/>
  <c r="D83" i="1" s="1"/>
  <c r="E89" i="4"/>
  <c r="F89" i="4" s="1"/>
  <c r="D94" i="4" s="1"/>
  <c r="E58" i="4"/>
  <c r="F58" i="4" s="1"/>
  <c r="E94" i="4" s="1"/>
  <c r="E87" i="1" l="1"/>
  <c r="F87" i="1" s="1"/>
  <c r="D92" i="1" s="1"/>
  <c r="F57" i="1"/>
  <c r="E92" i="1" s="1"/>
  <c r="F94" i="4"/>
  <c r="E97" i="4" s="1"/>
  <c r="F92" i="1" l="1"/>
  <c r="E95" i="1" s="1"/>
</calcChain>
</file>

<file path=xl/sharedStrings.xml><?xml version="1.0" encoding="utf-8"?>
<sst xmlns="http://schemas.openxmlformats.org/spreadsheetml/2006/main" count="18" uniqueCount="9">
  <si>
    <t>คนที่</t>
  </si>
  <si>
    <t>คะแนนปลายปีการศึกษา 2563</t>
  </si>
  <si>
    <t>คะแนนปลายปีการศึกษา 2564</t>
  </si>
  <si>
    <t>ผลรวมคะแนน</t>
  </si>
  <si>
    <t>ค่าเฉลี่ย</t>
  </si>
  <si>
    <t>หาค่า SD</t>
  </si>
  <si>
    <t xml:space="preserve"> + </t>
  </si>
  <si>
    <t>ค่าทีเฉลี่ยเพิ่มขึ้น</t>
  </si>
  <si>
    <t>ร้อยละของค่าทีเฉลี่ยที่เพิ่มขึ้น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</si>
</sst>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-* #,##0.00_-;\-* #,##0.00_-;_-* &quot;-&quot;??_-;_-@_-"/>
    <numFmt numFmtId="187" formatCode="_-* #,##0_-;\-* #,##0_-;_-* &quot;-&quot;??_-;_-@_-"/>
    <numFmt numFmtId="188" formatCode="0.000000"/>
    <numFmt numFmtId="189" formatCode="0.00000"/>
    <numFmt numFmtId="190" formatCode="0.0000"/>
  </numFmts>
  <fonts count="5" x14ac:knownFonts="1"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sz val="16"/>
      <color theme="1"/>
      <name val="Tahoma"/>
      <family val="2"/>
      <charset val="222"/>
      <scheme val="minor"/>
    </font>
    <font>
      <b/>
      <sz val="16"/>
      <color theme="1"/>
      <name val="TH SarabunIT๙"/>
      <family val="2"/>
    </font>
    <font>
      <sz val="16"/>
      <color theme="1"/>
      <name val="TH SarabunIT๙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9">
    <xf numFmtId="0" fontId="0" fillId="0" borderId="0" xfId="0"/>
    <xf numFmtId="0" fontId="2" fillId="0" borderId="1" xfId="0" applyFont="1" applyBorder="1"/>
    <xf numFmtId="0" fontId="4" fillId="0" borderId="1" xfId="0" applyFont="1" applyBorder="1" applyAlignment="1">
      <alignment horizontal="center" vertical="center" wrapText="1"/>
    </xf>
    <xf numFmtId="3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87" fontId="2" fillId="0" borderId="1" xfId="1" applyNumberFormat="1" applyFont="1" applyBorder="1" applyAlignment="1">
      <alignment horizontal="center" vertical="center"/>
    </xf>
    <xf numFmtId="188" fontId="2" fillId="0" borderId="1" xfId="0" applyNumberFormat="1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190" fontId="2" fillId="0" borderId="1" xfId="0" applyNumberFormat="1" applyFont="1" applyBorder="1"/>
    <xf numFmtId="189" fontId="2" fillId="0" borderId="1" xfId="0" applyNumberFormat="1" applyFont="1" applyBorder="1"/>
    <xf numFmtId="0" fontId="4" fillId="0" borderId="1" xfId="0" applyFont="1" applyBorder="1"/>
    <xf numFmtId="188" fontId="4" fillId="0" borderId="1" xfId="0" applyNumberFormat="1" applyFont="1" applyBorder="1" applyAlignment="1">
      <alignment horizontal="center"/>
    </xf>
    <xf numFmtId="189" fontId="4" fillId="0" borderId="1" xfId="0" applyNumberFormat="1" applyFont="1" applyBorder="1"/>
    <xf numFmtId="190" fontId="4" fillId="0" borderId="1" xfId="0" applyNumberFormat="1" applyFont="1" applyBorder="1"/>
    <xf numFmtId="187" fontId="4" fillId="0" borderId="1" xfId="1" applyNumberFormat="1" applyFont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/>
    </xf>
    <xf numFmtId="3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ชุดรูปแบบ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97"/>
  <sheetViews>
    <sheetView topLeftCell="A71" workbookViewId="0">
      <selection activeCell="E97" sqref="E97"/>
    </sheetView>
  </sheetViews>
  <sheetFormatPr defaultRowHeight="19.5" x14ac:dyDescent="0.25"/>
  <cols>
    <col min="1" max="1" width="12.125" style="1" customWidth="1"/>
    <col min="2" max="2" width="24.875" style="1" customWidth="1"/>
    <col min="3" max="3" width="25.875" style="1" customWidth="1"/>
    <col min="4" max="4" width="12.875" style="1" bestFit="1" customWidth="1"/>
    <col min="5" max="5" width="14.375" style="1" bestFit="1" customWidth="1"/>
    <col min="6" max="6" width="11.5" style="1" bestFit="1" customWidth="1"/>
    <col min="7" max="16384" width="9" style="1"/>
  </cols>
  <sheetData>
    <row r="2" spans="1:3" ht="20.25" x14ac:dyDescent="0.25">
      <c r="A2" s="4" t="s">
        <v>0</v>
      </c>
      <c r="B2" s="4" t="s">
        <v>1</v>
      </c>
      <c r="C2" s="4" t="s">
        <v>2</v>
      </c>
    </row>
    <row r="3" spans="1:3" ht="20.25" x14ac:dyDescent="0.25">
      <c r="A3" s="2">
        <v>1</v>
      </c>
      <c r="B3" s="2">
        <v>67</v>
      </c>
      <c r="C3" s="2">
        <v>62</v>
      </c>
    </row>
    <row r="4" spans="1:3" ht="20.25" x14ac:dyDescent="0.25">
      <c r="A4" s="2">
        <v>2</v>
      </c>
      <c r="B4" s="2">
        <v>52</v>
      </c>
      <c r="C4" s="2">
        <v>63</v>
      </c>
    </row>
    <row r="5" spans="1:3" ht="20.25" x14ac:dyDescent="0.25">
      <c r="A5" s="2">
        <v>3</v>
      </c>
      <c r="B5" s="2">
        <v>58</v>
      </c>
      <c r="C5" s="2">
        <v>63</v>
      </c>
    </row>
    <row r="6" spans="1:3" ht="20.25" x14ac:dyDescent="0.25">
      <c r="A6" s="2">
        <v>4</v>
      </c>
      <c r="B6" s="2">
        <v>85</v>
      </c>
      <c r="C6" s="2">
        <v>74</v>
      </c>
    </row>
    <row r="7" spans="1:3" ht="20.25" x14ac:dyDescent="0.25">
      <c r="A7" s="2">
        <v>5</v>
      </c>
      <c r="B7" s="2">
        <v>60</v>
      </c>
      <c r="C7" s="2">
        <v>73</v>
      </c>
    </row>
    <row r="8" spans="1:3" ht="20.25" x14ac:dyDescent="0.25">
      <c r="A8" s="2">
        <v>6</v>
      </c>
      <c r="B8" s="2">
        <v>74</v>
      </c>
      <c r="C8" s="2">
        <v>74</v>
      </c>
    </row>
    <row r="9" spans="1:3" ht="20.25" x14ac:dyDescent="0.25">
      <c r="A9" s="2">
        <v>7</v>
      </c>
      <c r="B9" s="2">
        <v>87</v>
      </c>
      <c r="C9" s="2">
        <v>76</v>
      </c>
    </row>
    <row r="10" spans="1:3" ht="20.25" x14ac:dyDescent="0.25">
      <c r="A10" s="2">
        <v>8</v>
      </c>
      <c r="B10" s="2">
        <v>61</v>
      </c>
      <c r="C10" s="2">
        <v>80</v>
      </c>
    </row>
    <row r="11" spans="1:3" ht="20.25" x14ac:dyDescent="0.25">
      <c r="A11" s="2">
        <v>9</v>
      </c>
      <c r="B11" s="2">
        <v>52</v>
      </c>
      <c r="C11" s="2">
        <v>71</v>
      </c>
    </row>
    <row r="12" spans="1:3" ht="20.25" x14ac:dyDescent="0.25">
      <c r="A12" s="2">
        <v>10</v>
      </c>
      <c r="B12" s="2">
        <v>50</v>
      </c>
      <c r="C12" s="2">
        <v>77</v>
      </c>
    </row>
    <row r="13" spans="1:3" ht="20.25" x14ac:dyDescent="0.25">
      <c r="A13" s="2">
        <v>11</v>
      </c>
      <c r="B13" s="2">
        <v>51</v>
      </c>
      <c r="C13" s="2">
        <v>68</v>
      </c>
    </row>
    <row r="14" spans="1:3" ht="20.25" x14ac:dyDescent="0.25">
      <c r="A14" s="2">
        <v>12</v>
      </c>
      <c r="B14" s="2">
        <v>59</v>
      </c>
      <c r="C14" s="2">
        <v>79</v>
      </c>
    </row>
    <row r="15" spans="1:3" ht="20.25" x14ac:dyDescent="0.25">
      <c r="A15" s="2">
        <v>13</v>
      </c>
      <c r="B15" s="2">
        <v>58</v>
      </c>
      <c r="C15" s="2">
        <v>76</v>
      </c>
    </row>
    <row r="16" spans="1:3" ht="20.25" x14ac:dyDescent="0.25">
      <c r="A16" s="2">
        <v>14</v>
      </c>
      <c r="B16" s="2">
        <v>81</v>
      </c>
      <c r="C16" s="2">
        <v>65</v>
      </c>
    </row>
    <row r="17" spans="1:3" ht="20.25" x14ac:dyDescent="0.25">
      <c r="A17" s="2">
        <v>15</v>
      </c>
      <c r="B17" s="2">
        <v>58</v>
      </c>
      <c r="C17" s="2">
        <v>73</v>
      </c>
    </row>
    <row r="18" spans="1:3" ht="20.25" x14ac:dyDescent="0.25">
      <c r="A18" s="2">
        <v>16</v>
      </c>
      <c r="B18" s="2">
        <v>70</v>
      </c>
      <c r="C18" s="2">
        <v>62</v>
      </c>
    </row>
    <row r="19" spans="1:3" ht="20.25" x14ac:dyDescent="0.25">
      <c r="A19" s="2">
        <v>17</v>
      </c>
      <c r="B19" s="2">
        <v>81</v>
      </c>
      <c r="C19" s="2">
        <v>61</v>
      </c>
    </row>
    <row r="20" spans="1:3" ht="20.25" x14ac:dyDescent="0.25">
      <c r="A20" s="2">
        <v>18</v>
      </c>
      <c r="B20" s="2">
        <v>50</v>
      </c>
      <c r="C20" s="2">
        <v>66</v>
      </c>
    </row>
    <row r="21" spans="1:3" ht="20.25" x14ac:dyDescent="0.25">
      <c r="A21" s="2">
        <v>19</v>
      </c>
      <c r="B21" s="2"/>
      <c r="C21" s="2">
        <v>77</v>
      </c>
    </row>
    <row r="22" spans="1:3" ht="20.25" x14ac:dyDescent="0.25">
      <c r="A22" s="2">
        <v>20</v>
      </c>
      <c r="B22" s="2"/>
      <c r="C22" s="2">
        <v>65</v>
      </c>
    </row>
    <row r="23" spans="1:3" ht="20.25" x14ac:dyDescent="0.25">
      <c r="A23" s="2">
        <v>21</v>
      </c>
      <c r="B23" s="2"/>
      <c r="C23" s="2">
        <v>68</v>
      </c>
    </row>
    <row r="24" spans="1:3" ht="20.25" x14ac:dyDescent="0.25">
      <c r="A24" s="2">
        <v>22</v>
      </c>
      <c r="B24" s="2"/>
      <c r="C24" s="2">
        <v>69</v>
      </c>
    </row>
    <row r="25" spans="1:3" ht="20.25" x14ac:dyDescent="0.25">
      <c r="A25" s="2">
        <v>23</v>
      </c>
      <c r="B25" s="2"/>
      <c r="C25" s="2">
        <v>74</v>
      </c>
    </row>
    <row r="26" spans="1:3" ht="20.25" x14ac:dyDescent="0.25">
      <c r="A26" s="2">
        <v>24</v>
      </c>
      <c r="B26" s="2"/>
      <c r="C26" s="2">
        <v>69</v>
      </c>
    </row>
    <row r="27" spans="1:3" ht="20.25" x14ac:dyDescent="0.25">
      <c r="A27" s="2">
        <v>25</v>
      </c>
      <c r="B27" s="2"/>
      <c r="C27" s="2">
        <v>61</v>
      </c>
    </row>
    <row r="28" spans="1:3" ht="20.25" x14ac:dyDescent="0.25">
      <c r="A28" s="2">
        <v>26</v>
      </c>
      <c r="B28" s="2"/>
      <c r="C28" s="2">
        <v>73</v>
      </c>
    </row>
    <row r="29" spans="1:3" ht="20.25" x14ac:dyDescent="0.25">
      <c r="A29" s="2">
        <v>27</v>
      </c>
      <c r="B29" s="2"/>
      <c r="C29" s="2">
        <v>64</v>
      </c>
    </row>
    <row r="30" spans="1:3" ht="20.25" x14ac:dyDescent="0.25">
      <c r="A30" s="2">
        <v>28</v>
      </c>
      <c r="B30" s="2"/>
      <c r="C30" s="2">
        <v>75</v>
      </c>
    </row>
    <row r="31" spans="1:3" ht="20.25" x14ac:dyDescent="0.25">
      <c r="A31" s="2">
        <v>29</v>
      </c>
      <c r="B31" s="2"/>
      <c r="C31" s="2">
        <v>73</v>
      </c>
    </row>
    <row r="32" spans="1:3" ht="20.25" x14ac:dyDescent="0.25">
      <c r="A32" s="2">
        <v>30</v>
      </c>
      <c r="B32" s="2"/>
      <c r="C32" s="2">
        <v>73</v>
      </c>
    </row>
    <row r="33" spans="1:10" ht="20.25" x14ac:dyDescent="0.25">
      <c r="A33" s="2">
        <v>31</v>
      </c>
      <c r="B33" s="2"/>
      <c r="C33" s="2">
        <v>60</v>
      </c>
    </row>
    <row r="34" spans="1:10" ht="20.25" x14ac:dyDescent="0.25">
      <c r="A34" s="4"/>
      <c r="B34" s="3">
        <v>1154</v>
      </c>
      <c r="C34" s="3">
        <v>2164</v>
      </c>
    </row>
    <row r="35" spans="1:10" ht="20.25" x14ac:dyDescent="0.25">
      <c r="A35" s="4" t="s">
        <v>3</v>
      </c>
      <c r="B35" s="16">
        <v>3318</v>
      </c>
      <c r="C35" s="16"/>
    </row>
    <row r="36" spans="1:10" ht="20.25" x14ac:dyDescent="0.25">
      <c r="A36" s="4" t="s">
        <v>4</v>
      </c>
      <c r="B36" s="17">
        <v>67.709999999999994</v>
      </c>
      <c r="C36" s="17"/>
    </row>
    <row r="39" spans="1:10" x14ac:dyDescent="0.25">
      <c r="A39" s="1" t="s">
        <v>5</v>
      </c>
    </row>
    <row r="41" spans="1:10" ht="20.25" x14ac:dyDescent="0.25">
      <c r="A41" s="2">
        <v>1</v>
      </c>
      <c r="B41" s="2">
        <v>67</v>
      </c>
      <c r="C41" s="6">
        <f>(B41-B91)/B92</f>
        <v>-7.6930284733171594E-2</v>
      </c>
      <c r="D41" s="9">
        <f>50+(10*C41)</f>
        <v>49.230697152668284</v>
      </c>
    </row>
    <row r="42" spans="1:10" ht="20.25" x14ac:dyDescent="0.25">
      <c r="A42" s="2">
        <v>2</v>
      </c>
      <c r="B42" s="2">
        <v>52</v>
      </c>
      <c r="C42" s="6">
        <f>(B42-B91)/B92</f>
        <v>-1.692466264129789</v>
      </c>
      <c r="D42" s="9">
        <f>50+(10*C42)</f>
        <v>33.075337358702114</v>
      </c>
    </row>
    <row r="43" spans="1:10" ht="20.25" x14ac:dyDescent="0.25">
      <c r="A43" s="2">
        <v>3</v>
      </c>
      <c r="B43" s="2">
        <v>58</v>
      </c>
      <c r="C43" s="6">
        <f>(B43-B91)/B92</f>
        <v>-1.046251872371142</v>
      </c>
      <c r="D43" s="9">
        <f t="shared" ref="D43:D89" si="0">50+(10*C43)</f>
        <v>39.537481276288581</v>
      </c>
    </row>
    <row r="44" spans="1:10" ht="20.25" x14ac:dyDescent="0.25">
      <c r="A44" s="2">
        <v>4</v>
      </c>
      <c r="B44" s="2">
        <v>85</v>
      </c>
      <c r="C44" s="6">
        <f>(B44-B91)/B92</f>
        <v>1.8617128905427693</v>
      </c>
      <c r="D44" s="9">
        <f t="shared" si="0"/>
        <v>68.617128905427691</v>
      </c>
      <c r="J44" s="1" t="s">
        <v>6</v>
      </c>
    </row>
    <row r="45" spans="1:10" ht="20.25" x14ac:dyDescent="0.25">
      <c r="A45" s="2">
        <v>5</v>
      </c>
      <c r="B45" s="2">
        <v>60</v>
      </c>
      <c r="C45" s="6">
        <f>(B45-B91)/B92</f>
        <v>-0.83084707511825973</v>
      </c>
      <c r="D45" s="9">
        <f t="shared" si="0"/>
        <v>41.691529248817403</v>
      </c>
    </row>
    <row r="46" spans="1:10" ht="20.25" x14ac:dyDescent="0.25">
      <c r="A46" s="2">
        <v>6</v>
      </c>
      <c r="B46" s="2">
        <v>74</v>
      </c>
      <c r="C46" s="6">
        <f>(B46-B91)/B92</f>
        <v>0.67698650565191654</v>
      </c>
      <c r="D46" s="9">
        <f t="shared" si="0"/>
        <v>56.769865056519166</v>
      </c>
    </row>
    <row r="47" spans="1:10" ht="20.25" x14ac:dyDescent="0.25">
      <c r="A47" s="2">
        <v>7</v>
      </c>
      <c r="B47" s="2">
        <v>87</v>
      </c>
      <c r="C47" s="6">
        <f>(B47-B91)/B92</f>
        <v>2.0771176877956514</v>
      </c>
      <c r="D47" s="9">
        <f t="shared" si="0"/>
        <v>70.77117687795652</v>
      </c>
    </row>
    <row r="48" spans="1:10" ht="20.25" x14ac:dyDescent="0.25">
      <c r="A48" s="2">
        <v>8</v>
      </c>
      <c r="B48" s="2">
        <v>61</v>
      </c>
      <c r="C48" s="6">
        <f>(B48-B91)/B92</f>
        <v>-0.72314467649181857</v>
      </c>
      <c r="D48" s="9">
        <f t="shared" si="0"/>
        <v>42.768553235081811</v>
      </c>
    </row>
    <row r="49" spans="1:6" ht="20.25" x14ac:dyDescent="0.25">
      <c r="A49" s="2">
        <v>9</v>
      </c>
      <c r="B49" s="2">
        <v>52</v>
      </c>
      <c r="C49" s="6">
        <f>(B49-B91)/B92</f>
        <v>-1.692466264129789</v>
      </c>
      <c r="D49" s="9">
        <f t="shared" si="0"/>
        <v>33.075337358702114</v>
      </c>
    </row>
    <row r="50" spans="1:6" ht="20.25" x14ac:dyDescent="0.25">
      <c r="A50" s="2">
        <v>10</v>
      </c>
      <c r="B50" s="2">
        <v>50</v>
      </c>
      <c r="C50" s="6">
        <f>(B50-B91)/B92</f>
        <v>-1.9078710613826713</v>
      </c>
      <c r="D50" s="9">
        <f t="shared" si="0"/>
        <v>30.921289386173289</v>
      </c>
    </row>
    <row r="51" spans="1:6" ht="20.25" x14ac:dyDescent="0.25">
      <c r="A51" s="2">
        <v>11</v>
      </c>
      <c r="B51" s="2">
        <v>51</v>
      </c>
      <c r="C51" s="6">
        <f>(B51-B91)/B92</f>
        <v>-1.8001686627562301</v>
      </c>
      <c r="D51" s="9">
        <f t="shared" si="0"/>
        <v>31.9983133724377</v>
      </c>
    </row>
    <row r="52" spans="1:6" ht="20.25" x14ac:dyDescent="0.25">
      <c r="A52" s="2">
        <v>12</v>
      </c>
      <c r="B52" s="2">
        <v>59</v>
      </c>
      <c r="C52" s="6">
        <f>(B52-B91)/B92</f>
        <v>-0.93854947374470088</v>
      </c>
      <c r="D52" s="9">
        <f t="shared" si="0"/>
        <v>40.614505262552996</v>
      </c>
    </row>
    <row r="53" spans="1:6" ht="20.25" x14ac:dyDescent="0.25">
      <c r="A53" s="2">
        <v>13</v>
      </c>
      <c r="B53" s="2">
        <v>58</v>
      </c>
      <c r="C53" s="6">
        <f>(B53-B91)/B92</f>
        <v>-1.046251872371142</v>
      </c>
      <c r="D53" s="9">
        <f t="shared" si="0"/>
        <v>39.537481276288581</v>
      </c>
    </row>
    <row r="54" spans="1:6" ht="20.25" x14ac:dyDescent="0.25">
      <c r="A54" s="2">
        <v>14</v>
      </c>
      <c r="B54" s="2">
        <v>81</v>
      </c>
      <c r="C54" s="6">
        <f>(B54-B91)/B92</f>
        <v>1.4309032960370047</v>
      </c>
      <c r="D54" s="9">
        <f t="shared" si="0"/>
        <v>64.309032960370047</v>
      </c>
    </row>
    <row r="55" spans="1:6" ht="20.25" x14ac:dyDescent="0.25">
      <c r="A55" s="2">
        <v>15</v>
      </c>
      <c r="B55" s="2">
        <v>58</v>
      </c>
      <c r="C55" s="6">
        <f>(B55-B91)/B92</f>
        <v>-1.046251872371142</v>
      </c>
      <c r="D55" s="9">
        <f t="shared" si="0"/>
        <v>39.537481276288581</v>
      </c>
    </row>
    <row r="56" spans="1:6" ht="20.25" x14ac:dyDescent="0.25">
      <c r="A56" s="2">
        <v>16</v>
      </c>
      <c r="B56" s="2">
        <v>70</v>
      </c>
      <c r="C56" s="6">
        <f>(B56-B91)/B92</f>
        <v>0.24617691114615187</v>
      </c>
      <c r="D56" s="9">
        <f t="shared" si="0"/>
        <v>52.461769111461521</v>
      </c>
    </row>
    <row r="57" spans="1:6" ht="20.25" x14ac:dyDescent="0.25">
      <c r="A57" s="2">
        <v>17</v>
      </c>
      <c r="B57" s="2">
        <v>81</v>
      </c>
      <c r="C57" s="6">
        <f>(B57-B91)/B92</f>
        <v>1.4309032960370047</v>
      </c>
      <c r="D57" s="9">
        <f t="shared" si="0"/>
        <v>64.309032960370047</v>
      </c>
    </row>
    <row r="58" spans="1:6" ht="20.25" x14ac:dyDescent="0.25">
      <c r="A58" s="2">
        <v>18</v>
      </c>
      <c r="B58" s="2">
        <v>50</v>
      </c>
      <c r="C58" s="6">
        <f>(B58-B91)/B92</f>
        <v>-1.9078710613826713</v>
      </c>
      <c r="D58" s="9">
        <f t="shared" si="0"/>
        <v>30.921289386173289</v>
      </c>
      <c r="E58" s="8">
        <f>SUM(D41:D58)</f>
        <v>830.14730146227964</v>
      </c>
      <c r="F58" s="9">
        <f>E58/18</f>
        <v>46.1192945256822</v>
      </c>
    </row>
    <row r="59" spans="1:6" ht="20.25" x14ac:dyDescent="0.25">
      <c r="A59" s="2">
        <v>1</v>
      </c>
      <c r="B59" s="2">
        <v>62</v>
      </c>
      <c r="C59" s="6">
        <f>(B59-B91)/B92</f>
        <v>-0.61544227786537742</v>
      </c>
      <c r="D59" s="9">
        <f t="shared" si="0"/>
        <v>43.845577221346225</v>
      </c>
    </row>
    <row r="60" spans="1:6" ht="20.25" x14ac:dyDescent="0.25">
      <c r="A60" s="2">
        <v>2</v>
      </c>
      <c r="B60" s="2">
        <v>63</v>
      </c>
      <c r="C60" s="6">
        <f>(B60-B91)/B92</f>
        <v>-0.50773987923893626</v>
      </c>
      <c r="D60" s="9">
        <f t="shared" si="0"/>
        <v>44.92260120761064</v>
      </c>
    </row>
    <row r="61" spans="1:6" ht="20.25" x14ac:dyDescent="0.25">
      <c r="A61" s="2">
        <v>3</v>
      </c>
      <c r="B61" s="2">
        <v>63</v>
      </c>
      <c r="C61" s="6">
        <f>(B61-B91)/B92</f>
        <v>-0.50773987923893626</v>
      </c>
      <c r="D61" s="9">
        <f t="shared" si="0"/>
        <v>44.92260120761064</v>
      </c>
    </row>
    <row r="62" spans="1:6" ht="20.25" x14ac:dyDescent="0.25">
      <c r="A62" s="2">
        <v>4</v>
      </c>
      <c r="B62" s="2">
        <v>74</v>
      </c>
      <c r="C62" s="6">
        <f>(B62-B91)/B92</f>
        <v>0.67698650565191654</v>
      </c>
      <c r="D62" s="9">
        <f t="shared" si="0"/>
        <v>56.769865056519166</v>
      </c>
    </row>
    <row r="63" spans="1:6" ht="20.25" x14ac:dyDescent="0.25">
      <c r="A63" s="2">
        <v>5</v>
      </c>
      <c r="B63" s="2">
        <v>73</v>
      </c>
      <c r="C63" s="6">
        <f>(B63-B91)/B92</f>
        <v>0.56928410702547538</v>
      </c>
      <c r="D63" s="9">
        <f t="shared" si="0"/>
        <v>55.692841070254751</v>
      </c>
    </row>
    <row r="64" spans="1:6" ht="20.25" x14ac:dyDescent="0.25">
      <c r="A64" s="2">
        <v>6</v>
      </c>
      <c r="B64" s="2">
        <v>74</v>
      </c>
      <c r="C64" s="6">
        <f>(B64-B91)/B92</f>
        <v>0.67698650565191654</v>
      </c>
      <c r="D64" s="9">
        <f t="shared" si="0"/>
        <v>56.769865056519166</v>
      </c>
    </row>
    <row r="65" spans="1:4" ht="20.25" x14ac:dyDescent="0.25">
      <c r="A65" s="2">
        <v>7</v>
      </c>
      <c r="B65" s="2">
        <v>76</v>
      </c>
      <c r="C65" s="6">
        <f>(B65-B91)/B92</f>
        <v>0.89239130290479884</v>
      </c>
      <c r="D65" s="9">
        <f t="shared" si="0"/>
        <v>58.923913029047988</v>
      </c>
    </row>
    <row r="66" spans="1:4" ht="20.25" x14ac:dyDescent="0.25">
      <c r="A66" s="2">
        <v>8</v>
      </c>
      <c r="B66" s="2">
        <v>80</v>
      </c>
      <c r="C66" s="6">
        <f>(B66-B91)/B92</f>
        <v>1.3232008974105636</v>
      </c>
      <c r="D66" s="9">
        <f t="shared" si="0"/>
        <v>63.232008974105639</v>
      </c>
    </row>
    <row r="67" spans="1:4" ht="20.25" x14ac:dyDescent="0.25">
      <c r="A67" s="2">
        <v>9</v>
      </c>
      <c r="B67" s="2">
        <v>71</v>
      </c>
      <c r="C67" s="6">
        <f>(B67-B91)/B92</f>
        <v>0.35387930977259302</v>
      </c>
      <c r="D67" s="9">
        <f t="shared" si="0"/>
        <v>53.538793097725929</v>
      </c>
    </row>
    <row r="68" spans="1:4" ht="20.25" x14ac:dyDescent="0.25">
      <c r="A68" s="2">
        <v>10</v>
      </c>
      <c r="B68" s="2">
        <v>77</v>
      </c>
      <c r="C68" s="6">
        <f>(B68-B91)/B92</f>
        <v>1.0000937015312401</v>
      </c>
      <c r="D68" s="9">
        <f t="shared" si="0"/>
        <v>60.000937015312402</v>
      </c>
    </row>
    <row r="69" spans="1:4" ht="20.25" x14ac:dyDescent="0.25">
      <c r="A69" s="2">
        <v>11</v>
      </c>
      <c r="B69" s="2">
        <v>68</v>
      </c>
      <c r="C69" s="6">
        <f>(B69-B91)/B92</f>
        <v>3.0772113893269559E-2</v>
      </c>
      <c r="D69" s="9">
        <f t="shared" si="0"/>
        <v>50.307721138932699</v>
      </c>
    </row>
    <row r="70" spans="1:4" ht="20.25" x14ac:dyDescent="0.25">
      <c r="A70" s="2">
        <v>12</v>
      </c>
      <c r="B70" s="2">
        <v>79</v>
      </c>
      <c r="C70" s="6">
        <f>(B70-B91)/B92</f>
        <v>1.2154984987841224</v>
      </c>
      <c r="D70" s="9">
        <f t="shared" si="0"/>
        <v>62.154984987841225</v>
      </c>
    </row>
    <row r="71" spans="1:4" ht="20.25" x14ac:dyDescent="0.25">
      <c r="A71" s="2">
        <v>13</v>
      </c>
      <c r="B71" s="2">
        <v>76</v>
      </c>
      <c r="C71" s="6">
        <f>(B71-B91)/B92</f>
        <v>0.89239130290479884</v>
      </c>
      <c r="D71" s="9">
        <f t="shared" si="0"/>
        <v>58.923913029047988</v>
      </c>
    </row>
    <row r="72" spans="1:4" ht="20.25" x14ac:dyDescent="0.25">
      <c r="A72" s="2">
        <v>14</v>
      </c>
      <c r="B72" s="2">
        <v>65</v>
      </c>
      <c r="C72" s="6">
        <f>(B72-B91)/B92</f>
        <v>-0.2923350819860539</v>
      </c>
      <c r="D72" s="9">
        <f t="shared" si="0"/>
        <v>47.076649180139462</v>
      </c>
    </row>
    <row r="73" spans="1:4" ht="20.25" x14ac:dyDescent="0.25">
      <c r="A73" s="2">
        <v>15</v>
      </c>
      <c r="B73" s="2">
        <v>73</v>
      </c>
      <c r="C73" s="6">
        <f>(B73-B91)/B92</f>
        <v>0.56928410702547538</v>
      </c>
      <c r="D73" s="9">
        <f t="shared" si="0"/>
        <v>55.692841070254751</v>
      </c>
    </row>
    <row r="74" spans="1:4" ht="20.25" x14ac:dyDescent="0.25">
      <c r="A74" s="2">
        <v>16</v>
      </c>
      <c r="B74" s="2">
        <v>62</v>
      </c>
      <c r="C74" s="6">
        <f>(B74-B91)/B92</f>
        <v>-0.61544227786537742</v>
      </c>
      <c r="D74" s="9">
        <f t="shared" si="0"/>
        <v>43.845577221346225</v>
      </c>
    </row>
    <row r="75" spans="1:4" ht="20.25" x14ac:dyDescent="0.25">
      <c r="A75" s="2">
        <v>17</v>
      </c>
      <c r="B75" s="2">
        <v>61</v>
      </c>
      <c r="C75" s="6">
        <f>(B75-B91)/B92</f>
        <v>-0.72314467649181857</v>
      </c>
      <c r="D75" s="9">
        <f t="shared" si="0"/>
        <v>42.768553235081811</v>
      </c>
    </row>
    <row r="76" spans="1:4" ht="20.25" x14ac:dyDescent="0.25">
      <c r="A76" s="2">
        <v>18</v>
      </c>
      <c r="B76" s="2">
        <v>66</v>
      </c>
      <c r="C76" s="6">
        <f>(B76-B91)/B92</f>
        <v>-0.18463268335961275</v>
      </c>
      <c r="D76" s="9">
        <f t="shared" si="0"/>
        <v>48.15367316640387</v>
      </c>
    </row>
    <row r="77" spans="1:4" ht="20.25" x14ac:dyDescent="0.25">
      <c r="A77" s="2">
        <v>19</v>
      </c>
      <c r="B77" s="2">
        <v>77</v>
      </c>
      <c r="C77" s="6">
        <f>(B77-B91)/B92</f>
        <v>1.0000937015312401</v>
      </c>
      <c r="D77" s="9">
        <f t="shared" si="0"/>
        <v>60.000937015312402</v>
      </c>
    </row>
    <row r="78" spans="1:4" ht="20.25" x14ac:dyDescent="0.25">
      <c r="A78" s="2">
        <v>20</v>
      </c>
      <c r="B78" s="2">
        <v>65</v>
      </c>
      <c r="C78" s="6">
        <f>(B78-B91)/B92</f>
        <v>-0.2923350819860539</v>
      </c>
      <c r="D78" s="9">
        <f t="shared" si="0"/>
        <v>47.076649180139462</v>
      </c>
    </row>
    <row r="79" spans="1:4" ht="20.25" x14ac:dyDescent="0.25">
      <c r="A79" s="2">
        <v>21</v>
      </c>
      <c r="B79" s="2">
        <v>68</v>
      </c>
      <c r="C79" s="6">
        <f>(B79-B91)/B92</f>
        <v>3.0772113893269559E-2</v>
      </c>
      <c r="D79" s="9">
        <f t="shared" si="0"/>
        <v>50.307721138932699</v>
      </c>
    </row>
    <row r="80" spans="1:4" ht="20.25" x14ac:dyDescent="0.25">
      <c r="A80" s="2">
        <v>22</v>
      </c>
      <c r="B80" s="2">
        <v>69</v>
      </c>
      <c r="C80" s="6">
        <f>(B80-B91)/B92</f>
        <v>0.13847451251971071</v>
      </c>
      <c r="D80" s="9">
        <f t="shared" si="0"/>
        <v>51.384745125197107</v>
      </c>
    </row>
    <row r="81" spans="1:6" ht="20.25" x14ac:dyDescent="0.25">
      <c r="A81" s="2">
        <v>23</v>
      </c>
      <c r="B81" s="2">
        <v>74</v>
      </c>
      <c r="C81" s="6">
        <f>(B81-B91)/B92</f>
        <v>0.67698650565191654</v>
      </c>
      <c r="D81" s="9">
        <f t="shared" si="0"/>
        <v>56.769865056519166</v>
      </c>
    </row>
    <row r="82" spans="1:6" ht="20.25" x14ac:dyDescent="0.25">
      <c r="A82" s="2">
        <v>24</v>
      </c>
      <c r="B82" s="2">
        <v>69</v>
      </c>
      <c r="C82" s="6">
        <f>(B82-B91)/B92</f>
        <v>0.13847451251971071</v>
      </c>
      <c r="D82" s="9">
        <f t="shared" si="0"/>
        <v>51.384745125197107</v>
      </c>
    </row>
    <row r="83" spans="1:6" ht="20.25" x14ac:dyDescent="0.25">
      <c r="A83" s="2">
        <v>25</v>
      </c>
      <c r="B83" s="2">
        <v>61</v>
      </c>
      <c r="C83" s="6">
        <f>(B83-B91)/B92</f>
        <v>-0.72314467649181857</v>
      </c>
      <c r="D83" s="9">
        <f t="shared" si="0"/>
        <v>42.768553235081811</v>
      </c>
    </row>
    <row r="84" spans="1:6" ht="20.25" x14ac:dyDescent="0.25">
      <c r="A84" s="2">
        <v>26</v>
      </c>
      <c r="B84" s="2">
        <v>73</v>
      </c>
      <c r="C84" s="6">
        <f>(B84-B91)/B92</f>
        <v>0.56928410702547538</v>
      </c>
      <c r="D84" s="9">
        <f t="shared" si="0"/>
        <v>55.692841070254751</v>
      </c>
    </row>
    <row r="85" spans="1:6" ht="20.25" x14ac:dyDescent="0.25">
      <c r="A85" s="2">
        <v>27</v>
      </c>
      <c r="B85" s="2">
        <v>64</v>
      </c>
      <c r="C85" s="6">
        <f>(B85-B91)/B92</f>
        <v>-0.40003748061249506</v>
      </c>
      <c r="D85" s="9">
        <f t="shared" si="0"/>
        <v>45.999625193875048</v>
      </c>
    </row>
    <row r="86" spans="1:6" ht="20.25" x14ac:dyDescent="0.25">
      <c r="A86" s="2">
        <v>28</v>
      </c>
      <c r="B86" s="2">
        <v>75</v>
      </c>
      <c r="C86" s="6">
        <f>(B86-B91)/B92</f>
        <v>0.78468890427835769</v>
      </c>
      <c r="D86" s="9">
        <f t="shared" si="0"/>
        <v>57.846889042783573</v>
      </c>
    </row>
    <row r="87" spans="1:6" ht="20.25" x14ac:dyDescent="0.25">
      <c r="A87" s="2">
        <v>29</v>
      </c>
      <c r="B87" s="2">
        <v>73</v>
      </c>
      <c r="C87" s="6">
        <f>(B87-B91)/B92</f>
        <v>0.56928410702547538</v>
      </c>
      <c r="D87" s="9">
        <f t="shared" si="0"/>
        <v>55.692841070254751</v>
      </c>
    </row>
    <row r="88" spans="1:6" ht="20.25" x14ac:dyDescent="0.25">
      <c r="A88" s="2">
        <v>30</v>
      </c>
      <c r="B88" s="2">
        <v>73</v>
      </c>
      <c r="C88" s="6">
        <f>(B88-B91)/B92</f>
        <v>0.56928410702547538</v>
      </c>
      <c r="D88" s="9">
        <f t="shared" si="0"/>
        <v>55.692841070254751</v>
      </c>
    </row>
    <row r="89" spans="1:6" ht="20.25" x14ac:dyDescent="0.25">
      <c r="A89" s="2">
        <v>31</v>
      </c>
      <c r="B89" s="2">
        <v>60</v>
      </c>
      <c r="C89" s="6">
        <f>(B89-B91)/B92</f>
        <v>-0.83084707511825973</v>
      </c>
      <c r="D89" s="9">
        <f t="shared" si="0"/>
        <v>41.691529248817403</v>
      </c>
      <c r="E89" s="8">
        <f>SUM(D59:D89)</f>
        <v>1619.8526985377202</v>
      </c>
      <c r="F89" s="9">
        <f>E89/31</f>
        <v>52.253312856055494</v>
      </c>
    </row>
    <row r="90" spans="1:6" x14ac:dyDescent="0.25">
      <c r="B90" s="5">
        <f>SUM(B41:B89)</f>
        <v>3318</v>
      </c>
    </row>
    <row r="91" spans="1:6" x14ac:dyDescent="0.25">
      <c r="B91" s="7">
        <f>B90/49</f>
        <v>67.714285714285708</v>
      </c>
    </row>
    <row r="92" spans="1:6" x14ac:dyDescent="0.25">
      <c r="B92" s="6">
        <f>STDEV(B41:B89)</f>
        <v>9.2848442815877821</v>
      </c>
    </row>
    <row r="94" spans="1:6" x14ac:dyDescent="0.25">
      <c r="C94" s="1" t="s">
        <v>7</v>
      </c>
      <c r="D94" s="9">
        <f>F89</f>
        <v>52.253312856055494</v>
      </c>
      <c r="E94" s="9">
        <f>F58</f>
        <v>46.1192945256822</v>
      </c>
      <c r="F94" s="9">
        <f>D94-E94</f>
        <v>6.1340183303732942</v>
      </c>
    </row>
    <row r="97" spans="3:5" x14ac:dyDescent="0.25">
      <c r="C97" s="1" t="s">
        <v>8</v>
      </c>
      <c r="E97" s="1">
        <f>(F94*100)/E94</f>
        <v>13.30032992364503</v>
      </c>
    </row>
  </sheetData>
  <mergeCells count="2">
    <mergeCell ref="B35:C35"/>
    <mergeCell ref="B36:C3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95"/>
  <sheetViews>
    <sheetView tabSelected="1" topLeftCell="A64" workbookViewId="0">
      <selection activeCell="B90" sqref="B90"/>
    </sheetView>
  </sheetViews>
  <sheetFormatPr defaultRowHeight="20.25" x14ac:dyDescent="0.3"/>
  <cols>
    <col min="1" max="1" width="12.125" style="10" customWidth="1"/>
    <col min="2" max="2" width="24.875" style="10" customWidth="1"/>
    <col min="3" max="3" width="25.875" style="10" customWidth="1"/>
    <col min="4" max="4" width="12.875" style="10" bestFit="1" customWidth="1"/>
    <col min="5" max="5" width="14.375" style="10" bestFit="1" customWidth="1"/>
    <col min="6" max="6" width="11.5" style="10" bestFit="1" customWidth="1"/>
    <col min="7" max="16384" width="9" style="10"/>
  </cols>
  <sheetData>
    <row r="2" spans="1:3" x14ac:dyDescent="0.3">
      <c r="A2" s="4" t="s">
        <v>0</v>
      </c>
      <c r="B2" s="4" t="s">
        <v>1</v>
      </c>
      <c r="C2" s="4" t="s">
        <v>2</v>
      </c>
    </row>
    <row r="3" spans="1:3" x14ac:dyDescent="0.3">
      <c r="A3" s="2">
        <v>1</v>
      </c>
      <c r="B3" s="2">
        <v>67</v>
      </c>
      <c r="C3" s="2">
        <v>62</v>
      </c>
    </row>
    <row r="4" spans="1:3" x14ac:dyDescent="0.3">
      <c r="A4" s="2">
        <v>2</v>
      </c>
      <c r="B4" s="2">
        <v>52</v>
      </c>
      <c r="C4" s="2">
        <v>63</v>
      </c>
    </row>
    <row r="5" spans="1:3" x14ac:dyDescent="0.3">
      <c r="A5" s="2">
        <v>3</v>
      </c>
      <c r="B5" s="2">
        <v>58</v>
      </c>
      <c r="C5" s="2">
        <v>63</v>
      </c>
    </row>
    <row r="6" spans="1:3" x14ac:dyDescent="0.3">
      <c r="A6" s="2">
        <v>4</v>
      </c>
      <c r="B6" s="2">
        <v>85</v>
      </c>
      <c r="C6" s="2">
        <v>74</v>
      </c>
    </row>
    <row r="7" spans="1:3" x14ac:dyDescent="0.3">
      <c r="A7" s="2">
        <v>5</v>
      </c>
      <c r="B7" s="2">
        <v>60</v>
      </c>
      <c r="C7" s="2">
        <v>73</v>
      </c>
    </row>
    <row r="8" spans="1:3" x14ac:dyDescent="0.3">
      <c r="A8" s="2">
        <v>6</v>
      </c>
      <c r="B8" s="2">
        <v>74</v>
      </c>
      <c r="C8" s="2">
        <v>74</v>
      </c>
    </row>
    <row r="9" spans="1:3" x14ac:dyDescent="0.3">
      <c r="A9" s="2">
        <v>7</v>
      </c>
      <c r="B9" s="2">
        <v>87</v>
      </c>
      <c r="C9" s="2">
        <v>76</v>
      </c>
    </row>
    <row r="10" spans="1:3" x14ac:dyDescent="0.3">
      <c r="A10" s="2">
        <v>8</v>
      </c>
      <c r="B10" s="2">
        <v>61</v>
      </c>
      <c r="C10" s="2">
        <v>80</v>
      </c>
    </row>
    <row r="11" spans="1:3" x14ac:dyDescent="0.3">
      <c r="A11" s="2">
        <v>9</v>
      </c>
      <c r="B11" s="2">
        <v>52</v>
      </c>
      <c r="C11" s="2">
        <v>71</v>
      </c>
    </row>
    <row r="12" spans="1:3" x14ac:dyDescent="0.3">
      <c r="A12" s="2">
        <v>10</v>
      </c>
      <c r="B12" s="2">
        <v>50</v>
      </c>
      <c r="C12" s="2">
        <v>77</v>
      </c>
    </row>
    <row r="13" spans="1:3" x14ac:dyDescent="0.3">
      <c r="A13" s="2">
        <v>11</v>
      </c>
      <c r="B13" s="2">
        <v>51</v>
      </c>
      <c r="C13" s="2">
        <v>68</v>
      </c>
    </row>
    <row r="14" spans="1:3" x14ac:dyDescent="0.3">
      <c r="A14" s="2">
        <v>12</v>
      </c>
      <c r="B14" s="2">
        <v>59</v>
      </c>
      <c r="C14" s="2">
        <v>79</v>
      </c>
    </row>
    <row r="15" spans="1:3" x14ac:dyDescent="0.3">
      <c r="A15" s="2">
        <v>13</v>
      </c>
      <c r="B15" s="2">
        <v>58</v>
      </c>
      <c r="C15" s="2">
        <v>76</v>
      </c>
    </row>
    <row r="16" spans="1:3" x14ac:dyDescent="0.3">
      <c r="A16" s="2">
        <v>14</v>
      </c>
      <c r="B16" s="2">
        <v>81</v>
      </c>
      <c r="C16" s="2">
        <v>65</v>
      </c>
    </row>
    <row r="17" spans="1:3" x14ac:dyDescent="0.3">
      <c r="A17" s="2">
        <v>15</v>
      </c>
      <c r="B17" s="2">
        <v>58</v>
      </c>
      <c r="C17" s="2">
        <v>73</v>
      </c>
    </row>
    <row r="18" spans="1:3" x14ac:dyDescent="0.3">
      <c r="A18" s="2">
        <v>16</v>
      </c>
      <c r="B18" s="2">
        <v>70</v>
      </c>
      <c r="C18" s="2">
        <v>62</v>
      </c>
    </row>
    <row r="19" spans="1:3" x14ac:dyDescent="0.3">
      <c r="A19" s="2">
        <v>17</v>
      </c>
      <c r="B19" s="2">
        <v>81</v>
      </c>
      <c r="C19" s="2">
        <v>61</v>
      </c>
    </row>
    <row r="20" spans="1:3" x14ac:dyDescent="0.3">
      <c r="A20" s="2">
        <v>18</v>
      </c>
      <c r="B20" s="2">
        <v>50</v>
      </c>
      <c r="C20" s="2">
        <v>66</v>
      </c>
    </row>
    <row r="21" spans="1:3" x14ac:dyDescent="0.3">
      <c r="A21" s="2">
        <v>19</v>
      </c>
      <c r="B21" s="2"/>
      <c r="C21" s="2">
        <v>77</v>
      </c>
    </row>
    <row r="22" spans="1:3" x14ac:dyDescent="0.3">
      <c r="A22" s="2">
        <v>20</v>
      </c>
      <c r="B22" s="2"/>
      <c r="C22" s="2">
        <v>65</v>
      </c>
    </row>
    <row r="23" spans="1:3" x14ac:dyDescent="0.3">
      <c r="A23" s="2">
        <v>21</v>
      </c>
      <c r="B23" s="2"/>
      <c r="C23" s="2">
        <v>68</v>
      </c>
    </row>
    <row r="24" spans="1:3" x14ac:dyDescent="0.3">
      <c r="A24" s="2">
        <v>22</v>
      </c>
      <c r="B24" s="2"/>
      <c r="C24" s="2">
        <v>69</v>
      </c>
    </row>
    <row r="25" spans="1:3" x14ac:dyDescent="0.3">
      <c r="A25" s="2">
        <v>23</v>
      </c>
      <c r="B25" s="2"/>
      <c r="C25" s="2">
        <v>74</v>
      </c>
    </row>
    <row r="26" spans="1:3" x14ac:dyDescent="0.3">
      <c r="A26" s="2">
        <v>24</v>
      </c>
      <c r="B26" s="2"/>
      <c r="C26" s="2">
        <v>69</v>
      </c>
    </row>
    <row r="27" spans="1:3" x14ac:dyDescent="0.3">
      <c r="A27" s="2">
        <v>25</v>
      </c>
      <c r="B27" s="2"/>
      <c r="C27" s="2">
        <v>61</v>
      </c>
    </row>
    <row r="28" spans="1:3" x14ac:dyDescent="0.3">
      <c r="A28" s="2">
        <v>26</v>
      </c>
      <c r="B28" s="2"/>
      <c r="C28" s="2">
        <v>73</v>
      </c>
    </row>
    <row r="29" spans="1:3" x14ac:dyDescent="0.3">
      <c r="A29" s="2">
        <v>27</v>
      </c>
      <c r="B29" s="2"/>
      <c r="C29" s="2">
        <v>64</v>
      </c>
    </row>
    <row r="30" spans="1:3" x14ac:dyDescent="0.3">
      <c r="A30" s="2">
        <v>28</v>
      </c>
      <c r="B30" s="2"/>
      <c r="C30" s="2">
        <v>75</v>
      </c>
    </row>
    <row r="31" spans="1:3" x14ac:dyDescent="0.3">
      <c r="A31" s="2">
        <v>29</v>
      </c>
      <c r="B31" s="2"/>
      <c r="C31" s="2">
        <v>73</v>
      </c>
    </row>
    <row r="32" spans="1:3" x14ac:dyDescent="0.3">
      <c r="A32" s="2">
        <v>30</v>
      </c>
      <c r="B32" s="2"/>
      <c r="C32" s="2">
        <v>73</v>
      </c>
    </row>
    <row r="33" spans="1:10" x14ac:dyDescent="0.3">
      <c r="A33" s="4"/>
      <c r="B33" s="3">
        <f>SUM(B3:B20)</f>
        <v>1154</v>
      </c>
      <c r="C33" s="3">
        <f>SUM(C3:C32)</f>
        <v>2104</v>
      </c>
    </row>
    <row r="34" spans="1:10" x14ac:dyDescent="0.3">
      <c r="A34" s="4" t="s">
        <v>3</v>
      </c>
      <c r="B34" s="16">
        <f>SUM(B33:C33)</f>
        <v>3258</v>
      </c>
      <c r="C34" s="16"/>
    </row>
    <row r="35" spans="1:10" x14ac:dyDescent="0.3">
      <c r="A35" s="4" t="s">
        <v>4</v>
      </c>
      <c r="B35" s="18">
        <f>AVERAGE(B3:B20,C3:C32)</f>
        <v>67.875</v>
      </c>
      <c r="C35" s="18"/>
      <c r="E35" s="10">
        <f>AVERAGE(B3:B20,C3:C32)</f>
        <v>67.875</v>
      </c>
    </row>
    <row r="38" spans="1:10" x14ac:dyDescent="0.3">
      <c r="A38" s="10" t="s">
        <v>5</v>
      </c>
    </row>
    <row r="40" spans="1:10" x14ac:dyDescent="0.3">
      <c r="A40" s="2">
        <v>1</v>
      </c>
      <c r="B40" s="2">
        <v>67</v>
      </c>
      <c r="C40" s="11">
        <f>(B40-B89)/B90</f>
        <v>5.4778380315818012E-2</v>
      </c>
      <c r="D40" s="12">
        <f>50+(10*C40)</f>
        <v>50.547783803158183</v>
      </c>
    </row>
    <row r="41" spans="1:10" x14ac:dyDescent="0.3">
      <c r="A41" s="2">
        <v>2</v>
      </c>
      <c r="B41" s="2">
        <v>52</v>
      </c>
      <c r="C41" s="11">
        <f>(B41-B89)/B90</f>
        <v>-1.5557060009692389</v>
      </c>
      <c r="D41" s="12">
        <f>50+(10*C41)</f>
        <v>34.442939990307607</v>
      </c>
    </row>
    <row r="42" spans="1:10" x14ac:dyDescent="0.3">
      <c r="A42" s="2">
        <v>3</v>
      </c>
      <c r="B42" s="2">
        <v>58</v>
      </c>
      <c r="C42" s="11">
        <f>(B42-B89)/B90</f>
        <v>-0.91151224845521617</v>
      </c>
      <c r="D42" s="12">
        <f t="shared" ref="D42:D87" si="0">50+(10*C42)</f>
        <v>40.88487751544784</v>
      </c>
    </row>
    <row r="43" spans="1:10" x14ac:dyDescent="0.3">
      <c r="A43" s="2">
        <v>4</v>
      </c>
      <c r="B43" s="2">
        <v>85</v>
      </c>
      <c r="C43" s="11">
        <f>(B43-B89)/B90</f>
        <v>1.9873596378578864</v>
      </c>
      <c r="D43" s="12">
        <f t="shared" si="0"/>
        <v>69.873596378578867</v>
      </c>
      <c r="J43" s="10" t="s">
        <v>6</v>
      </c>
    </row>
    <row r="44" spans="1:10" x14ac:dyDescent="0.3">
      <c r="A44" s="2">
        <v>5</v>
      </c>
      <c r="B44" s="2">
        <v>60</v>
      </c>
      <c r="C44" s="11">
        <f>(B44-B89)/B90</f>
        <v>-0.69678099761720858</v>
      </c>
      <c r="D44" s="12">
        <f t="shared" si="0"/>
        <v>43.032190023827916</v>
      </c>
    </row>
    <row r="45" spans="1:10" x14ac:dyDescent="0.3">
      <c r="A45" s="2">
        <v>6</v>
      </c>
      <c r="B45" s="2">
        <v>74</v>
      </c>
      <c r="C45" s="11">
        <f>(B45-B89)/B90</f>
        <v>0.80633775824884457</v>
      </c>
      <c r="D45" s="12">
        <f t="shared" si="0"/>
        <v>58.063377582488442</v>
      </c>
    </row>
    <row r="46" spans="1:10" x14ac:dyDescent="0.3">
      <c r="A46" s="2">
        <v>7</v>
      </c>
      <c r="B46" s="2">
        <v>87</v>
      </c>
      <c r="C46" s="11">
        <f>(B46-B89)/B90</f>
        <v>2.2020908886958939</v>
      </c>
      <c r="D46" s="12">
        <f t="shared" si="0"/>
        <v>72.020908886958935</v>
      </c>
    </row>
    <row r="47" spans="1:10" x14ac:dyDescent="0.3">
      <c r="A47" s="2">
        <v>8</v>
      </c>
      <c r="B47" s="2">
        <v>61</v>
      </c>
      <c r="C47" s="11">
        <f>(B47-B89)/B90</f>
        <v>-0.58941537219820472</v>
      </c>
      <c r="D47" s="12">
        <f t="shared" si="0"/>
        <v>44.10584627801795</v>
      </c>
    </row>
    <row r="48" spans="1:10" x14ac:dyDescent="0.3">
      <c r="A48" s="2">
        <v>9</v>
      </c>
      <c r="B48" s="2">
        <v>52</v>
      </c>
      <c r="C48" s="11">
        <f>(B48-B89)/B90</f>
        <v>-1.5557060009692389</v>
      </c>
      <c r="D48" s="12">
        <f t="shared" si="0"/>
        <v>34.442939990307607</v>
      </c>
    </row>
    <row r="49" spans="1:6" x14ac:dyDescent="0.3">
      <c r="A49" s="2">
        <v>10</v>
      </c>
      <c r="B49" s="2">
        <v>50</v>
      </c>
      <c r="C49" s="11">
        <f>(B49-B89)/B90</f>
        <v>-1.7704372518072464</v>
      </c>
      <c r="D49" s="12">
        <f t="shared" si="0"/>
        <v>32.295627481927539</v>
      </c>
    </row>
    <row r="50" spans="1:6" x14ac:dyDescent="0.3">
      <c r="A50" s="2">
        <v>11</v>
      </c>
      <c r="B50" s="2">
        <v>51</v>
      </c>
      <c r="C50" s="11">
        <f>(B50-B89)/B90</f>
        <v>-1.6630716263882428</v>
      </c>
      <c r="D50" s="12">
        <f t="shared" si="0"/>
        <v>33.369283736117573</v>
      </c>
    </row>
    <row r="51" spans="1:6" x14ac:dyDescent="0.3">
      <c r="A51" s="2">
        <v>12</v>
      </c>
      <c r="B51" s="2">
        <v>59</v>
      </c>
      <c r="C51" s="11">
        <f>(B51-B89)/B90</f>
        <v>-0.80414662303621232</v>
      </c>
      <c r="D51" s="12">
        <f t="shared" si="0"/>
        <v>41.958533769637874</v>
      </c>
    </row>
    <row r="52" spans="1:6" x14ac:dyDescent="0.3">
      <c r="A52" s="2">
        <v>13</v>
      </c>
      <c r="B52" s="2">
        <v>58</v>
      </c>
      <c r="C52" s="11">
        <f>(B52-B89)/B90</f>
        <v>-0.91151224845521617</v>
      </c>
      <c r="D52" s="12">
        <f t="shared" si="0"/>
        <v>40.88487751544784</v>
      </c>
    </row>
    <row r="53" spans="1:6" x14ac:dyDescent="0.3">
      <c r="A53" s="2">
        <v>14</v>
      </c>
      <c r="B53" s="2">
        <v>81</v>
      </c>
      <c r="C53" s="11">
        <f>(B53-B89)/B90</f>
        <v>1.5578971361818712</v>
      </c>
      <c r="D53" s="12">
        <f t="shared" si="0"/>
        <v>65.578971361818716</v>
      </c>
    </row>
    <row r="54" spans="1:6" x14ac:dyDescent="0.3">
      <c r="A54" s="2">
        <v>15</v>
      </c>
      <c r="B54" s="2">
        <v>58</v>
      </c>
      <c r="C54" s="11">
        <f>(B54-B89)/B90</f>
        <v>-0.91151224845521617</v>
      </c>
      <c r="D54" s="12">
        <f t="shared" si="0"/>
        <v>40.88487751544784</v>
      </c>
    </row>
    <row r="55" spans="1:6" x14ac:dyDescent="0.3">
      <c r="A55" s="2">
        <v>16</v>
      </c>
      <c r="B55" s="2">
        <v>70</v>
      </c>
      <c r="C55" s="11">
        <f>(B55-B89)/B90</f>
        <v>0.37687525657282939</v>
      </c>
      <c r="D55" s="12">
        <f t="shared" si="0"/>
        <v>53.768752565728292</v>
      </c>
    </row>
    <row r="56" spans="1:6" x14ac:dyDescent="0.3">
      <c r="A56" s="2">
        <v>17</v>
      </c>
      <c r="B56" s="2">
        <v>81</v>
      </c>
      <c r="C56" s="11">
        <f>(B56-B89)/B90</f>
        <v>1.5578971361818712</v>
      </c>
      <c r="D56" s="12">
        <f t="shared" si="0"/>
        <v>65.578971361818716</v>
      </c>
    </row>
    <row r="57" spans="1:6" x14ac:dyDescent="0.3">
      <c r="A57" s="2">
        <v>18</v>
      </c>
      <c r="B57" s="2">
        <v>50</v>
      </c>
      <c r="C57" s="11">
        <f>(B57-B89)/B90</f>
        <v>-1.7704372518072464</v>
      </c>
      <c r="D57" s="12">
        <f t="shared" si="0"/>
        <v>32.295627481927539</v>
      </c>
      <c r="E57" s="13">
        <f>SUM(D40:D57)</f>
        <v>854.02998323896543</v>
      </c>
      <c r="F57" s="12">
        <f>E57/18</f>
        <v>47.446110179942522</v>
      </c>
    </row>
    <row r="58" spans="1:6" x14ac:dyDescent="0.3">
      <c r="A58" s="2">
        <v>1</v>
      </c>
      <c r="B58" s="2">
        <v>62</v>
      </c>
      <c r="C58" s="11">
        <f>(B58-B89)/B90</f>
        <v>-0.48204974677920098</v>
      </c>
      <c r="D58" s="12">
        <f t="shared" si="0"/>
        <v>45.179502532207991</v>
      </c>
    </row>
    <row r="59" spans="1:6" x14ac:dyDescent="0.3">
      <c r="A59" s="2">
        <v>2</v>
      </c>
      <c r="B59" s="2">
        <v>63</v>
      </c>
      <c r="C59" s="11">
        <f>(B59-B89)/B90</f>
        <v>-0.37468412136019719</v>
      </c>
      <c r="D59" s="12">
        <f t="shared" si="0"/>
        <v>46.253158786398025</v>
      </c>
    </row>
    <row r="60" spans="1:6" x14ac:dyDescent="0.3">
      <c r="A60" s="2">
        <v>3</v>
      </c>
      <c r="B60" s="2">
        <v>63</v>
      </c>
      <c r="C60" s="11">
        <f>(B60-B89)/B90</f>
        <v>-0.37468412136019719</v>
      </c>
      <c r="D60" s="12">
        <f t="shared" si="0"/>
        <v>46.253158786398025</v>
      </c>
    </row>
    <row r="61" spans="1:6" x14ac:dyDescent="0.3">
      <c r="A61" s="2">
        <v>4</v>
      </c>
      <c r="B61" s="2">
        <v>74</v>
      </c>
      <c r="C61" s="11">
        <f>(B61-B89)/B90</f>
        <v>0.80633775824884457</v>
      </c>
      <c r="D61" s="12">
        <f t="shared" si="0"/>
        <v>58.063377582488442</v>
      </c>
    </row>
    <row r="62" spans="1:6" x14ac:dyDescent="0.3">
      <c r="A62" s="2">
        <v>5</v>
      </c>
      <c r="B62" s="2">
        <v>73</v>
      </c>
      <c r="C62" s="11">
        <f>(B62-B89)/B90</f>
        <v>0.69897213282984083</v>
      </c>
      <c r="D62" s="12">
        <f t="shared" si="0"/>
        <v>56.989721328298408</v>
      </c>
    </row>
    <row r="63" spans="1:6" x14ac:dyDescent="0.3">
      <c r="A63" s="2">
        <v>6</v>
      </c>
      <c r="B63" s="2">
        <v>74</v>
      </c>
      <c r="C63" s="11">
        <f>(B63-B89)/B90</f>
        <v>0.80633775824884457</v>
      </c>
      <c r="D63" s="12">
        <f t="shared" si="0"/>
        <v>58.063377582488442</v>
      </c>
    </row>
    <row r="64" spans="1:6" x14ac:dyDescent="0.3">
      <c r="A64" s="2">
        <v>7</v>
      </c>
      <c r="B64" s="2">
        <v>76</v>
      </c>
      <c r="C64" s="11">
        <f>(B64-B89)/B90</f>
        <v>1.0210690090868522</v>
      </c>
      <c r="D64" s="12">
        <f t="shared" si="0"/>
        <v>60.210690090868525</v>
      </c>
    </row>
    <row r="65" spans="1:4" x14ac:dyDescent="0.3">
      <c r="A65" s="2">
        <v>8</v>
      </c>
      <c r="B65" s="2">
        <v>80</v>
      </c>
      <c r="C65" s="11">
        <f>(B65-B89)/B90</f>
        <v>1.4505315107628673</v>
      </c>
      <c r="D65" s="12">
        <f t="shared" si="0"/>
        <v>64.505315107628675</v>
      </c>
    </row>
    <row r="66" spans="1:4" x14ac:dyDescent="0.3">
      <c r="A66" s="2">
        <v>9</v>
      </c>
      <c r="B66" s="2">
        <v>71</v>
      </c>
      <c r="C66" s="11">
        <f>(B66-B89)/B90</f>
        <v>0.48424088199183318</v>
      </c>
      <c r="D66" s="12">
        <f t="shared" si="0"/>
        <v>54.842408819918333</v>
      </c>
    </row>
    <row r="67" spans="1:4" x14ac:dyDescent="0.3">
      <c r="A67" s="2">
        <v>10</v>
      </c>
      <c r="B67" s="2">
        <v>77</v>
      </c>
      <c r="C67" s="11">
        <f>(B67-B89)/B90</f>
        <v>1.128434634505856</v>
      </c>
      <c r="D67" s="12">
        <f t="shared" si="0"/>
        <v>61.284346345058559</v>
      </c>
    </row>
    <row r="68" spans="1:4" x14ac:dyDescent="0.3">
      <c r="A68" s="2">
        <v>11</v>
      </c>
      <c r="B68" s="2">
        <v>68</v>
      </c>
      <c r="C68" s="11">
        <f>(B68-B89)/B90</f>
        <v>0.16214400573482179</v>
      </c>
      <c r="D68" s="12">
        <f t="shared" si="0"/>
        <v>51.621440057348217</v>
      </c>
    </row>
    <row r="69" spans="1:4" x14ac:dyDescent="0.3">
      <c r="A69" s="2">
        <v>12</v>
      </c>
      <c r="B69" s="2">
        <v>79</v>
      </c>
      <c r="C69" s="11">
        <f>(B69-B89)/B90</f>
        <v>1.3431658853438635</v>
      </c>
      <c r="D69" s="12">
        <f t="shared" si="0"/>
        <v>63.431658853438634</v>
      </c>
    </row>
    <row r="70" spans="1:4" x14ac:dyDescent="0.3">
      <c r="A70" s="2">
        <v>13</v>
      </c>
      <c r="B70" s="2">
        <v>76</v>
      </c>
      <c r="C70" s="11">
        <f>(B70-B89)/B90</f>
        <v>1.0210690090868522</v>
      </c>
      <c r="D70" s="12">
        <f t="shared" si="0"/>
        <v>60.210690090868525</v>
      </c>
    </row>
    <row r="71" spans="1:4" x14ac:dyDescent="0.3">
      <c r="A71" s="2">
        <v>14</v>
      </c>
      <c r="B71" s="2">
        <v>65</v>
      </c>
      <c r="C71" s="11">
        <f>(B71-B89)/B90</f>
        <v>-0.15995287052218957</v>
      </c>
      <c r="D71" s="12">
        <f t="shared" si="0"/>
        <v>48.400471294778107</v>
      </c>
    </row>
    <row r="72" spans="1:4" x14ac:dyDescent="0.3">
      <c r="A72" s="2">
        <v>15</v>
      </c>
      <c r="B72" s="2">
        <v>73</v>
      </c>
      <c r="C72" s="11">
        <f>(B72-B89)/B90</f>
        <v>0.69897213282984083</v>
      </c>
      <c r="D72" s="12">
        <f t="shared" si="0"/>
        <v>56.989721328298408</v>
      </c>
    </row>
    <row r="73" spans="1:4" x14ac:dyDescent="0.3">
      <c r="A73" s="2">
        <v>16</v>
      </c>
      <c r="B73" s="2">
        <v>62</v>
      </c>
      <c r="C73" s="11">
        <f>(B73-B89)/B90</f>
        <v>-0.48204974677920098</v>
      </c>
      <c r="D73" s="12">
        <f t="shared" si="0"/>
        <v>45.179502532207991</v>
      </c>
    </row>
    <row r="74" spans="1:4" x14ac:dyDescent="0.3">
      <c r="A74" s="2">
        <v>17</v>
      </c>
      <c r="B74" s="2">
        <v>61</v>
      </c>
      <c r="C74" s="11">
        <f>(B74-B89)/B90</f>
        <v>-0.58941537219820472</v>
      </c>
      <c r="D74" s="12">
        <f t="shared" si="0"/>
        <v>44.10584627801795</v>
      </c>
    </row>
    <row r="75" spans="1:4" x14ac:dyDescent="0.3">
      <c r="A75" s="2">
        <v>18</v>
      </c>
      <c r="B75" s="2">
        <v>66</v>
      </c>
      <c r="C75" s="11">
        <f>(B75-B89)/B90</f>
        <v>-5.2587245103185784E-2</v>
      </c>
      <c r="D75" s="12">
        <f t="shared" si="0"/>
        <v>49.474127548968141</v>
      </c>
    </row>
    <row r="76" spans="1:4" x14ac:dyDescent="0.3">
      <c r="A76" s="2">
        <v>19</v>
      </c>
      <c r="B76" s="2">
        <v>77</v>
      </c>
      <c r="C76" s="11">
        <f>(B76-B89)/B90</f>
        <v>1.128434634505856</v>
      </c>
      <c r="D76" s="12">
        <f t="shared" si="0"/>
        <v>61.284346345058559</v>
      </c>
    </row>
    <row r="77" spans="1:4" x14ac:dyDescent="0.3">
      <c r="A77" s="2">
        <v>20</v>
      </c>
      <c r="B77" s="2">
        <v>65</v>
      </c>
      <c r="C77" s="11">
        <f>(B77-B89)/B90</f>
        <v>-0.15995287052218957</v>
      </c>
      <c r="D77" s="12">
        <f t="shared" si="0"/>
        <v>48.400471294778107</v>
      </c>
    </row>
    <row r="78" spans="1:4" x14ac:dyDescent="0.3">
      <c r="A78" s="2">
        <v>21</v>
      </c>
      <c r="B78" s="2">
        <v>68</v>
      </c>
      <c r="C78" s="11">
        <f>(B78-B89)/B90</f>
        <v>0.16214400573482179</v>
      </c>
      <c r="D78" s="12">
        <f t="shared" si="0"/>
        <v>51.621440057348217</v>
      </c>
    </row>
    <row r="79" spans="1:4" x14ac:dyDescent="0.3">
      <c r="A79" s="2">
        <v>22</v>
      </c>
      <c r="B79" s="2">
        <v>69</v>
      </c>
      <c r="C79" s="11">
        <f>(B79-B89)/B90</f>
        <v>0.26950963115382559</v>
      </c>
      <c r="D79" s="12">
        <f t="shared" si="0"/>
        <v>52.695096311538258</v>
      </c>
    </row>
    <row r="80" spans="1:4" x14ac:dyDescent="0.3">
      <c r="A80" s="2">
        <v>23</v>
      </c>
      <c r="B80" s="2">
        <v>74</v>
      </c>
      <c r="C80" s="11">
        <f>(B80-B89)/B90</f>
        <v>0.80633775824884457</v>
      </c>
      <c r="D80" s="12">
        <f t="shared" si="0"/>
        <v>58.063377582488442</v>
      </c>
    </row>
    <row r="81" spans="1:6" x14ac:dyDescent="0.3">
      <c r="A81" s="2">
        <v>24</v>
      </c>
      <c r="B81" s="2">
        <v>69</v>
      </c>
      <c r="C81" s="11">
        <f>(B81-B89)/B90</f>
        <v>0.26950963115382559</v>
      </c>
      <c r="D81" s="12">
        <f t="shared" si="0"/>
        <v>52.695096311538258</v>
      </c>
    </row>
    <row r="82" spans="1:6" x14ac:dyDescent="0.3">
      <c r="A82" s="2">
        <v>25</v>
      </c>
      <c r="B82" s="2">
        <v>61</v>
      </c>
      <c r="C82" s="11">
        <f>(B82-B89)/B90</f>
        <v>-0.58941537219820472</v>
      </c>
      <c r="D82" s="12">
        <f t="shared" si="0"/>
        <v>44.10584627801795</v>
      </c>
    </row>
    <row r="83" spans="1:6" x14ac:dyDescent="0.3">
      <c r="A83" s="2">
        <v>26</v>
      </c>
      <c r="B83" s="2">
        <v>73</v>
      </c>
      <c r="C83" s="11">
        <f>(B83-B89)/B90</f>
        <v>0.69897213282984083</v>
      </c>
      <c r="D83" s="12">
        <f t="shared" si="0"/>
        <v>56.989721328298408</v>
      </c>
    </row>
    <row r="84" spans="1:6" x14ac:dyDescent="0.3">
      <c r="A84" s="2">
        <v>27</v>
      </c>
      <c r="B84" s="2">
        <v>64</v>
      </c>
      <c r="C84" s="11">
        <f>(B84-B89)/B90</f>
        <v>-0.26731849594119339</v>
      </c>
      <c r="D84" s="12">
        <f t="shared" si="0"/>
        <v>47.326815040588066</v>
      </c>
    </row>
    <row r="85" spans="1:6" x14ac:dyDescent="0.3">
      <c r="A85" s="2">
        <v>28</v>
      </c>
      <c r="B85" s="2">
        <v>75</v>
      </c>
      <c r="C85" s="11">
        <f>(B85-B89)/B90</f>
        <v>0.91370338366784842</v>
      </c>
      <c r="D85" s="12">
        <f t="shared" si="0"/>
        <v>59.137033836678484</v>
      </c>
    </row>
    <row r="86" spans="1:6" x14ac:dyDescent="0.3">
      <c r="A86" s="2">
        <v>29</v>
      </c>
      <c r="B86" s="2">
        <v>73</v>
      </c>
      <c r="C86" s="11">
        <f>(B86-B89)/B90</f>
        <v>0.69897213282984083</v>
      </c>
      <c r="D86" s="12">
        <f t="shared" si="0"/>
        <v>56.989721328298408</v>
      </c>
    </row>
    <row r="87" spans="1:6" x14ac:dyDescent="0.3">
      <c r="A87" s="2">
        <v>30</v>
      </c>
      <c r="B87" s="2">
        <v>73</v>
      </c>
      <c r="C87" s="11">
        <f>(B87-B89)/B90</f>
        <v>0.69897213282984083</v>
      </c>
      <c r="D87" s="12">
        <f t="shared" si="0"/>
        <v>56.989721328298408</v>
      </c>
      <c r="E87" s="13">
        <f>SUM(D58:D87)</f>
        <v>1617.3572019886087</v>
      </c>
      <c r="F87" s="12">
        <f>E87/30</f>
        <v>53.911906732953625</v>
      </c>
    </row>
    <row r="88" spans="1:6" x14ac:dyDescent="0.3">
      <c r="B88" s="14">
        <f>SUM(B40:B87)</f>
        <v>3258</v>
      </c>
    </row>
    <row r="89" spans="1:6" x14ac:dyDescent="0.3">
      <c r="B89" s="15">
        <f>B88/49</f>
        <v>66.489795918367349</v>
      </c>
    </row>
    <row r="90" spans="1:6" x14ac:dyDescent="0.3">
      <c r="B90" s="11">
        <f>STDEV(B40:B87)</f>
        <v>9.3139680050985785</v>
      </c>
    </row>
    <row r="92" spans="1:6" x14ac:dyDescent="0.3">
      <c r="C92" s="10" t="s">
        <v>7</v>
      </c>
      <c r="D92" s="12">
        <f>F87</f>
        <v>53.911906732953625</v>
      </c>
      <c r="E92" s="12">
        <f>F57</f>
        <v>47.446110179942522</v>
      </c>
      <c r="F92" s="12">
        <f>D92-E92</f>
        <v>6.4657965530111028</v>
      </c>
    </row>
    <row r="95" spans="1:6" x14ac:dyDescent="0.3">
      <c r="C95" s="10" t="s">
        <v>8</v>
      </c>
      <c r="E95" s="12">
        <f>(F92*100)/E92</f>
        <v>13.627664161485821</v>
      </c>
    </row>
  </sheetData>
  <mergeCells count="2">
    <mergeCell ref="B34:C34"/>
    <mergeCell ref="B35:C3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แผ่นงาน</vt:lpstr>
      </vt:variant>
      <vt:variant>
        <vt:i4>4</vt:i4>
      </vt:variant>
    </vt:vector>
  </HeadingPairs>
  <TitlesOfParts>
    <vt:vector size="4" baseType="lpstr">
      <vt:lpstr>T-score(master)</vt:lpstr>
      <vt:lpstr>T-SCORE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Teera Binkasem</dc:creator>
  <cp:lastModifiedBy>Teera Binkasem</cp:lastModifiedBy>
  <dcterms:created xsi:type="dcterms:W3CDTF">2022-09-25T16:29:29Z</dcterms:created>
  <dcterms:modified xsi:type="dcterms:W3CDTF">2023-12-06T05:05:00Z</dcterms:modified>
</cp:coreProperties>
</file>