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tbitson/Nextcloud/Projects - Current/Teensy Guitar Effects Processor/GEP Hardware/Hardware Design Files/"/>
    </mc:Choice>
  </mc:AlternateContent>
  <xr:revisionPtr revIDLastSave="0" documentId="13_ncr:1_{DA3E4C33-15B7-DA48-8018-57108AEB1B82}" xr6:coauthVersionLast="45" xr6:coauthVersionMax="45" xr10:uidLastSave="{00000000-0000-0000-0000-000000000000}"/>
  <bookViews>
    <workbookView xWindow="8860" yWindow="460" windowWidth="40280" windowHeight="19540" tabRatio="993" xr2:uid="{00000000-000D-0000-FFFF-FFFF00000000}"/>
  </bookViews>
  <sheets>
    <sheet name="Sheet1_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K5" i="2"/>
  <c r="O5" i="2"/>
  <c r="P5" i="2"/>
  <c r="J6" i="2"/>
  <c r="K6" i="2"/>
  <c r="O6" i="2"/>
  <c r="P6" i="2"/>
  <c r="J7" i="2"/>
  <c r="K7" i="2"/>
  <c r="O7" i="2"/>
  <c r="P7" i="2"/>
  <c r="J8" i="2"/>
  <c r="K8" i="2"/>
  <c r="O8" i="2"/>
  <c r="P8" i="2"/>
  <c r="J9" i="2"/>
  <c r="K9" i="2"/>
  <c r="O9" i="2"/>
  <c r="P9" i="2"/>
  <c r="J10" i="2"/>
  <c r="K10" i="2"/>
  <c r="O10" i="2"/>
  <c r="P10" i="2"/>
  <c r="J11" i="2"/>
  <c r="K11" i="2"/>
  <c r="O11" i="2"/>
  <c r="P11" i="2"/>
  <c r="J12" i="2"/>
  <c r="K12" i="2"/>
  <c r="O12" i="2"/>
  <c r="P12" i="2"/>
  <c r="J13" i="2"/>
  <c r="K13" i="2"/>
  <c r="O13" i="2"/>
  <c r="P13" i="2"/>
  <c r="J14" i="2"/>
  <c r="K14" i="2"/>
  <c r="O14" i="2"/>
  <c r="P14" i="2"/>
  <c r="J15" i="2"/>
  <c r="K15" i="2"/>
  <c r="O15" i="2"/>
  <c r="P15" i="2"/>
  <c r="J16" i="2"/>
  <c r="K16" i="2"/>
  <c r="O16" i="2"/>
  <c r="P16" i="2"/>
  <c r="J17" i="2"/>
  <c r="K17" i="2"/>
  <c r="O17" i="2"/>
  <c r="P17" i="2"/>
  <c r="J18" i="2"/>
  <c r="K18" i="2"/>
  <c r="O18" i="2"/>
  <c r="P18" i="2"/>
  <c r="J19" i="2"/>
  <c r="K19" i="2"/>
  <c r="O19" i="2"/>
  <c r="P19" i="2"/>
  <c r="J20" i="2"/>
  <c r="K20" i="2"/>
  <c r="O20" i="2"/>
  <c r="P20" i="2"/>
  <c r="J21" i="2"/>
  <c r="K21" i="2"/>
  <c r="O21" i="2"/>
  <c r="P21" i="2"/>
  <c r="J22" i="2"/>
  <c r="K22" i="2"/>
  <c r="O22" i="2"/>
  <c r="P22" i="2"/>
  <c r="J23" i="2"/>
  <c r="K23" i="2"/>
  <c r="O23" i="2"/>
  <c r="P23" i="2"/>
  <c r="J24" i="2"/>
  <c r="K24" i="2"/>
  <c r="O24" i="2"/>
  <c r="P24" i="2"/>
  <c r="J25" i="2"/>
  <c r="K25" i="2"/>
  <c r="O25" i="2"/>
  <c r="P25" i="2"/>
  <c r="J26" i="2"/>
  <c r="K26" i="2"/>
  <c r="O26" i="2"/>
  <c r="P26" i="2"/>
  <c r="J27" i="2"/>
  <c r="K27" i="2"/>
  <c r="O27" i="2"/>
  <c r="P27" i="2"/>
  <c r="J5" i="1"/>
  <c r="K5" i="1"/>
  <c r="O5" i="1"/>
  <c r="P5" i="1"/>
  <c r="J6" i="1"/>
  <c r="K6" i="1"/>
  <c r="O6" i="1"/>
  <c r="P6" i="1"/>
  <c r="J7" i="1"/>
  <c r="K7" i="1"/>
  <c r="O7" i="1"/>
  <c r="P7" i="1"/>
  <c r="J8" i="1"/>
  <c r="K8" i="1"/>
  <c r="O8" i="1"/>
  <c r="P8" i="1"/>
  <c r="J9" i="1"/>
  <c r="K9" i="1"/>
  <c r="O9" i="1"/>
  <c r="P9" i="1"/>
  <c r="J10" i="1"/>
  <c r="K10" i="1"/>
  <c r="O10" i="1"/>
  <c r="P10" i="1"/>
  <c r="J11" i="1"/>
  <c r="K11" i="1"/>
  <c r="O11" i="1"/>
  <c r="P11" i="1"/>
  <c r="J12" i="1"/>
  <c r="K12" i="1"/>
  <c r="O12" i="1"/>
  <c r="P12" i="1"/>
  <c r="J13" i="1"/>
  <c r="K13" i="1"/>
  <c r="O13" i="1"/>
  <c r="P13" i="1"/>
  <c r="J14" i="1"/>
  <c r="K14" i="1"/>
  <c r="O14" i="1"/>
  <c r="P14" i="1"/>
  <c r="J15" i="1"/>
  <c r="K15" i="1"/>
  <c r="O15" i="1"/>
  <c r="P15" i="1"/>
  <c r="J16" i="1"/>
  <c r="K16" i="1"/>
  <c r="O16" i="1"/>
  <c r="P16" i="1"/>
  <c r="J17" i="1"/>
  <c r="K17" i="1"/>
  <c r="O17" i="1"/>
  <c r="P17" i="1"/>
  <c r="J18" i="1"/>
  <c r="K18" i="1"/>
  <c r="O18" i="1"/>
  <c r="P18" i="1"/>
  <c r="J19" i="1"/>
  <c r="K19" i="1"/>
  <c r="O19" i="1"/>
  <c r="P19" i="1"/>
  <c r="J20" i="1"/>
  <c r="K20" i="1"/>
  <c r="O20" i="1"/>
  <c r="P20" i="1"/>
  <c r="J21" i="1"/>
  <c r="K21" i="1"/>
  <c r="O21" i="1"/>
  <c r="P21" i="1"/>
  <c r="J22" i="1"/>
  <c r="K22" i="1"/>
  <c r="O22" i="1"/>
  <c r="P22" i="1"/>
  <c r="J23" i="1"/>
  <c r="K23" i="1"/>
  <c r="O23" i="1"/>
  <c r="P23" i="1"/>
  <c r="J24" i="1"/>
  <c r="K24" i="1"/>
  <c r="O24" i="1"/>
  <c r="P24" i="1"/>
  <c r="J25" i="1"/>
  <c r="K25" i="1"/>
  <c r="O25" i="1"/>
  <c r="P25" i="1"/>
  <c r="J26" i="1"/>
  <c r="K26" i="1"/>
  <c r="O26" i="1"/>
  <c r="P26" i="1"/>
  <c r="J27" i="1"/>
  <c r="K27" i="1"/>
  <c r="O27" i="1"/>
  <c r="P27" i="1"/>
</calcChain>
</file>

<file path=xl/sharedStrings.xml><?xml version="1.0" encoding="utf-8"?>
<sst xmlns="http://schemas.openxmlformats.org/spreadsheetml/2006/main" count="309" uniqueCount="86">
  <si>
    <t>Teensy Pedal Pin assignment</t>
  </si>
  <si>
    <t>Pin</t>
  </si>
  <si>
    <t>Description</t>
  </si>
  <si>
    <t>opt/unused</t>
  </si>
  <si>
    <t>Comments</t>
  </si>
  <si>
    <t>Encoder / RG led</t>
  </si>
  <si>
    <t>Row1</t>
  </si>
  <si>
    <t>Type</t>
  </si>
  <si>
    <t>Connected to</t>
  </si>
  <si>
    <t>Opt/unused</t>
  </si>
  <si>
    <t>Row2</t>
  </si>
  <si>
    <t>ENC_SW</t>
  </si>
  <si>
    <t>no</t>
  </si>
  <si>
    <t>D in pullup</t>
  </si>
  <si>
    <t>GND</t>
  </si>
  <si>
    <t>Vin</t>
  </si>
  <si>
    <t>ENC_A</t>
  </si>
  <si>
    <t>D</t>
  </si>
  <si>
    <t>A GND</t>
  </si>
  <si>
    <t>OUT</t>
  </si>
  <si>
    <t>ENC_B</t>
  </si>
  <si>
    <t>3.3V 250 ma</t>
  </si>
  <si>
    <t>ENC_Rled</t>
  </si>
  <si>
    <t>y</t>
  </si>
  <si>
    <t>PWM</t>
  </si>
  <si>
    <t>A</t>
  </si>
  <si>
    <t>ENC_Gled</t>
  </si>
  <si>
    <t>Pots</t>
  </si>
  <si>
    <t>Pot1</t>
  </si>
  <si>
    <t>analog in</t>
  </si>
  <si>
    <t>Pot2</t>
  </si>
  <si>
    <t>Pot3</t>
  </si>
  <si>
    <t>Pot4</t>
  </si>
  <si>
    <t>Switches</t>
  </si>
  <si>
    <t>SW1</t>
  </si>
  <si>
    <t>SW2</t>
  </si>
  <si>
    <t>SW3</t>
  </si>
  <si>
    <t>13  (LED)</t>
  </si>
  <si>
    <t xml:space="preserve">TFT ILI9341 2.2’’ </t>
  </si>
  <si>
    <t>3.3V</t>
  </si>
  <si>
    <t>Gnd</t>
  </si>
  <si>
    <t>TFT_DC</t>
  </si>
  <si>
    <t>Dac1</t>
  </si>
  <si>
    <t>TFT_CS</t>
  </si>
  <si>
    <t>Dac0</t>
  </si>
  <si>
    <t xml:space="preserve"> 3.3V </t>
  </si>
  <si>
    <t>TFT_RST</t>
  </si>
  <si>
    <t>TFT_MOSI</t>
  </si>
  <si>
    <t>TFT_SCLK</t>
  </si>
  <si>
    <t>TFT_MISO</t>
  </si>
  <si>
    <t>(remaining connections : VCC=&gt; 5V, GND to GND, LED to 5V through 100ohm res)</t>
  </si>
  <si>
    <t>Audio CODEC WM8731 MikroElectronika</t>
  </si>
  <si>
    <t>DACL/ADCL i2s</t>
  </si>
  <si>
    <t>MOSI i2s</t>
  </si>
  <si>
    <t>MISO i2s</t>
  </si>
  <si>
    <t>BACK</t>
  </si>
  <si>
    <t>SCK i2s</t>
  </si>
  <si>
    <t>AREF</t>
  </si>
  <si>
    <t>USBHOST</t>
  </si>
  <si>
    <t>SDA i2c</t>
  </si>
  <si>
    <t>A10</t>
  </si>
  <si>
    <t>SCL i2c</t>
  </si>
  <si>
    <t>A11</t>
  </si>
  <si>
    <t>DE</t>
  </si>
  <si>
    <t>DC</t>
  </si>
  <si>
    <t>DD</t>
  </si>
  <si>
    <t>analog</t>
  </si>
  <si>
    <t>Audio Shield</t>
  </si>
  <si>
    <t>MEMCS (opt)</t>
  </si>
  <si>
    <t>pull up to 3.3V 10kOhm</t>
  </si>
  <si>
    <t>MOSI SD</t>
  </si>
  <si>
    <t>shared SPI</t>
  </si>
  <si>
    <t>(MOSI)</t>
  </si>
  <si>
    <t>SDCS</t>
  </si>
  <si>
    <t>(SDCS) pull up to 3.3V 10kOhm</t>
  </si>
  <si>
    <t>MISO SD</t>
  </si>
  <si>
    <t>(MISO)</t>
  </si>
  <si>
    <t>SCLk SD</t>
  </si>
  <si>
    <t>(SCLK)</t>
  </si>
  <si>
    <t>Vol pot</t>
  </si>
  <si>
    <t>(analog input)</t>
  </si>
  <si>
    <t>LRCLK i2s</t>
  </si>
  <si>
    <t>TX i2s</t>
  </si>
  <si>
    <t>RX i2s</t>
  </si>
  <si>
    <t>MCLK i2s</t>
  </si>
  <si>
    <t>BCLK i2s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</si>
</sst>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15"/>
      </patternFill>
    </fill>
    <fill>
      <patternFill patternType="solid">
        <fgColor indexed="52"/>
        <bgColor indexed="51"/>
      </patternFill>
    </fill>
    <fill>
      <patternFill patternType="solid">
        <fgColor indexed="10"/>
        <bgColor indexed="5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/>
  </cellXfs>
  <cellStyles count="5">
    <cellStyle name="Green" xfId="1" xr:uid="{00000000-0005-0000-0000-000000000000}"/>
    <cellStyle name="Normal" xfId="0" builtinId="0"/>
    <cellStyle name="Orange" xfId="2" xr:uid="{00000000-0005-0000-0000-000002000000}"/>
    <cellStyle name="Red" xfId="3" xr:uid="{00000000-0005-0000-0000-000003000000}"/>
    <cellStyle name="Untitled1" xfId="4" xr:uid="{00000000-0005-0000-0000-000004000000}"/>
  </cellStyles>
  <dxfs count="10">
    <dxf>
      <fill>
        <patternFill patternType="solid">
          <fgColor indexed="53"/>
          <bgColor indexed="10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FF9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546100</xdr:colOff>
      <xdr:row>0</xdr:row>
      <xdr:rowOff>25400</xdr:rowOff>
    </xdr:from>
    <xdr:to>
      <xdr:col>24</xdr:col>
      <xdr:colOff>279400</xdr:colOff>
      <xdr:row>37</xdr:row>
      <xdr:rowOff>76200</xdr:rowOff>
    </xdr:to>
    <xdr:pic>
      <xdr:nvPicPr>
        <xdr:cNvPr id="1025" name="Image 1">
          <a:extLst>
            <a:ext uri="{FF2B5EF4-FFF2-40B4-BE49-F238E27FC236}">
              <a16:creationId xmlns:a16="http://schemas.microsoft.com/office/drawing/2014/main" id="{CD1E5C8E-5E68-2D4A-92A5-B9192BB9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4800" y="25400"/>
          <a:ext cx="6743700" cy="6159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546100</xdr:colOff>
      <xdr:row>0</xdr:row>
      <xdr:rowOff>25400</xdr:rowOff>
    </xdr:from>
    <xdr:to>
      <xdr:col>24</xdr:col>
      <xdr:colOff>279400</xdr:colOff>
      <xdr:row>41</xdr:row>
      <xdr:rowOff>50800</xdr:rowOff>
    </xdr:to>
    <xdr:pic>
      <xdr:nvPicPr>
        <xdr:cNvPr id="2049" name="Image 1">
          <a:extLst>
            <a:ext uri="{FF2B5EF4-FFF2-40B4-BE49-F238E27FC236}">
              <a16:creationId xmlns:a16="http://schemas.microsoft.com/office/drawing/2014/main" id="{CA0D93C4-59A4-514B-85B0-CE3BF2C1C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4800" y="25400"/>
          <a:ext cx="6743700" cy="679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6"/>
  <sheetViews>
    <sheetView tabSelected="1" workbookViewId="0">
      <selection activeCell="D20" sqref="D20"/>
    </sheetView>
  </sheetViews>
  <sheetFormatPr baseColWidth="10" defaultColWidth="11.5" defaultRowHeight="13"/>
  <cols>
    <col min="1" max="2" width="7.83203125" customWidth="1"/>
    <col min="3" max="3" width="29.6640625" customWidth="1"/>
    <col min="4" max="4" width="11" style="1" customWidth="1"/>
    <col min="5" max="5" width="28.33203125" customWidth="1"/>
    <col min="6" max="6" width="3.1640625" customWidth="1"/>
    <col min="7" max="7" width="4.83203125" customWidth="1"/>
    <col min="9" max="9" width="5.5" customWidth="1"/>
    <col min="10" max="10" width="14.1640625" customWidth="1"/>
    <col min="11" max="11" width="10.5" customWidth="1"/>
    <col min="12" max="12" width="5.33203125" customWidth="1"/>
    <col min="14" max="14" width="5.83203125" customWidth="1"/>
    <col min="15" max="15" width="12.1640625" customWidth="1"/>
    <col min="16" max="16" width="11" customWidth="1"/>
  </cols>
  <sheetData>
    <row r="1" spans="2:16">
      <c r="C1" s="2" t="s">
        <v>0</v>
      </c>
    </row>
    <row r="2" spans="2:16">
      <c r="B2" s="2" t="s">
        <v>1</v>
      </c>
      <c r="C2" s="2" t="s">
        <v>2</v>
      </c>
      <c r="D2" s="3" t="s">
        <v>3</v>
      </c>
      <c r="E2" s="2" t="s">
        <v>4</v>
      </c>
    </row>
    <row r="3" spans="2:16">
      <c r="C3" s="4" t="s">
        <v>5</v>
      </c>
      <c r="D3"/>
      <c r="H3" s="2" t="s">
        <v>6</v>
      </c>
      <c r="I3" s="3" t="s">
        <v>7</v>
      </c>
      <c r="J3" s="3" t="s">
        <v>8</v>
      </c>
      <c r="K3" s="3" t="s">
        <v>9</v>
      </c>
      <c r="L3" s="2"/>
      <c r="M3" s="2" t="s">
        <v>10</v>
      </c>
      <c r="N3" s="3" t="s">
        <v>7</v>
      </c>
      <c r="O3" s="3" t="s">
        <v>8</v>
      </c>
      <c r="P3" s="3" t="s">
        <v>9</v>
      </c>
    </row>
    <row r="4" spans="2:16">
      <c r="B4" s="1">
        <v>24</v>
      </c>
      <c r="C4" t="s">
        <v>11</v>
      </c>
      <c r="D4" s="1" t="s">
        <v>12</v>
      </c>
      <c r="E4" t="s">
        <v>13</v>
      </c>
      <c r="H4" s="5" t="s">
        <v>14</v>
      </c>
      <c r="L4" s="3"/>
      <c r="M4" s="5" t="s">
        <v>15</v>
      </c>
    </row>
    <row r="5" spans="2:16">
      <c r="B5" s="1">
        <v>25</v>
      </c>
      <c r="C5" t="s">
        <v>16</v>
      </c>
      <c r="D5" s="1" t="s">
        <v>12</v>
      </c>
      <c r="E5" t="s">
        <v>13</v>
      </c>
      <c r="H5" s="1">
        <v>0</v>
      </c>
      <c r="I5" s="1" t="s">
        <v>17</v>
      </c>
      <c r="J5" s="1" t="e">
        <f t="shared" ref="J5:J27" si="0">VLOOKUP(H5,$B$2:$E$47,2,0)</f>
        <v>#N/A</v>
      </c>
      <c r="K5" s="1" t="e">
        <f t="shared" ref="K5:K27" si="1">VLOOKUP(H5,$B$2:$E$47,3,0)</f>
        <v>#N/A</v>
      </c>
      <c r="L5" s="1"/>
      <c r="M5" s="1" t="s">
        <v>18</v>
      </c>
      <c r="N5" s="1" t="s">
        <v>19</v>
      </c>
      <c r="O5" s="1" t="e">
        <f t="shared" ref="O5:O27" si="2">VLOOKUP(M5,$B$2:$E$47,2,0)</f>
        <v>#N/A</v>
      </c>
      <c r="P5" s="1" t="e">
        <f t="shared" ref="P5:P27" si="3">VLOOKUP(M5,$B$2:$E$47,3,0)</f>
        <v>#N/A</v>
      </c>
    </row>
    <row r="6" spans="2:16">
      <c r="B6" s="1">
        <v>26</v>
      </c>
      <c r="C6" t="s">
        <v>20</v>
      </c>
      <c r="D6" s="1" t="s">
        <v>12</v>
      </c>
      <c r="E6" t="s">
        <v>13</v>
      </c>
      <c r="H6" s="1">
        <v>1</v>
      </c>
      <c r="I6" s="1" t="s">
        <v>17</v>
      </c>
      <c r="J6" s="1" t="e">
        <f t="shared" si="0"/>
        <v>#N/A</v>
      </c>
      <c r="K6" s="1" t="e">
        <f t="shared" si="1"/>
        <v>#N/A</v>
      </c>
      <c r="L6" s="1"/>
      <c r="M6" s="6" t="s">
        <v>21</v>
      </c>
      <c r="N6" s="6" t="s">
        <v>19</v>
      </c>
      <c r="O6" s="6" t="e">
        <f t="shared" si="2"/>
        <v>#N/A</v>
      </c>
      <c r="P6" s="6" t="e">
        <f t="shared" si="3"/>
        <v>#N/A</v>
      </c>
    </row>
    <row r="7" spans="2:16">
      <c r="B7" s="1">
        <v>29</v>
      </c>
      <c r="C7" t="s">
        <v>22</v>
      </c>
      <c r="D7" s="1" t="s">
        <v>23</v>
      </c>
      <c r="E7" t="s">
        <v>24</v>
      </c>
      <c r="H7" s="1">
        <v>2</v>
      </c>
      <c r="I7" s="1" t="s">
        <v>17</v>
      </c>
      <c r="J7" s="1" t="e">
        <f t="shared" si="0"/>
        <v>#N/A</v>
      </c>
      <c r="K7" s="1" t="e">
        <f t="shared" si="1"/>
        <v>#N/A</v>
      </c>
      <c r="L7" s="1"/>
      <c r="M7" s="1">
        <v>23</v>
      </c>
      <c r="N7" s="1" t="s">
        <v>25</v>
      </c>
      <c r="O7" s="1" t="str">
        <f t="shared" si="2"/>
        <v>DACL/ADCL i2s</v>
      </c>
      <c r="P7" s="1" t="str">
        <f t="shared" si="3"/>
        <v>no</v>
      </c>
    </row>
    <row r="8" spans="2:16">
      <c r="B8" s="1">
        <v>30</v>
      </c>
      <c r="C8" t="s">
        <v>26</v>
      </c>
      <c r="D8" s="1" t="s">
        <v>23</v>
      </c>
      <c r="E8" t="s">
        <v>24</v>
      </c>
      <c r="H8" s="1">
        <v>3</v>
      </c>
      <c r="I8" s="1" t="s">
        <v>17</v>
      </c>
      <c r="J8" s="1" t="e">
        <f t="shared" si="0"/>
        <v>#N/A</v>
      </c>
      <c r="K8" s="1" t="e">
        <f t="shared" si="1"/>
        <v>#N/A</v>
      </c>
      <c r="L8" s="1"/>
      <c r="M8" s="1">
        <v>22</v>
      </c>
      <c r="N8" s="1" t="s">
        <v>25</v>
      </c>
      <c r="O8" s="1" t="str">
        <f t="shared" si="2"/>
        <v>MOSI i2s</v>
      </c>
      <c r="P8" s="1" t="str">
        <f t="shared" si="3"/>
        <v>no</v>
      </c>
    </row>
    <row r="9" spans="2:16">
      <c r="B9" s="1"/>
      <c r="C9" s="2" t="s">
        <v>27</v>
      </c>
      <c r="H9" s="1">
        <v>4</v>
      </c>
      <c r="I9" s="1" t="s">
        <v>17</v>
      </c>
      <c r="J9" s="1" t="e">
        <f t="shared" si="0"/>
        <v>#N/A</v>
      </c>
      <c r="K9" s="1" t="e">
        <f t="shared" si="1"/>
        <v>#N/A</v>
      </c>
      <c r="L9" s="1"/>
      <c r="M9" s="6">
        <v>21</v>
      </c>
      <c r="N9" s="6" t="s">
        <v>25</v>
      </c>
      <c r="O9" s="6" t="str">
        <f t="shared" si="2"/>
        <v>TFT_CS</v>
      </c>
      <c r="P9" s="1" t="str">
        <f t="shared" si="3"/>
        <v>no</v>
      </c>
    </row>
    <row r="10" spans="2:16">
      <c r="B10" s="1">
        <v>36</v>
      </c>
      <c r="C10" t="s">
        <v>28</v>
      </c>
      <c r="D10" s="1" t="s">
        <v>12</v>
      </c>
      <c r="E10" t="s">
        <v>29</v>
      </c>
      <c r="H10" s="1">
        <v>5</v>
      </c>
      <c r="I10" s="1" t="s">
        <v>17</v>
      </c>
      <c r="J10" s="1" t="e">
        <f t="shared" si="0"/>
        <v>#N/A</v>
      </c>
      <c r="K10" s="1" t="e">
        <f t="shared" si="1"/>
        <v>#N/A</v>
      </c>
      <c r="L10" s="1"/>
      <c r="M10" s="6">
        <v>20</v>
      </c>
      <c r="N10" s="6" t="s">
        <v>25</v>
      </c>
      <c r="O10" s="6" t="str">
        <f t="shared" si="2"/>
        <v>TFT_DC</v>
      </c>
      <c r="P10" s="1" t="str">
        <f t="shared" si="3"/>
        <v>no</v>
      </c>
    </row>
    <row r="11" spans="2:16">
      <c r="B11" s="1">
        <v>37</v>
      </c>
      <c r="C11" t="s">
        <v>30</v>
      </c>
      <c r="D11" s="1" t="s">
        <v>12</v>
      </c>
      <c r="E11" t="s">
        <v>29</v>
      </c>
      <c r="H11" s="1">
        <v>6</v>
      </c>
      <c r="I11" s="1" t="s">
        <v>17</v>
      </c>
      <c r="J11" s="1" t="e">
        <f t="shared" si="0"/>
        <v>#N/A</v>
      </c>
      <c r="K11" s="1" t="e">
        <f t="shared" si="1"/>
        <v>#N/A</v>
      </c>
      <c r="L11" s="1"/>
      <c r="M11" s="1">
        <v>19</v>
      </c>
      <c r="N11" s="1" t="s">
        <v>25</v>
      </c>
      <c r="O11" s="1" t="str">
        <f t="shared" si="2"/>
        <v>SCL i2c</v>
      </c>
      <c r="P11" s="1" t="str">
        <f t="shared" si="3"/>
        <v>no</v>
      </c>
    </row>
    <row r="12" spans="2:16">
      <c r="B12" s="1">
        <v>38</v>
      </c>
      <c r="C12" t="s">
        <v>31</v>
      </c>
      <c r="D12" s="1" t="s">
        <v>12</v>
      </c>
      <c r="E12" t="s">
        <v>29</v>
      </c>
      <c r="H12" s="6">
        <v>7</v>
      </c>
      <c r="I12" s="6" t="s">
        <v>17</v>
      </c>
      <c r="J12" s="6" t="str">
        <f t="shared" si="0"/>
        <v>TFT_MOSI</v>
      </c>
      <c r="K12" s="1" t="str">
        <f t="shared" si="1"/>
        <v>no</v>
      </c>
      <c r="L12" s="1"/>
      <c r="M12" s="1">
        <v>18</v>
      </c>
      <c r="N12" s="1" t="s">
        <v>25</v>
      </c>
      <c r="O12" s="1" t="str">
        <f t="shared" si="2"/>
        <v>SDA i2c</v>
      </c>
      <c r="P12" s="1" t="str">
        <f t="shared" si="3"/>
        <v>no</v>
      </c>
    </row>
    <row r="13" spans="2:16">
      <c r="B13" s="1">
        <v>39</v>
      </c>
      <c r="C13" t="s">
        <v>32</v>
      </c>
      <c r="D13" s="1" t="s">
        <v>12</v>
      </c>
      <c r="E13" t="s">
        <v>29</v>
      </c>
      <c r="H13" s="1">
        <v>8</v>
      </c>
      <c r="I13" s="1" t="s">
        <v>17</v>
      </c>
      <c r="J13" s="1" t="e">
        <f t="shared" si="0"/>
        <v>#N/A</v>
      </c>
      <c r="K13" s="1" t="e">
        <f t="shared" si="1"/>
        <v>#N/A</v>
      </c>
      <c r="L13" s="1"/>
      <c r="M13" s="1">
        <v>17</v>
      </c>
      <c r="N13" s="1" t="s">
        <v>25</v>
      </c>
      <c r="O13" s="1" t="e">
        <f t="shared" si="2"/>
        <v>#N/A</v>
      </c>
      <c r="P13" s="1" t="e">
        <f t="shared" si="3"/>
        <v>#N/A</v>
      </c>
    </row>
    <row r="14" spans="2:16">
      <c r="B14" s="1"/>
      <c r="C14" s="2" t="s">
        <v>33</v>
      </c>
      <c r="H14" s="1">
        <v>9</v>
      </c>
      <c r="I14" s="1" t="s">
        <v>17</v>
      </c>
      <c r="J14" s="1" t="str">
        <f t="shared" si="0"/>
        <v>SCK i2s</v>
      </c>
      <c r="K14" s="1" t="str">
        <f t="shared" si="1"/>
        <v>no</v>
      </c>
      <c r="L14" s="1"/>
      <c r="M14" s="1">
        <v>16</v>
      </c>
      <c r="N14" s="1" t="s">
        <v>25</v>
      </c>
      <c r="O14" s="1" t="e">
        <f t="shared" si="2"/>
        <v>#N/A</v>
      </c>
      <c r="P14" s="1" t="e">
        <f t="shared" si="3"/>
        <v>#N/A</v>
      </c>
    </row>
    <row r="15" spans="2:16">
      <c r="B15" s="1">
        <v>27</v>
      </c>
      <c r="C15" t="s">
        <v>34</v>
      </c>
      <c r="D15" s="1" t="s">
        <v>12</v>
      </c>
      <c r="H15" s="1">
        <v>10</v>
      </c>
      <c r="I15" s="1" t="s">
        <v>17</v>
      </c>
      <c r="J15" s="1" t="e">
        <f t="shared" si="0"/>
        <v>#N/A</v>
      </c>
      <c r="K15" s="1" t="e">
        <f t="shared" si="1"/>
        <v>#N/A</v>
      </c>
      <c r="L15" s="1"/>
      <c r="M15" s="1">
        <v>15</v>
      </c>
      <c r="N15" s="1" t="s">
        <v>25</v>
      </c>
      <c r="O15" s="1" t="e">
        <f t="shared" si="2"/>
        <v>#N/A</v>
      </c>
      <c r="P15" s="1" t="e">
        <f t="shared" si="3"/>
        <v>#N/A</v>
      </c>
    </row>
    <row r="16" spans="2:16">
      <c r="B16" s="1">
        <v>28</v>
      </c>
      <c r="C16" t="s">
        <v>35</v>
      </c>
      <c r="D16" s="1" t="s">
        <v>12</v>
      </c>
      <c r="H16" s="1">
        <v>11</v>
      </c>
      <c r="I16" s="1" t="s">
        <v>17</v>
      </c>
      <c r="J16" s="1" t="e">
        <f t="shared" si="0"/>
        <v>#N/A</v>
      </c>
      <c r="K16" s="1" t="e">
        <f t="shared" si="1"/>
        <v>#N/A</v>
      </c>
      <c r="L16" s="1"/>
      <c r="M16" s="6">
        <v>14</v>
      </c>
      <c r="N16" s="6" t="s">
        <v>25</v>
      </c>
      <c r="O16" s="6" t="str">
        <f t="shared" si="2"/>
        <v>TFT_SCLK</v>
      </c>
      <c r="P16" s="1" t="str">
        <f t="shared" si="3"/>
        <v>no</v>
      </c>
    </row>
    <row r="17" spans="2:16">
      <c r="B17" s="1">
        <v>31</v>
      </c>
      <c r="C17" t="s">
        <v>36</v>
      </c>
      <c r="D17" s="1" t="s">
        <v>23</v>
      </c>
      <c r="H17" s="1">
        <v>12</v>
      </c>
      <c r="I17" s="1" t="s">
        <v>17</v>
      </c>
      <c r="J17" s="6" t="str">
        <f t="shared" si="0"/>
        <v>TFT_MISO</v>
      </c>
      <c r="K17" s="1" t="str">
        <f t="shared" si="1"/>
        <v>no</v>
      </c>
      <c r="L17" s="1"/>
      <c r="M17" s="1" t="s">
        <v>37</v>
      </c>
      <c r="N17" s="1" t="s">
        <v>17</v>
      </c>
      <c r="O17" s="1" t="e">
        <f t="shared" si="2"/>
        <v>#N/A</v>
      </c>
      <c r="P17" s="1" t="e">
        <f t="shared" si="3"/>
        <v>#N/A</v>
      </c>
    </row>
    <row r="18" spans="2:16">
      <c r="B18" s="1"/>
      <c r="C18" s="4" t="s">
        <v>38</v>
      </c>
      <c r="H18" s="6" t="s">
        <v>39</v>
      </c>
      <c r="I18" s="6" t="s">
        <v>19</v>
      </c>
      <c r="J18" s="6" t="e">
        <f t="shared" si="0"/>
        <v>#N/A</v>
      </c>
      <c r="K18" s="6" t="e">
        <f t="shared" si="1"/>
        <v>#N/A</v>
      </c>
      <c r="L18" s="1"/>
      <c r="M18" s="6" t="s">
        <v>40</v>
      </c>
      <c r="N18" s="6" t="s">
        <v>19</v>
      </c>
      <c r="O18" s="6" t="e">
        <f t="shared" si="2"/>
        <v>#N/A</v>
      </c>
      <c r="P18" s="6" t="e">
        <f t="shared" si="3"/>
        <v>#N/A</v>
      </c>
    </row>
    <row r="19" spans="2:16">
      <c r="B19" s="1">
        <v>20</v>
      </c>
      <c r="C19" t="s">
        <v>41</v>
      </c>
      <c r="D19" s="1" t="s">
        <v>12</v>
      </c>
      <c r="H19" s="6">
        <v>24</v>
      </c>
      <c r="I19" s="6" t="s">
        <v>17</v>
      </c>
      <c r="J19" s="6" t="str">
        <f t="shared" si="0"/>
        <v>ENC_SW</v>
      </c>
      <c r="K19" s="1" t="str">
        <f t="shared" si="1"/>
        <v>no</v>
      </c>
      <c r="L19" s="1"/>
      <c r="M19" s="1" t="s">
        <v>42</v>
      </c>
      <c r="N19" s="1" t="s">
        <v>19</v>
      </c>
      <c r="O19" s="1" t="e">
        <f t="shared" si="2"/>
        <v>#N/A</v>
      </c>
      <c r="P19" s="1" t="e">
        <f t="shared" si="3"/>
        <v>#N/A</v>
      </c>
    </row>
    <row r="20" spans="2:16">
      <c r="B20" s="1">
        <v>21</v>
      </c>
      <c r="C20" t="s">
        <v>43</v>
      </c>
      <c r="D20" s="1" t="s">
        <v>12</v>
      </c>
      <c r="H20" s="6">
        <v>25</v>
      </c>
      <c r="I20" s="6" t="s">
        <v>17</v>
      </c>
      <c r="J20" s="6" t="str">
        <f t="shared" si="0"/>
        <v>ENC_A</v>
      </c>
      <c r="K20" s="1" t="str">
        <f t="shared" si="1"/>
        <v>no</v>
      </c>
      <c r="L20" s="1"/>
      <c r="M20" s="1" t="s">
        <v>44</v>
      </c>
      <c r="N20" s="1" t="s">
        <v>19</v>
      </c>
      <c r="O20" s="1" t="e">
        <f t="shared" si="2"/>
        <v>#N/A</v>
      </c>
      <c r="P20" s="1" t="e">
        <f t="shared" si="3"/>
        <v>#N/A</v>
      </c>
    </row>
    <row r="21" spans="2:16">
      <c r="B21" s="1" t="s">
        <v>45</v>
      </c>
      <c r="C21" t="s">
        <v>46</v>
      </c>
      <c r="H21" s="6">
        <v>26</v>
      </c>
      <c r="I21" s="6" t="s">
        <v>17</v>
      </c>
      <c r="J21" s="6" t="str">
        <f t="shared" si="0"/>
        <v>ENC_B</v>
      </c>
      <c r="K21" s="1" t="str">
        <f t="shared" si="1"/>
        <v>no</v>
      </c>
      <c r="L21" s="1"/>
      <c r="M21" s="6">
        <v>39</v>
      </c>
      <c r="N21" s="6" t="s">
        <v>25</v>
      </c>
      <c r="O21" s="6" t="str">
        <f t="shared" si="2"/>
        <v>Pot4</v>
      </c>
      <c r="P21" s="1" t="str">
        <f t="shared" si="3"/>
        <v>no</v>
      </c>
    </row>
    <row r="22" spans="2:16">
      <c r="B22" s="1">
        <v>7</v>
      </c>
      <c r="C22" t="s">
        <v>47</v>
      </c>
      <c r="D22" s="1" t="s">
        <v>12</v>
      </c>
      <c r="H22" s="6">
        <v>27</v>
      </c>
      <c r="I22" s="6" t="s">
        <v>17</v>
      </c>
      <c r="J22" s="6" t="str">
        <f t="shared" si="0"/>
        <v>SW1</v>
      </c>
      <c r="K22" s="1" t="str">
        <f t="shared" si="1"/>
        <v>no</v>
      </c>
      <c r="L22" s="1"/>
      <c r="M22" s="6">
        <v>38</v>
      </c>
      <c r="N22" s="6" t="s">
        <v>25</v>
      </c>
      <c r="O22" s="6" t="str">
        <f t="shared" si="2"/>
        <v>Pot3</v>
      </c>
      <c r="P22" s="1" t="str">
        <f t="shared" si="3"/>
        <v>no</v>
      </c>
    </row>
    <row r="23" spans="2:16">
      <c r="B23" s="1">
        <v>14</v>
      </c>
      <c r="C23" t="s">
        <v>48</v>
      </c>
      <c r="D23" s="1" t="s">
        <v>12</v>
      </c>
      <c r="H23" s="6">
        <v>28</v>
      </c>
      <c r="I23" s="6" t="s">
        <v>17</v>
      </c>
      <c r="J23" s="6" t="str">
        <f t="shared" si="0"/>
        <v>SW2</v>
      </c>
      <c r="K23" s="1" t="str">
        <f t="shared" si="1"/>
        <v>no</v>
      </c>
      <c r="L23" s="1"/>
      <c r="M23" s="6">
        <v>37</v>
      </c>
      <c r="N23" s="6" t="s">
        <v>25</v>
      </c>
      <c r="O23" s="6" t="str">
        <f t="shared" si="2"/>
        <v>Pot2</v>
      </c>
      <c r="P23" s="1" t="str">
        <f t="shared" si="3"/>
        <v>no</v>
      </c>
    </row>
    <row r="24" spans="2:16">
      <c r="B24" s="1">
        <v>12</v>
      </c>
      <c r="C24" t="s">
        <v>49</v>
      </c>
      <c r="D24" s="1" t="s">
        <v>12</v>
      </c>
      <c r="H24" s="1">
        <v>29</v>
      </c>
      <c r="I24" s="1" t="s">
        <v>17</v>
      </c>
      <c r="J24" s="1" t="str">
        <f t="shared" si="0"/>
        <v>ENC_Rled</v>
      </c>
      <c r="K24" s="1" t="str">
        <f t="shared" si="1"/>
        <v>y</v>
      </c>
      <c r="L24" s="1"/>
      <c r="M24" s="6">
        <v>36</v>
      </c>
      <c r="N24" s="6" t="s">
        <v>25</v>
      </c>
      <c r="O24" s="6" t="str">
        <f t="shared" si="2"/>
        <v>Pot1</v>
      </c>
      <c r="P24" s="1" t="str">
        <f t="shared" si="3"/>
        <v>no</v>
      </c>
    </row>
    <row r="25" spans="2:16">
      <c r="B25" s="1"/>
      <c r="C25" t="s">
        <v>50</v>
      </c>
      <c r="H25" s="1">
        <v>30</v>
      </c>
      <c r="I25" s="1" t="s">
        <v>17</v>
      </c>
      <c r="J25" s="1" t="str">
        <f t="shared" si="0"/>
        <v>ENC_Gled</v>
      </c>
      <c r="K25" s="1" t="str">
        <f t="shared" si="1"/>
        <v>y</v>
      </c>
      <c r="L25" s="1"/>
      <c r="M25" s="1">
        <v>35</v>
      </c>
      <c r="N25" s="1" t="s">
        <v>25</v>
      </c>
      <c r="O25" s="1" t="e">
        <f t="shared" si="2"/>
        <v>#N/A</v>
      </c>
      <c r="P25" s="1" t="e">
        <f t="shared" si="3"/>
        <v>#N/A</v>
      </c>
    </row>
    <row r="26" spans="2:16">
      <c r="B26" s="1"/>
      <c r="C26" s="4" t="s">
        <v>51</v>
      </c>
      <c r="H26" s="1">
        <v>31</v>
      </c>
      <c r="I26" s="1" t="s">
        <v>17</v>
      </c>
      <c r="J26" s="1" t="str">
        <f t="shared" si="0"/>
        <v>SW3</v>
      </c>
      <c r="K26" s="1" t="str">
        <f t="shared" si="1"/>
        <v>y</v>
      </c>
      <c r="L26" s="1"/>
      <c r="M26" s="1">
        <v>34</v>
      </c>
      <c r="N26" s="1" t="s">
        <v>25</v>
      </c>
      <c r="O26" s="1" t="e">
        <f t="shared" si="2"/>
        <v>#N/A</v>
      </c>
      <c r="P26" s="1" t="e">
        <f t="shared" si="3"/>
        <v>#N/A</v>
      </c>
    </row>
    <row r="27" spans="2:16">
      <c r="B27" s="1">
        <v>23</v>
      </c>
      <c r="C27" t="s">
        <v>52</v>
      </c>
      <c r="D27" s="1" t="s">
        <v>12</v>
      </c>
      <c r="H27" s="1">
        <v>32</v>
      </c>
      <c r="I27" s="1" t="s">
        <v>17</v>
      </c>
      <c r="J27" s="1" t="e">
        <f t="shared" si="0"/>
        <v>#N/A</v>
      </c>
      <c r="K27" s="1" t="e">
        <f t="shared" si="1"/>
        <v>#N/A</v>
      </c>
      <c r="L27" s="1"/>
      <c r="M27" s="1">
        <v>33</v>
      </c>
      <c r="N27" s="1" t="s">
        <v>25</v>
      </c>
      <c r="O27" s="1" t="e">
        <f t="shared" si="2"/>
        <v>#N/A</v>
      </c>
      <c r="P27" s="1" t="e">
        <f t="shared" si="3"/>
        <v>#N/A</v>
      </c>
    </row>
    <row r="28" spans="2:16">
      <c r="B28" s="1">
        <v>22</v>
      </c>
      <c r="C28" t="s">
        <v>53</v>
      </c>
      <c r="D28" s="1" t="s">
        <v>12</v>
      </c>
    </row>
    <row r="29" spans="2:16">
      <c r="B29" s="1">
        <v>13</v>
      </c>
      <c r="C29" t="s">
        <v>54</v>
      </c>
      <c r="D29" s="1" t="s">
        <v>12</v>
      </c>
      <c r="H29" s="2" t="s">
        <v>55</v>
      </c>
      <c r="J29" s="7"/>
      <c r="M29" s="2" t="s">
        <v>55</v>
      </c>
    </row>
    <row r="30" spans="2:16">
      <c r="B30" s="1">
        <v>9</v>
      </c>
      <c r="C30" t="s">
        <v>56</v>
      </c>
      <c r="D30" s="1" t="s">
        <v>12</v>
      </c>
      <c r="H30" s="1" t="s">
        <v>57</v>
      </c>
      <c r="M30" s="1" t="s">
        <v>58</v>
      </c>
    </row>
    <row r="31" spans="2:16">
      <c r="B31" s="1">
        <v>18</v>
      </c>
      <c r="C31" t="s">
        <v>59</v>
      </c>
      <c r="D31" s="1" t="s">
        <v>12</v>
      </c>
      <c r="H31" s="1" t="s">
        <v>60</v>
      </c>
      <c r="M31" s="1" t="s">
        <v>58</v>
      </c>
    </row>
    <row r="32" spans="2:16">
      <c r="B32" s="1">
        <v>19</v>
      </c>
      <c r="C32" t="s">
        <v>61</v>
      </c>
      <c r="D32" s="1" t="s">
        <v>12</v>
      </c>
      <c r="H32" s="1" t="s">
        <v>62</v>
      </c>
      <c r="M32" s="1" t="s">
        <v>58</v>
      </c>
    </row>
    <row r="33" spans="4:13">
      <c r="D33"/>
      <c r="H33" s="1">
        <v>57</v>
      </c>
      <c r="M33" s="1" t="s">
        <v>58</v>
      </c>
    </row>
    <row r="34" spans="4:13">
      <c r="D34"/>
      <c r="H34" s="1">
        <v>56</v>
      </c>
      <c r="M34" s="1" t="s">
        <v>58</v>
      </c>
    </row>
    <row r="35" spans="4:13">
      <c r="D35"/>
      <c r="H35" s="1">
        <v>55</v>
      </c>
      <c r="M35" s="1" t="s">
        <v>14</v>
      </c>
    </row>
    <row r="36" spans="4:13">
      <c r="D36"/>
      <c r="H36" s="1">
        <v>54</v>
      </c>
      <c r="M36" s="1" t="s">
        <v>63</v>
      </c>
    </row>
    <row r="37" spans="4:13">
      <c r="D37"/>
      <c r="H37" s="1">
        <v>53</v>
      </c>
      <c r="M37" s="1" t="s">
        <v>64</v>
      </c>
    </row>
    <row r="38" spans="4:13">
      <c r="D38"/>
      <c r="H38" s="1">
        <v>52</v>
      </c>
      <c r="M38" s="1" t="s">
        <v>65</v>
      </c>
    </row>
    <row r="39" spans="4:13">
      <c r="D39"/>
      <c r="H39" s="1">
        <v>51</v>
      </c>
      <c r="M39" s="1">
        <v>40</v>
      </c>
    </row>
    <row r="40" spans="4:13">
      <c r="D40"/>
      <c r="H40" s="1">
        <v>50</v>
      </c>
      <c r="M40" s="1">
        <v>41</v>
      </c>
    </row>
    <row r="41" spans="4:13">
      <c r="D41"/>
      <c r="H41" s="1">
        <v>49</v>
      </c>
      <c r="M41" s="1">
        <v>42</v>
      </c>
    </row>
    <row r="42" spans="4:13">
      <c r="D42"/>
      <c r="H42" s="1">
        <v>48</v>
      </c>
      <c r="M42" s="1">
        <v>43</v>
      </c>
    </row>
    <row r="43" spans="4:13">
      <c r="D43"/>
      <c r="H43" s="1">
        <v>47</v>
      </c>
      <c r="M43" s="1">
        <v>44</v>
      </c>
    </row>
    <row r="44" spans="4:13">
      <c r="D44"/>
      <c r="H44" s="1" t="s">
        <v>39</v>
      </c>
      <c r="M44" s="1">
        <v>45</v>
      </c>
    </row>
    <row r="45" spans="4:13">
      <c r="D45"/>
      <c r="M45" s="1">
        <v>46</v>
      </c>
    </row>
    <row r="46" spans="4:13">
      <c r="D46"/>
      <c r="M46" s="1" t="s">
        <v>14</v>
      </c>
    </row>
  </sheetData>
  <sheetProtection selectLockedCells="1" selectUnlockedCells="1"/>
  <conditionalFormatting sqref="J5:J27">
    <cfRule type="cellIs" dxfId="9" priority="1" stopIfTrue="1" operator="equal">
      <formula>"y"</formula>
    </cfRule>
  </conditionalFormatting>
  <conditionalFormatting sqref="K5:K27">
    <cfRule type="cellIs" dxfId="8" priority="2" stopIfTrue="1" operator="equal">
      <formula>"y"</formula>
    </cfRule>
    <cfRule type="cellIs" dxfId="7" priority="3" stopIfTrue="1" operator="equal">
      <formula>"no"</formula>
    </cfRule>
  </conditionalFormatting>
  <conditionalFormatting sqref="P5:P27">
    <cfRule type="cellIs" dxfId="6" priority="4" stopIfTrue="1" operator="equal">
      <formula>"y"</formula>
    </cfRule>
    <cfRule type="cellIs" dxfId="5" priority="5" stopIfTrue="1" operator="equal">
      <formula>"no"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workbookViewId="0">
      <selection activeCell="M46" sqref="M46"/>
    </sheetView>
  </sheetViews>
  <sheetFormatPr baseColWidth="10" defaultColWidth="11.5" defaultRowHeight="13"/>
  <cols>
    <col min="1" max="2" width="7.83203125" customWidth="1"/>
    <col min="3" max="3" width="29.6640625" customWidth="1"/>
    <col min="4" max="4" width="11" style="1" customWidth="1"/>
    <col min="5" max="5" width="28.33203125" customWidth="1"/>
    <col min="6" max="6" width="3.1640625" customWidth="1"/>
    <col min="7" max="7" width="4.83203125" customWidth="1"/>
    <col min="9" max="9" width="5.5" customWidth="1"/>
    <col min="10" max="10" width="14.1640625" customWidth="1"/>
    <col min="11" max="11" width="10.5" customWidth="1"/>
    <col min="12" max="12" width="5.33203125" customWidth="1"/>
    <col min="14" max="14" width="5.83203125" customWidth="1"/>
    <col min="15" max="15" width="12.1640625" customWidth="1"/>
    <col min="16" max="16" width="11" customWidth="1"/>
  </cols>
  <sheetData>
    <row r="1" spans="2:16">
      <c r="C1" s="2" t="s">
        <v>0</v>
      </c>
    </row>
    <row r="2" spans="2:16">
      <c r="B2" s="2" t="s">
        <v>1</v>
      </c>
      <c r="C2" s="2" t="s">
        <v>2</v>
      </c>
      <c r="D2" s="3" t="s">
        <v>3</v>
      </c>
      <c r="E2" s="2" t="s">
        <v>4</v>
      </c>
    </row>
    <row r="3" spans="2:16">
      <c r="C3" s="4" t="s">
        <v>5</v>
      </c>
      <c r="D3"/>
      <c r="H3" s="2" t="s">
        <v>6</v>
      </c>
      <c r="I3" s="2"/>
      <c r="J3" s="2"/>
      <c r="K3" s="2"/>
      <c r="L3" s="2"/>
      <c r="M3" s="2" t="s">
        <v>10</v>
      </c>
      <c r="N3" s="2"/>
      <c r="O3" s="2"/>
      <c r="P3" s="2"/>
    </row>
    <row r="4" spans="2:16">
      <c r="B4">
        <v>0</v>
      </c>
      <c r="C4" t="s">
        <v>11</v>
      </c>
      <c r="D4" s="1" t="s">
        <v>12</v>
      </c>
      <c r="H4" s="3" t="s">
        <v>14</v>
      </c>
      <c r="I4" s="3" t="s">
        <v>7</v>
      </c>
      <c r="J4" s="3" t="s">
        <v>8</v>
      </c>
      <c r="K4" s="3" t="s">
        <v>9</v>
      </c>
      <c r="L4" s="3"/>
      <c r="M4" s="3" t="s">
        <v>15</v>
      </c>
      <c r="N4" s="3" t="s">
        <v>7</v>
      </c>
      <c r="O4" s="3" t="s">
        <v>8</v>
      </c>
      <c r="P4" s="3" t="s">
        <v>9</v>
      </c>
    </row>
    <row r="5" spans="2:16">
      <c r="B5">
        <v>2</v>
      </c>
      <c r="C5" t="s">
        <v>16</v>
      </c>
      <c r="D5" s="1" t="s">
        <v>12</v>
      </c>
      <c r="H5" s="1">
        <v>0</v>
      </c>
      <c r="I5" s="1" t="s">
        <v>17</v>
      </c>
      <c r="J5" s="1" t="str">
        <f t="shared" ref="J5:J27" si="0">VLOOKUP(H5,$B$2:$E$47,2,0)</f>
        <v>ENC_SW</v>
      </c>
      <c r="K5" s="1" t="str">
        <f t="shared" ref="K5:K27" si="1">VLOOKUP(H5,$B$2:$E$47,3,0)</f>
        <v>no</v>
      </c>
      <c r="L5" s="1"/>
      <c r="M5" s="1" t="s">
        <v>18</v>
      </c>
      <c r="N5" s="1" t="s">
        <v>19</v>
      </c>
      <c r="O5" s="1" t="e">
        <f t="shared" ref="O5:O27" si="2">VLOOKUP(M5,$B$2:$E$47,2,0)</f>
        <v>#N/A</v>
      </c>
      <c r="P5" s="1" t="e">
        <f t="shared" ref="P5:P27" si="3">VLOOKUP(M5,$B$2:$E$47,3,0)</f>
        <v>#N/A</v>
      </c>
    </row>
    <row r="6" spans="2:16">
      <c r="B6">
        <v>3</v>
      </c>
      <c r="C6" t="s">
        <v>20</v>
      </c>
      <c r="D6" s="1" t="s">
        <v>12</v>
      </c>
      <c r="H6" s="1">
        <v>1</v>
      </c>
      <c r="I6" s="1" t="s">
        <v>17</v>
      </c>
      <c r="J6" s="1" t="str">
        <f t="shared" si="0"/>
        <v>SW1</v>
      </c>
      <c r="K6" s="1" t="str">
        <f t="shared" si="1"/>
        <v>no</v>
      </c>
      <c r="L6" s="1"/>
      <c r="M6" s="1" t="s">
        <v>21</v>
      </c>
      <c r="N6" s="1" t="s">
        <v>19</v>
      </c>
      <c r="O6" s="1" t="e">
        <f t="shared" si="2"/>
        <v>#N/A</v>
      </c>
      <c r="P6" s="1" t="e">
        <f t="shared" si="3"/>
        <v>#N/A</v>
      </c>
    </row>
    <row r="7" spans="2:16">
      <c r="C7" t="s">
        <v>22</v>
      </c>
      <c r="D7" s="1" t="s">
        <v>23</v>
      </c>
      <c r="H7" s="1">
        <v>2</v>
      </c>
      <c r="I7" s="1" t="s">
        <v>17</v>
      </c>
      <c r="J7" s="1" t="str">
        <f t="shared" si="0"/>
        <v>ENC_A</v>
      </c>
      <c r="K7" s="1" t="str">
        <f t="shared" si="1"/>
        <v>no</v>
      </c>
      <c r="L7" s="1"/>
      <c r="M7" s="1">
        <v>23</v>
      </c>
      <c r="N7" s="1" t="s">
        <v>25</v>
      </c>
      <c r="O7" s="1" t="str">
        <f t="shared" si="2"/>
        <v>LRCLK i2s</v>
      </c>
      <c r="P7" s="1" t="str">
        <f t="shared" si="3"/>
        <v>no</v>
      </c>
    </row>
    <row r="8" spans="2:16">
      <c r="C8" t="s">
        <v>26</v>
      </c>
      <c r="D8" s="1" t="s">
        <v>23</v>
      </c>
      <c r="H8" s="1">
        <v>3</v>
      </c>
      <c r="I8" s="1" t="s">
        <v>17</v>
      </c>
      <c r="J8" s="1" t="str">
        <f t="shared" si="0"/>
        <v>ENC_B</v>
      </c>
      <c r="K8" s="1" t="str">
        <f t="shared" si="1"/>
        <v>no</v>
      </c>
      <c r="L8" s="1"/>
      <c r="M8" s="1">
        <v>22</v>
      </c>
      <c r="N8" s="1" t="s">
        <v>25</v>
      </c>
      <c r="O8" s="1" t="str">
        <f t="shared" si="2"/>
        <v>TX i2s</v>
      </c>
      <c r="P8" s="1" t="str">
        <f t="shared" si="3"/>
        <v>no</v>
      </c>
    </row>
    <row r="9" spans="2:16">
      <c r="C9" s="2" t="s">
        <v>27</v>
      </c>
      <c r="H9" s="1">
        <v>4</v>
      </c>
      <c r="I9" s="1" t="s">
        <v>17</v>
      </c>
      <c r="J9" s="1" t="str">
        <f t="shared" si="0"/>
        <v>SW2</v>
      </c>
      <c r="K9" s="1" t="str">
        <f t="shared" si="1"/>
        <v>no</v>
      </c>
      <c r="L9" s="1"/>
      <c r="M9" s="1">
        <v>21</v>
      </c>
      <c r="N9" s="1" t="s">
        <v>25</v>
      </c>
      <c r="O9" s="1" t="str">
        <f t="shared" si="2"/>
        <v>TFT_CS</v>
      </c>
      <c r="P9" s="1" t="str">
        <f t="shared" si="3"/>
        <v>no</v>
      </c>
    </row>
    <row r="10" spans="2:16">
      <c r="C10" t="s">
        <v>28</v>
      </c>
      <c r="D10" s="1" t="s">
        <v>12</v>
      </c>
      <c r="E10" t="s">
        <v>66</v>
      </c>
      <c r="H10" s="1">
        <v>5</v>
      </c>
      <c r="I10" s="1" t="s">
        <v>17</v>
      </c>
      <c r="J10" s="1" t="str">
        <f t="shared" si="0"/>
        <v>SW3</v>
      </c>
      <c r="K10" s="1" t="str">
        <f t="shared" si="1"/>
        <v>y</v>
      </c>
      <c r="L10" s="1"/>
      <c r="M10" s="1">
        <v>20</v>
      </c>
      <c r="N10" s="1" t="s">
        <v>25</v>
      </c>
      <c r="O10" s="1" t="str">
        <f t="shared" si="2"/>
        <v>TFT_DC</v>
      </c>
      <c r="P10" s="1" t="str">
        <f t="shared" si="3"/>
        <v>no</v>
      </c>
    </row>
    <row r="11" spans="2:16">
      <c r="C11" t="s">
        <v>30</v>
      </c>
      <c r="D11" s="1" t="s">
        <v>12</v>
      </c>
      <c r="E11" t="s">
        <v>66</v>
      </c>
      <c r="H11" s="1">
        <v>6</v>
      </c>
      <c r="I11" s="1" t="s">
        <v>17</v>
      </c>
      <c r="J11" s="1" t="str">
        <f t="shared" si="0"/>
        <v>MEMCS (opt)</v>
      </c>
      <c r="K11" s="1" t="str">
        <f t="shared" si="1"/>
        <v>y</v>
      </c>
      <c r="L11" s="1"/>
      <c r="M11" s="1">
        <v>19</v>
      </c>
      <c r="N11" s="1" t="s">
        <v>25</v>
      </c>
      <c r="O11" s="1" t="str">
        <f t="shared" si="2"/>
        <v>SCL i2c</v>
      </c>
      <c r="P11" s="1" t="str">
        <f t="shared" si="3"/>
        <v>no</v>
      </c>
    </row>
    <row r="12" spans="2:16">
      <c r="C12" t="s">
        <v>31</v>
      </c>
      <c r="D12" s="1" t="s">
        <v>12</v>
      </c>
      <c r="E12" t="s">
        <v>66</v>
      </c>
      <c r="H12" s="1">
        <v>7</v>
      </c>
      <c r="I12" s="1" t="s">
        <v>17</v>
      </c>
      <c r="J12" s="1" t="str">
        <f t="shared" si="0"/>
        <v>TFT_MOSI</v>
      </c>
      <c r="K12" s="1" t="str">
        <f t="shared" si="1"/>
        <v>no</v>
      </c>
      <c r="L12" s="1"/>
      <c r="M12" s="1">
        <v>18</v>
      </c>
      <c r="N12" s="1" t="s">
        <v>25</v>
      </c>
      <c r="O12" s="1" t="str">
        <f t="shared" si="2"/>
        <v>SDA i2c</v>
      </c>
      <c r="P12" s="1" t="str">
        <f t="shared" si="3"/>
        <v>no</v>
      </c>
    </row>
    <row r="13" spans="2:16">
      <c r="C13" t="s">
        <v>32</v>
      </c>
      <c r="D13" s="1" t="s">
        <v>12</v>
      </c>
      <c r="E13" t="s">
        <v>66</v>
      </c>
      <c r="H13" s="1">
        <v>8</v>
      </c>
      <c r="I13" s="1" t="s">
        <v>17</v>
      </c>
      <c r="J13" s="1" t="e">
        <f t="shared" si="0"/>
        <v>#N/A</v>
      </c>
      <c r="K13" s="1" t="e">
        <f t="shared" si="1"/>
        <v>#N/A</v>
      </c>
      <c r="L13" s="1"/>
      <c r="M13" s="1">
        <v>17</v>
      </c>
      <c r="N13" s="1" t="s">
        <v>25</v>
      </c>
      <c r="O13" s="1" t="e">
        <f t="shared" si="2"/>
        <v>#N/A</v>
      </c>
      <c r="P13" s="1" t="e">
        <f t="shared" si="3"/>
        <v>#N/A</v>
      </c>
    </row>
    <row r="14" spans="2:16">
      <c r="C14" s="2" t="s">
        <v>33</v>
      </c>
      <c r="H14" s="1">
        <v>9</v>
      </c>
      <c r="I14" s="1" t="s">
        <v>17</v>
      </c>
      <c r="J14" s="1" t="str">
        <f t="shared" si="0"/>
        <v>BCLK i2s</v>
      </c>
      <c r="K14" s="1" t="str">
        <f t="shared" si="1"/>
        <v>no</v>
      </c>
      <c r="L14" s="1"/>
      <c r="M14" s="1">
        <v>16</v>
      </c>
      <c r="N14" s="1" t="s">
        <v>25</v>
      </c>
      <c r="O14" s="1" t="e">
        <f t="shared" si="2"/>
        <v>#N/A</v>
      </c>
      <c r="P14" s="1" t="e">
        <f t="shared" si="3"/>
        <v>#N/A</v>
      </c>
    </row>
    <row r="15" spans="2:16">
      <c r="B15">
        <v>1</v>
      </c>
      <c r="C15" t="s">
        <v>34</v>
      </c>
      <c r="D15" s="1" t="s">
        <v>12</v>
      </c>
      <c r="H15" s="1">
        <v>10</v>
      </c>
      <c r="I15" s="1" t="s">
        <v>17</v>
      </c>
      <c r="J15" s="1" t="str">
        <f t="shared" si="0"/>
        <v>SDCS</v>
      </c>
      <c r="K15" s="1" t="str">
        <f t="shared" si="1"/>
        <v>y</v>
      </c>
      <c r="L15" s="1"/>
      <c r="M15" s="1">
        <v>15</v>
      </c>
      <c r="N15" s="1" t="s">
        <v>25</v>
      </c>
      <c r="O15" s="1" t="str">
        <f t="shared" si="2"/>
        <v>Vol pot</v>
      </c>
      <c r="P15" s="1" t="str">
        <f t="shared" si="3"/>
        <v>y</v>
      </c>
    </row>
    <row r="16" spans="2:16">
      <c r="B16">
        <v>4</v>
      </c>
      <c r="C16" t="s">
        <v>35</v>
      </c>
      <c r="D16" s="1" t="s">
        <v>12</v>
      </c>
      <c r="H16" s="1">
        <v>11</v>
      </c>
      <c r="I16" s="1" t="s">
        <v>17</v>
      </c>
      <c r="J16" s="1" t="str">
        <f t="shared" si="0"/>
        <v>MCLK i2s</v>
      </c>
      <c r="K16" s="1" t="str">
        <f t="shared" si="1"/>
        <v>no</v>
      </c>
      <c r="L16" s="1"/>
      <c r="M16" s="1">
        <v>14</v>
      </c>
      <c r="N16" s="1" t="s">
        <v>25</v>
      </c>
      <c r="O16" s="1" t="str">
        <f t="shared" si="2"/>
        <v>TFT_SCLK</v>
      </c>
      <c r="P16" s="1" t="str">
        <f t="shared" si="3"/>
        <v>no</v>
      </c>
    </row>
    <row r="17" spans="2:16">
      <c r="B17">
        <v>5</v>
      </c>
      <c r="C17" t="s">
        <v>36</v>
      </c>
      <c r="D17" s="1" t="s">
        <v>23</v>
      </c>
      <c r="H17" s="1">
        <v>12</v>
      </c>
      <c r="I17" s="1" t="s">
        <v>17</v>
      </c>
      <c r="J17" s="1" t="str">
        <f t="shared" si="0"/>
        <v>TFT_MISO</v>
      </c>
      <c r="K17" s="1" t="str">
        <f t="shared" si="1"/>
        <v>no</v>
      </c>
      <c r="L17" s="1"/>
      <c r="M17" s="1" t="s">
        <v>37</v>
      </c>
      <c r="N17" s="1" t="s">
        <v>17</v>
      </c>
      <c r="O17" s="1" t="e">
        <f t="shared" si="2"/>
        <v>#N/A</v>
      </c>
      <c r="P17" s="1" t="e">
        <f t="shared" si="3"/>
        <v>#N/A</v>
      </c>
    </row>
    <row r="18" spans="2:16">
      <c r="C18" s="4" t="s">
        <v>38</v>
      </c>
      <c r="H18" s="1" t="s">
        <v>39</v>
      </c>
      <c r="I18" s="1" t="s">
        <v>19</v>
      </c>
      <c r="J18" s="1" t="e">
        <f t="shared" si="0"/>
        <v>#N/A</v>
      </c>
      <c r="K18" s="1" t="e">
        <f t="shared" si="1"/>
        <v>#N/A</v>
      </c>
      <c r="L18" s="1"/>
      <c r="M18" s="1" t="s">
        <v>40</v>
      </c>
      <c r="N18" s="1" t="s">
        <v>19</v>
      </c>
      <c r="O18" s="1" t="e">
        <f t="shared" si="2"/>
        <v>#N/A</v>
      </c>
      <c r="P18" s="1" t="e">
        <f t="shared" si="3"/>
        <v>#N/A</v>
      </c>
    </row>
    <row r="19" spans="2:16">
      <c r="B19" s="1">
        <v>20</v>
      </c>
      <c r="C19" t="s">
        <v>41</v>
      </c>
      <c r="D19" s="1" t="s">
        <v>12</v>
      </c>
      <c r="H19" s="1">
        <v>24</v>
      </c>
      <c r="I19" s="1" t="s">
        <v>17</v>
      </c>
      <c r="J19" s="1" t="e">
        <f t="shared" si="0"/>
        <v>#N/A</v>
      </c>
      <c r="K19" s="1" t="e">
        <f t="shared" si="1"/>
        <v>#N/A</v>
      </c>
      <c r="L19" s="1"/>
      <c r="M19" s="1" t="s">
        <v>42</v>
      </c>
      <c r="N19" s="1" t="s">
        <v>19</v>
      </c>
      <c r="O19" s="1" t="e">
        <f t="shared" si="2"/>
        <v>#N/A</v>
      </c>
      <c r="P19" s="1" t="e">
        <f t="shared" si="3"/>
        <v>#N/A</v>
      </c>
    </row>
    <row r="20" spans="2:16">
      <c r="B20" s="1">
        <v>21</v>
      </c>
      <c r="C20" t="s">
        <v>43</v>
      </c>
      <c r="D20" s="1" t="s">
        <v>12</v>
      </c>
      <c r="H20" s="1">
        <v>25</v>
      </c>
      <c r="I20" s="1" t="s">
        <v>17</v>
      </c>
      <c r="J20" s="1" t="e">
        <f t="shared" si="0"/>
        <v>#N/A</v>
      </c>
      <c r="K20" s="1" t="e">
        <f t="shared" si="1"/>
        <v>#N/A</v>
      </c>
      <c r="L20" s="1"/>
      <c r="M20" s="1" t="s">
        <v>44</v>
      </c>
      <c r="N20" s="1" t="s">
        <v>19</v>
      </c>
      <c r="O20" s="1" t="e">
        <f t="shared" si="2"/>
        <v>#N/A</v>
      </c>
      <c r="P20" s="1" t="e">
        <f t="shared" si="3"/>
        <v>#N/A</v>
      </c>
    </row>
    <row r="21" spans="2:16">
      <c r="B21" s="1" t="s">
        <v>45</v>
      </c>
      <c r="C21" t="s">
        <v>46</v>
      </c>
      <c r="H21" s="1">
        <v>26</v>
      </c>
      <c r="I21" s="1" t="s">
        <v>17</v>
      </c>
      <c r="J21" s="1" t="e">
        <f t="shared" si="0"/>
        <v>#N/A</v>
      </c>
      <c r="K21" s="1" t="e">
        <f t="shared" si="1"/>
        <v>#N/A</v>
      </c>
      <c r="L21" s="1"/>
      <c r="M21" s="1">
        <v>39</v>
      </c>
      <c r="N21" s="1" t="s">
        <v>25</v>
      </c>
      <c r="O21" s="1" t="e">
        <f t="shared" si="2"/>
        <v>#N/A</v>
      </c>
      <c r="P21" s="1" t="e">
        <f t="shared" si="3"/>
        <v>#N/A</v>
      </c>
    </row>
    <row r="22" spans="2:16">
      <c r="B22" s="1">
        <v>7</v>
      </c>
      <c r="C22" t="s">
        <v>47</v>
      </c>
      <c r="D22" s="1" t="s">
        <v>12</v>
      </c>
      <c r="H22" s="1">
        <v>27</v>
      </c>
      <c r="I22" s="1" t="s">
        <v>17</v>
      </c>
      <c r="J22" s="1" t="e">
        <f t="shared" si="0"/>
        <v>#N/A</v>
      </c>
      <c r="K22" s="1" t="e">
        <f t="shared" si="1"/>
        <v>#N/A</v>
      </c>
      <c r="L22" s="1"/>
      <c r="M22" s="1">
        <v>38</v>
      </c>
      <c r="N22" s="1" t="s">
        <v>25</v>
      </c>
      <c r="O22" s="1" t="e">
        <f t="shared" si="2"/>
        <v>#N/A</v>
      </c>
      <c r="P22" s="1" t="e">
        <f t="shared" si="3"/>
        <v>#N/A</v>
      </c>
    </row>
    <row r="23" spans="2:16">
      <c r="B23" s="1">
        <v>14</v>
      </c>
      <c r="C23" t="s">
        <v>48</v>
      </c>
      <c r="D23" s="1" t="s">
        <v>12</v>
      </c>
      <c r="H23" s="1">
        <v>28</v>
      </c>
      <c r="I23" s="1" t="s">
        <v>17</v>
      </c>
      <c r="J23" s="1" t="e">
        <f t="shared" si="0"/>
        <v>#N/A</v>
      </c>
      <c r="K23" s="1" t="e">
        <f t="shared" si="1"/>
        <v>#N/A</v>
      </c>
      <c r="L23" s="1"/>
      <c r="M23" s="1">
        <v>37</v>
      </c>
      <c r="N23" s="1" t="s">
        <v>25</v>
      </c>
      <c r="O23" s="1" t="e">
        <f t="shared" si="2"/>
        <v>#N/A</v>
      </c>
      <c r="P23" s="1" t="e">
        <f t="shared" si="3"/>
        <v>#N/A</v>
      </c>
    </row>
    <row r="24" spans="2:16">
      <c r="B24" s="1">
        <v>12</v>
      </c>
      <c r="C24" t="s">
        <v>49</v>
      </c>
      <c r="D24" s="1" t="s">
        <v>12</v>
      </c>
      <c r="H24" s="1">
        <v>29</v>
      </c>
      <c r="I24" s="1" t="s">
        <v>17</v>
      </c>
      <c r="J24" s="1" t="e">
        <f t="shared" si="0"/>
        <v>#N/A</v>
      </c>
      <c r="K24" s="1" t="e">
        <f t="shared" si="1"/>
        <v>#N/A</v>
      </c>
      <c r="L24" s="1"/>
      <c r="M24" s="1">
        <v>36</v>
      </c>
      <c r="N24" s="1" t="s">
        <v>25</v>
      </c>
      <c r="O24" s="1" t="e">
        <f t="shared" si="2"/>
        <v>#N/A</v>
      </c>
      <c r="P24" s="1" t="e">
        <f t="shared" si="3"/>
        <v>#N/A</v>
      </c>
    </row>
    <row r="25" spans="2:16">
      <c r="B25" s="1"/>
      <c r="C25" t="s">
        <v>50</v>
      </c>
      <c r="H25" s="1">
        <v>30</v>
      </c>
      <c r="I25" s="1" t="s">
        <v>17</v>
      </c>
      <c r="J25" s="1" t="e">
        <f t="shared" si="0"/>
        <v>#N/A</v>
      </c>
      <c r="K25" s="1" t="e">
        <f t="shared" si="1"/>
        <v>#N/A</v>
      </c>
      <c r="L25" s="1"/>
      <c r="M25" s="1">
        <v>35</v>
      </c>
      <c r="N25" s="1" t="s">
        <v>25</v>
      </c>
      <c r="O25" s="1" t="e">
        <f t="shared" si="2"/>
        <v>#N/A</v>
      </c>
      <c r="P25" s="1" t="e">
        <f t="shared" si="3"/>
        <v>#N/A</v>
      </c>
    </row>
    <row r="26" spans="2:16">
      <c r="B26" s="1"/>
      <c r="C26" s="4" t="s">
        <v>67</v>
      </c>
      <c r="H26" s="1">
        <v>31</v>
      </c>
      <c r="I26" s="1" t="s">
        <v>17</v>
      </c>
      <c r="J26" s="1" t="e">
        <f t="shared" si="0"/>
        <v>#N/A</v>
      </c>
      <c r="K26" s="1" t="e">
        <f t="shared" si="1"/>
        <v>#N/A</v>
      </c>
      <c r="L26" s="1"/>
      <c r="M26" s="1">
        <v>34</v>
      </c>
      <c r="N26" s="1" t="s">
        <v>25</v>
      </c>
      <c r="O26" s="1" t="e">
        <f t="shared" si="2"/>
        <v>#N/A</v>
      </c>
      <c r="P26" s="1" t="e">
        <f t="shared" si="3"/>
        <v>#N/A</v>
      </c>
    </row>
    <row r="27" spans="2:16">
      <c r="B27" s="1">
        <v>6</v>
      </c>
      <c r="C27" t="s">
        <v>68</v>
      </c>
      <c r="D27" s="1" t="s">
        <v>23</v>
      </c>
      <c r="E27" t="s">
        <v>69</v>
      </c>
      <c r="H27" s="1">
        <v>32</v>
      </c>
      <c r="I27" s="1" t="s">
        <v>17</v>
      </c>
      <c r="J27" s="1" t="e">
        <f t="shared" si="0"/>
        <v>#N/A</v>
      </c>
      <c r="K27" s="1" t="e">
        <f t="shared" si="1"/>
        <v>#N/A</v>
      </c>
      <c r="L27" s="1"/>
      <c r="M27" s="1">
        <v>33</v>
      </c>
      <c r="N27" s="1" t="s">
        <v>25</v>
      </c>
      <c r="O27" s="1" t="e">
        <f t="shared" si="2"/>
        <v>#N/A</v>
      </c>
      <c r="P27" s="1" t="e">
        <f t="shared" si="3"/>
        <v>#N/A</v>
      </c>
    </row>
    <row r="28" spans="2:16">
      <c r="B28" s="1">
        <v>7</v>
      </c>
      <c r="C28" t="s">
        <v>70</v>
      </c>
      <c r="D28" s="1" t="s">
        <v>71</v>
      </c>
      <c r="E28" t="s">
        <v>72</v>
      </c>
    </row>
    <row r="29" spans="2:16">
      <c r="B29" s="1">
        <v>10</v>
      </c>
      <c r="C29" t="s">
        <v>73</v>
      </c>
      <c r="D29" s="1" t="s">
        <v>23</v>
      </c>
      <c r="E29" t="s">
        <v>74</v>
      </c>
      <c r="H29" s="2" t="s">
        <v>55</v>
      </c>
      <c r="J29" s="7"/>
      <c r="M29" s="2" t="s">
        <v>55</v>
      </c>
    </row>
    <row r="30" spans="2:16">
      <c r="B30" s="1">
        <v>12</v>
      </c>
      <c r="C30" t="s">
        <v>75</v>
      </c>
      <c r="D30" s="1" t="s">
        <v>71</v>
      </c>
      <c r="E30" t="s">
        <v>76</v>
      </c>
      <c r="H30" s="1" t="s">
        <v>57</v>
      </c>
      <c r="M30" s="1" t="s">
        <v>58</v>
      </c>
    </row>
    <row r="31" spans="2:16">
      <c r="B31" s="1">
        <v>14</v>
      </c>
      <c r="C31" t="s">
        <v>77</v>
      </c>
      <c r="D31" s="1" t="s">
        <v>71</v>
      </c>
      <c r="E31" t="s">
        <v>78</v>
      </c>
      <c r="H31" s="1" t="s">
        <v>60</v>
      </c>
      <c r="M31" s="1" t="s">
        <v>58</v>
      </c>
    </row>
    <row r="32" spans="2:16">
      <c r="B32" s="1">
        <v>15</v>
      </c>
      <c r="C32" t="s">
        <v>79</v>
      </c>
      <c r="D32" s="1" t="s">
        <v>23</v>
      </c>
      <c r="E32" t="s">
        <v>80</v>
      </c>
      <c r="H32" s="1" t="s">
        <v>62</v>
      </c>
      <c r="M32" s="1" t="s">
        <v>58</v>
      </c>
    </row>
    <row r="33" spans="2:13">
      <c r="B33" s="1">
        <v>23</v>
      </c>
      <c r="C33" t="s">
        <v>81</v>
      </c>
      <c r="D33" s="1" t="s">
        <v>12</v>
      </c>
      <c r="H33" s="1">
        <v>57</v>
      </c>
      <c r="M33" s="1" t="s">
        <v>58</v>
      </c>
    </row>
    <row r="34" spans="2:13">
      <c r="B34" s="1">
        <v>22</v>
      </c>
      <c r="C34" t="s">
        <v>82</v>
      </c>
      <c r="D34" s="1" t="s">
        <v>12</v>
      </c>
      <c r="H34" s="1">
        <v>56</v>
      </c>
      <c r="M34" s="1" t="s">
        <v>58</v>
      </c>
    </row>
    <row r="35" spans="2:13">
      <c r="B35" s="1">
        <v>13</v>
      </c>
      <c r="C35" t="s">
        <v>83</v>
      </c>
      <c r="D35" s="1" t="s">
        <v>12</v>
      </c>
      <c r="H35" s="1">
        <v>55</v>
      </c>
      <c r="M35" s="1" t="s">
        <v>14</v>
      </c>
    </row>
    <row r="36" spans="2:13">
      <c r="B36" s="1">
        <v>11</v>
      </c>
      <c r="C36" t="s">
        <v>84</v>
      </c>
      <c r="D36" s="1" t="s">
        <v>12</v>
      </c>
      <c r="H36" s="1">
        <v>54</v>
      </c>
      <c r="M36" s="1" t="s">
        <v>63</v>
      </c>
    </row>
    <row r="37" spans="2:13">
      <c r="B37" s="1">
        <v>9</v>
      </c>
      <c r="C37" t="s">
        <v>85</v>
      </c>
      <c r="D37" s="1" t="s">
        <v>12</v>
      </c>
      <c r="H37" s="1">
        <v>53</v>
      </c>
      <c r="M37" s="1" t="s">
        <v>64</v>
      </c>
    </row>
    <row r="38" spans="2:13">
      <c r="B38" s="1">
        <v>18</v>
      </c>
      <c r="C38" t="s">
        <v>59</v>
      </c>
      <c r="D38" s="1" t="s">
        <v>12</v>
      </c>
      <c r="H38" s="1">
        <v>52</v>
      </c>
      <c r="M38" s="1" t="s">
        <v>65</v>
      </c>
    </row>
    <row r="39" spans="2:13">
      <c r="B39" s="1">
        <v>19</v>
      </c>
      <c r="C39" t="s">
        <v>61</v>
      </c>
      <c r="D39" s="1" t="s">
        <v>12</v>
      </c>
      <c r="H39" s="1">
        <v>51</v>
      </c>
      <c r="M39" s="1">
        <v>40</v>
      </c>
    </row>
    <row r="40" spans="2:13">
      <c r="D40"/>
      <c r="H40" s="1">
        <v>50</v>
      </c>
      <c r="M40" s="1">
        <v>41</v>
      </c>
    </row>
    <row r="41" spans="2:13">
      <c r="D41"/>
      <c r="H41" s="1">
        <v>49</v>
      </c>
      <c r="M41" s="1">
        <v>42</v>
      </c>
    </row>
    <row r="42" spans="2:13">
      <c r="D42"/>
      <c r="H42" s="1">
        <v>48</v>
      </c>
      <c r="M42" s="1">
        <v>43</v>
      </c>
    </row>
    <row r="43" spans="2:13">
      <c r="D43"/>
      <c r="H43" s="1">
        <v>47</v>
      </c>
      <c r="M43" s="1">
        <v>44</v>
      </c>
    </row>
    <row r="44" spans="2:13">
      <c r="D44"/>
      <c r="H44" s="1" t="s">
        <v>39</v>
      </c>
      <c r="M44" s="1">
        <v>45</v>
      </c>
    </row>
    <row r="45" spans="2:13">
      <c r="D45"/>
      <c r="M45" s="1">
        <v>46</v>
      </c>
    </row>
    <row r="46" spans="2:13">
      <c r="D46"/>
      <c r="M46" s="1" t="s">
        <v>14</v>
      </c>
    </row>
  </sheetData>
  <sheetProtection selectLockedCells="1" selectUnlockedCells="1"/>
  <conditionalFormatting sqref="J5:J27">
    <cfRule type="cellIs" dxfId="4" priority="1" stopIfTrue="1" operator="equal">
      <formula>"y"</formula>
    </cfRule>
  </conditionalFormatting>
  <conditionalFormatting sqref="K5:K27">
    <cfRule type="cellIs" dxfId="3" priority="2" stopIfTrue="1" operator="equal">
      <formula>"y"</formula>
    </cfRule>
    <cfRule type="cellIs" dxfId="2" priority="3" stopIfTrue="1" operator="equal">
      <formula>"no"</formula>
    </cfRule>
  </conditionalFormatting>
  <conditionalFormatting sqref="P5:P27">
    <cfRule type="cellIs" dxfId="1" priority="4" stopIfTrue="1" operator="equal">
      <formula>"y"</formula>
    </cfRule>
    <cfRule type="cellIs" dxfId="0" priority="5" stopIfTrue="1" operator="equal">
      <formula>"no"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2020-02-06T21:27:32Z</dcterms:modified>
</cp:coreProperties>
</file>