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26"/>
  <workbookPr codeName="ThisWorkbook" defaultThemeVersion="124226"/>
  <mc:AlternateContent xmlns:mc="http://schemas.openxmlformats.org/markup-compatibility/2006">
    <mc:Choice Requires="x15">
      <x15ac:absPath xmlns:x15ac="http://schemas.microsoft.com/office/spreadsheetml/2010/11/ac" url="C:\Users\t.lawson\Documents\GitHub\HRBC\"/>
    </mc:Choice>
  </mc:AlternateContent>
  <bookViews>
    <workbookView xWindow="0" yWindow="0" windowWidth="21570" windowHeight="7980" activeTab="2"/>
  </bookViews>
  <sheets>
    <sheet name="Data" sheetId="1" r:id="rId1"/>
    <sheet name="Rlink" sheetId="2" r:id="rId2"/>
    <sheet name="Parameters" sheetId="3" r:id="rId3"/>
    <sheet name="Results" sheetId="4" r:id="rId4"/>
  </sheets>
  <calcPr calcId="171027"/>
</workbook>
</file>

<file path=xl/calcChain.xml><?xml version="1.0" encoding="utf-8"?>
<calcChain xmlns="http://schemas.openxmlformats.org/spreadsheetml/2006/main">
  <c r="M18" i="2" l="1"/>
  <c r="M13" i="2" l="1"/>
  <c r="N13" i="2"/>
  <c r="M12" i="2"/>
  <c r="N12" i="2"/>
  <c r="M11" i="2"/>
  <c r="M7" i="2"/>
  <c r="N11" i="2"/>
  <c r="M19" i="2" l="1"/>
  <c r="M17" i="2"/>
</calcChain>
</file>

<file path=xl/comments1.xml><?xml version="1.0" encoding="utf-8"?>
<comments xmlns="http://schemas.openxmlformats.org/spreadsheetml/2006/main">
  <authors>
    <author>Tim Lawson</author>
  </authors>
  <commentList>
    <comment ref="A1" authorId="0" shapeId="0">
      <text>
        <r>
          <rPr>
            <sz val="11"/>
            <color theme="1"/>
            <rFont val="Calibri"/>
            <family val="2"/>
            <scheme val="minor"/>
          </rPr>
          <t>Tim Lawson:
Make sure these are updated before running HRBC or HRBA! Otherwise the wrong settings will be run or analysed.</t>
        </r>
      </text>
    </comment>
    <comment ref="A2" authorId="0" shapeId="0">
      <text>
        <r>
          <rPr>
            <sz val="11"/>
            <color theme="1"/>
            <rFont val="Calibri"/>
            <family val="2"/>
            <scheme val="minor"/>
          </rPr>
          <t>Tim Lawson:
Make sure these are updated before running HRBC or HRBA! Otherwise the wrong settings will be run or analysed.</t>
        </r>
      </text>
    </comment>
    <comment ref="A4" authorId="0" shapeId="0">
      <text>
        <r>
          <rPr>
            <b/>
            <sz val="9"/>
            <color indexed="81"/>
            <rFont val="Tahoma"/>
            <charset val="1"/>
          </rPr>
          <t>Tim Lawson:</t>
        </r>
        <r>
          <rPr>
            <sz val="9"/>
            <color indexed="81"/>
            <rFont val="Tahoma"/>
            <charset val="1"/>
          </rPr>
          <t xml:space="preserve">
The Run Id identifies a particular physical setup and its</t>
        </r>
        <r>
          <rPr>
            <b/>
            <sz val="9"/>
            <color indexed="81"/>
            <rFont val="Tahoma"/>
            <family val="2"/>
          </rPr>
          <t xml:space="preserve"> only</t>
        </r>
        <r>
          <rPr>
            <sz val="9"/>
            <color indexed="81"/>
            <rFont val="Tahoma"/>
            <charset val="1"/>
          </rPr>
          <t xml:space="preserve"> use is to allow the analysis program (HRBA) to match measurement data with corresponding Rlink data. Each Run Id must be unique and is automatically generated by combining run information such as: the version of HRBC used to acquire the data; the names of the two resistors used and the date and time when the run was started.
The Run Id should </t>
        </r>
        <r>
          <rPr>
            <b/>
            <sz val="9"/>
            <color indexed="81"/>
            <rFont val="Tahoma"/>
            <family val="2"/>
          </rPr>
          <t>NOT</t>
        </r>
        <r>
          <rPr>
            <sz val="9"/>
            <color indexed="81"/>
            <rFont val="Tahoma"/>
            <charset val="1"/>
          </rPr>
          <t xml:space="preserve"> be confused with the comment, which is intended to record and describe (as opposed to identify)  the physical setup, along with any other relevant  observations. The comment is intended to be read by a human, not HRBA.</t>
        </r>
      </text>
    </comment>
  </commentList>
</comments>
</file>

<file path=xl/comments2.xml><?xml version="1.0" encoding="utf-8"?>
<comments xmlns="http://schemas.openxmlformats.org/spreadsheetml/2006/main">
  <authors>
    <author>t.lawson</author>
    <author>Tim Lawson</author>
  </authors>
  <commentList>
    <comment ref="A1" authorId="0" shapeId="0">
      <text>
        <r>
          <rPr>
            <sz val="11"/>
            <color theme="1"/>
            <rFont val="Calibri"/>
            <family val="2"/>
            <scheme val="minor"/>
          </rPr>
          <t>t.lawson:
1st row of actual data (after 6 lines of header)</t>
        </r>
      </text>
    </comment>
    <comment ref="C1" authorId="1" shapeId="0">
      <text>
        <r>
          <rPr>
            <sz val="11"/>
            <color theme="1"/>
            <rFont val="Calibri"/>
            <family val="2"/>
            <scheme val="minor"/>
          </rPr>
          <t>Tim Lawson:
Make sure these are updated to reflect nominal resister ratio</t>
        </r>
      </text>
    </comment>
    <comment ref="C2" authorId="1" shapeId="0">
      <text>
        <r>
          <rPr>
            <sz val="11"/>
            <color theme="1"/>
            <rFont val="Calibri"/>
            <family val="2"/>
            <scheme val="minor"/>
          </rPr>
          <t>Tim Lawson:
Make sure these are updated to reflect nominal resister ratio</t>
        </r>
      </text>
    </comment>
  </commentList>
</comments>
</file>

<file path=xl/comments3.xml><?xml version="1.0" encoding="utf-8"?>
<comments xmlns="http://schemas.openxmlformats.org/spreadsheetml/2006/main">
  <authors>
    <author>Tim Lawson</author>
  </authors>
  <commentList>
    <comment ref="F2" authorId="0" shapeId="0">
      <text>
        <r>
          <rPr>
            <b/>
            <sz val="9"/>
            <color indexed="81"/>
            <rFont val="Tahoma"/>
            <family val="2"/>
          </rPr>
          <t>Tim Lawson:</t>
        </r>
        <r>
          <rPr>
            <sz val="9"/>
            <color indexed="81"/>
            <rFont val="Tahoma"/>
            <family val="2"/>
          </rPr>
          <t xml:space="preserve">
As the resistor section grows and is added to by HRBA, the label will be appended with the RunId of the run that was the source of these values. The combined label acts as the</t>
        </r>
        <r>
          <rPr>
            <b/>
            <sz val="9"/>
            <color indexed="81"/>
            <rFont val="Tahoma"/>
            <family val="2"/>
          </rPr>
          <t xml:space="preserve"> AnalysisId</t>
        </r>
        <r>
          <rPr>
            <sz val="9"/>
            <color indexed="81"/>
            <rFont val="Tahoma"/>
            <family val="2"/>
          </rPr>
          <t>.</t>
        </r>
      </text>
    </comment>
    <comment ref="B5" authorId="0" shapeId="0">
      <text>
        <r>
          <rPr>
            <b/>
            <sz val="9"/>
            <color indexed="81"/>
            <rFont val="Tahoma"/>
            <charset val="1"/>
          </rPr>
          <t>Tim Lawson:</t>
        </r>
        <r>
          <rPr>
            <sz val="9"/>
            <color indexed="81"/>
            <rFont val="Tahoma"/>
            <charset val="1"/>
          </rPr>
          <t xml:space="preserve">
IUnits of [deg C]^-1</t>
        </r>
      </text>
    </comment>
    <comment ref="B8" authorId="0" shapeId="0">
      <text>
        <r>
          <rPr>
            <b/>
            <sz val="9"/>
            <color indexed="81"/>
            <rFont val="Tahoma"/>
            <family val="2"/>
          </rPr>
          <t>Tim Lawson:</t>
        </r>
        <r>
          <rPr>
            <sz val="9"/>
            <color indexed="81"/>
            <rFont val="Tahoma"/>
            <family val="2"/>
          </rPr>
          <t xml:space="preserve">
This means any </t>
        </r>
        <r>
          <rPr>
            <b/>
            <sz val="9"/>
            <color indexed="81"/>
            <rFont val="Tahoma"/>
            <family val="2"/>
          </rPr>
          <t>permanently-attached</t>
        </r>
        <r>
          <rPr>
            <sz val="9"/>
            <color indexed="81"/>
            <rFont val="Tahoma"/>
            <family val="2"/>
          </rPr>
          <t xml:space="preserve"> temperature sensor that forms part of the resistance standard.
In practice this is 'none'  for any RTD (eg Pt 100r, SR104t) and units that have a thermometer well but no permanant sensor (eg:Tinsleys).
Typically 'Pt100r'  is used for 'home-made' resistance boxes. </t>
        </r>
        <r>
          <rPr>
            <b/>
            <sz val="9"/>
            <color indexed="81"/>
            <rFont val="Tahoma"/>
            <family val="2"/>
          </rPr>
          <t>In future</t>
        </r>
        <r>
          <rPr>
            <sz val="9"/>
            <color indexed="81"/>
            <rFont val="Tahoma"/>
            <family val="2"/>
          </rPr>
          <t>,</t>
        </r>
        <r>
          <rPr>
            <b/>
            <sz val="9"/>
            <color indexed="81"/>
            <rFont val="Tahoma"/>
            <family val="2"/>
          </rPr>
          <t xml:space="preserve"> each Pt will need a unique id</t>
        </r>
        <r>
          <rPr>
            <sz val="9"/>
            <color indexed="81"/>
            <rFont val="Tahoma"/>
            <family val="2"/>
          </rPr>
          <t xml:space="preserve">  (eg: 'H100M_Pt 100r',  'New10M_Pt 100r', etc.); </t>
        </r>
        <r>
          <rPr>
            <b/>
            <sz val="9"/>
            <color indexed="81"/>
            <rFont val="Tahoma"/>
            <family val="2"/>
          </rPr>
          <t>calibration info and a prediction equation in the same manner of SR104t 10k</t>
        </r>
        <r>
          <rPr>
            <sz val="9"/>
            <color indexed="81"/>
            <rFont val="Tahoma"/>
            <family val="2"/>
          </rPr>
          <t>.</t>
        </r>
      </text>
    </comment>
    <comment ref="A15" authorId="0" shapeId="0">
      <text>
        <r>
          <rPr>
            <sz val="11"/>
            <color theme="1"/>
            <rFont val="Calibri"/>
            <family val="2"/>
            <scheme val="minor"/>
          </rPr>
          <t>Tim Lawson:
From Buildup2015.xls
Since this has a full years data and higher dof</t>
        </r>
      </text>
    </comment>
    <comment ref="A26" authorId="0" shapeId="0">
      <text>
        <r>
          <rPr>
            <sz val="11"/>
            <color theme="1"/>
            <rFont val="Calibri"/>
            <family val="2"/>
            <scheme val="minor"/>
          </rPr>
          <t>Tim Lawson:
From Summary sheet</t>
        </r>
      </text>
    </comment>
    <comment ref="A37" authorId="0" shapeId="0">
      <text>
        <r>
          <rPr>
            <sz val="11"/>
            <color theme="1"/>
            <rFont val="Calibri"/>
            <family val="2"/>
            <scheme val="minor"/>
          </rPr>
          <t>Tim Lawson:
From Summary sheet</t>
        </r>
      </text>
    </comment>
    <comment ref="A48" authorId="0" shapeId="0">
      <text>
        <r>
          <rPr>
            <sz val="11"/>
            <color theme="1"/>
            <rFont val="Calibri"/>
            <family val="2"/>
            <scheme val="minor"/>
          </rPr>
          <t>Tim Lawson:
From Summary sheet</t>
        </r>
      </text>
    </comment>
    <comment ref="A59" authorId="0" shapeId="0">
      <text>
        <r>
          <rPr>
            <sz val="11"/>
            <color theme="1"/>
            <rFont val="Calibri"/>
            <family val="2"/>
            <scheme val="minor"/>
          </rPr>
          <t>Tim Lawson:
From H100M 10M</t>
        </r>
      </text>
    </comment>
    <comment ref="C98" authorId="0" shapeId="0">
      <text>
        <r>
          <rPr>
            <sz val="11"/>
            <color theme="1"/>
            <rFont val="Calibri"/>
            <family val="2"/>
            <scheme val="minor"/>
          </rPr>
          <t>Tim Lawson:
From …\OHM\ResistorHistory.xls, '10 Mohm' sheet</t>
        </r>
      </text>
    </comment>
    <comment ref="D98" authorId="0" shapeId="0">
      <text>
        <r>
          <rPr>
            <sz val="11"/>
            <color theme="1"/>
            <rFont val="Calibri"/>
            <family val="2"/>
            <scheme val="minor"/>
          </rPr>
          <t>Tim Lawson:
Guess</t>
        </r>
      </text>
    </comment>
    <comment ref="E98" authorId="0" shapeId="0">
      <text>
        <r>
          <rPr>
            <sz val="11"/>
            <color theme="1"/>
            <rFont val="Calibri"/>
            <family val="2"/>
            <scheme val="minor"/>
          </rPr>
          <t>Tim Lawson:
Guess</t>
        </r>
      </text>
    </comment>
  </commentList>
</comments>
</file>

<file path=xl/sharedStrings.xml><?xml version="1.0" encoding="utf-8"?>
<sst xmlns="http://schemas.openxmlformats.org/spreadsheetml/2006/main" count="1136" uniqueCount="426">
  <si>
    <t>start_row</t>
  </si>
  <si>
    <t>stop_row</t>
  </si>
  <si>
    <t>V1_set</t>
  </si>
  <si>
    <t>V2_set</t>
  </si>
  <si>
    <t>n</t>
  </si>
  <si>
    <t>Start/xl del.</t>
  </si>
  <si>
    <t>AZ1 del.</t>
  </si>
  <si>
    <t>Range del.</t>
  </si>
  <si>
    <t>V2</t>
  </si>
  <si>
    <t>Vd1</t>
  </si>
  <si>
    <t>V1</t>
  </si>
  <si>
    <t>dvm_T1</t>
  </si>
  <si>
    <t>dvm_T2</t>
  </si>
  <si>
    <t>GMH_T1</t>
  </si>
  <si>
    <t>GMH_T2</t>
  </si>
  <si>
    <t>RH(%)</t>
  </si>
  <si>
    <t>Comment</t>
  </si>
  <si>
    <t>Role</t>
  </si>
  <si>
    <t>Instrument descr.</t>
  </si>
  <si>
    <t>Run Id:</t>
  </si>
  <si>
    <t>HRBC.v0.4 Ti612 100k:SR104r 10k 03/03/2017 11:37:33</t>
  </si>
  <si>
    <t>t</t>
  </si>
  <si>
    <t>V</t>
  </si>
  <si>
    <t>sd(V)</t>
  </si>
  <si>
    <t>03/03/2017 11:42:16</t>
  </si>
  <si>
    <t>03/03/2017 11:44:14</t>
  </si>
  <si>
    <t>03/03/2017 11:40:36</t>
  </si>
  <si>
    <t>R1: Ti612 100k monitored by GMH, s/n628. R2: SR104r 10k monitored by GMH, s/n627. 1st 'proper' run after some bug-fixing.</t>
  </si>
  <si>
    <t>SRC2</t>
  </si>
  <si>
    <t>SRC: F5520A</t>
  </si>
  <si>
    <t>03/03/2017 11:49:10</t>
  </si>
  <si>
    <t>03/03/2017 11:51:08</t>
  </si>
  <si>
    <t>03/03/2017 11:47:30</t>
  </si>
  <si>
    <t>DVMT1</t>
  </si>
  <si>
    <t>none</t>
  </si>
  <si>
    <t>03/03/2017 11:56:04</t>
  </si>
  <si>
    <t>03/03/2017 11:58:02</t>
  </si>
  <si>
    <t>03/03/2017 11:54:25</t>
  </si>
  <si>
    <t>SRC1</t>
  </si>
  <si>
    <t>SRC: D4808</t>
  </si>
  <si>
    <t>03/03/2017 12:02:57</t>
  </si>
  <si>
    <t>03/03/2017 12:04:55</t>
  </si>
  <si>
    <t>03/03/2017 12:01:18</t>
  </si>
  <si>
    <t>GMH1</t>
  </si>
  <si>
    <t>GMH, s/n628</t>
  </si>
  <si>
    <t>03/03/2017 12:09:50</t>
  </si>
  <si>
    <t>03/03/2017 12:11:48</t>
  </si>
  <si>
    <t>03/03/2017 12:08:11</t>
  </si>
  <si>
    <t>GMH2</t>
  </si>
  <si>
    <t>GMH, s/n627</t>
  </si>
  <si>
    <t>03/03/2017 12:16:44</t>
  </si>
  <si>
    <t>03/03/2017 12:18:42</t>
  </si>
  <si>
    <t>03/03/2017 12:15:05</t>
  </si>
  <si>
    <t>DVMT2</t>
  </si>
  <si>
    <t>DVM: HP34401A, s/n976</t>
  </si>
  <si>
    <t>03/03/2017 12:23:38</t>
  </si>
  <si>
    <t>03/03/2017 12:25:36</t>
  </si>
  <si>
    <t>03/03/2017 12:21:59</t>
  </si>
  <si>
    <t>DVMd</t>
  </si>
  <si>
    <t>DVM: HP3458A, s/n452</t>
  </si>
  <si>
    <t>03/03/2017 12:30:31</t>
  </si>
  <si>
    <t>03/03/2017 12:32:29</t>
  </si>
  <si>
    <t>03/03/2017 12:28:52</t>
  </si>
  <si>
    <t>switchbox</t>
  </si>
  <si>
    <t>03/03/2017 12:37:24</t>
  </si>
  <si>
    <t>03/03/2017 12:39:22</t>
  </si>
  <si>
    <t>03/03/2017 12:35:45</t>
  </si>
  <si>
    <t>DVM12</t>
  </si>
  <si>
    <t>DVM: HP3458A, s/n518</t>
  </si>
  <si>
    <t>03/03/2017 12:44:18</t>
  </si>
  <si>
    <t>03/03/2017 12:46:16</t>
  </si>
  <si>
    <t>03/03/2017 12:42:39</t>
  </si>
  <si>
    <t>03/03/2017 12:51:12</t>
  </si>
  <si>
    <t>03/03/2017 12:53:10</t>
  </si>
  <si>
    <t>03/03/2017 12:49:33</t>
  </si>
  <si>
    <t>03/03/2017 12:58:05</t>
  </si>
  <si>
    <t>03/03/2017 13:00:03</t>
  </si>
  <si>
    <t>03/03/2017 12:56:26</t>
  </si>
  <si>
    <t>03/03/2017 13:04:58</t>
  </si>
  <si>
    <t>03/03/2017 13:06:56</t>
  </si>
  <si>
    <t>03/03/2017 13:03:19</t>
  </si>
  <si>
    <t>03/03/2017 13:11:52</t>
  </si>
  <si>
    <t>03/03/2017 13:13:50</t>
  </si>
  <si>
    <t>03/03/2017 13:10:13</t>
  </si>
  <si>
    <t>03/03/2017 13:18:46</t>
  </si>
  <si>
    <t>03/03/2017 13:20:44</t>
  </si>
  <si>
    <t>03/03/2017 13:17:07</t>
  </si>
  <si>
    <t>03/03/2017 13:25:39</t>
  </si>
  <si>
    <t>03/03/2017 13:27:37</t>
  </si>
  <si>
    <t>03/03/2017 13:24:00</t>
  </si>
  <si>
    <t>03/03/2017 13:32:32</t>
  </si>
  <si>
    <t>03/03/2017 13:34:30</t>
  </si>
  <si>
    <t>03/03/2017 13:30:53</t>
  </si>
  <si>
    <t>03/03/2017 13:39:26</t>
  </si>
  <si>
    <t>03/03/2017 13:41:24</t>
  </si>
  <si>
    <t>03/03/2017 13:37:47</t>
  </si>
  <si>
    <t>03/03/2017 13:46:20</t>
  </si>
  <si>
    <t>03/03/2017 13:48:18</t>
  </si>
  <si>
    <t>03/03/2017 13:44:41</t>
  </si>
  <si>
    <t>03/03/2017 13:53:13</t>
  </si>
  <si>
    <t>03/03/2017 13:55:11</t>
  </si>
  <si>
    <t>03/03/2017 13:51:34</t>
  </si>
  <si>
    <t>03/03/2017 14:00:06</t>
  </si>
  <si>
    <t>03/03/2017 14:02:04</t>
  </si>
  <si>
    <t>03/03/2017 13:58:27</t>
  </si>
  <si>
    <t>03/03/2017 14:07:00</t>
  </si>
  <si>
    <t>03/03/2017 14:08:58</t>
  </si>
  <si>
    <t>03/03/2017 14:05:21</t>
  </si>
  <si>
    <t>03/03/2017 14:13:54</t>
  </si>
  <si>
    <t>03/03/2017 14:15:52</t>
  </si>
  <si>
    <t>03/03/2017 14:12:15</t>
  </si>
  <si>
    <t>03/03/2017 14:20:47</t>
  </si>
  <si>
    <t>03/03/2017 14:22:45</t>
  </si>
  <si>
    <t>03/03/2017 14:19:08</t>
  </si>
  <si>
    <t>03/03/2017 14:27:40</t>
  </si>
  <si>
    <t>03/03/2017 14:29:38</t>
  </si>
  <si>
    <t>03/03/2017 14:26:01</t>
  </si>
  <si>
    <t>03/03/2017 14:34:34</t>
  </si>
  <si>
    <t>03/03/2017 14:36:32</t>
  </si>
  <si>
    <t>03/03/2017 14:32:55</t>
  </si>
  <si>
    <t>03/03/2017 14:41:29</t>
  </si>
  <si>
    <t>03/03/2017 14:43:27</t>
  </si>
  <si>
    <t>03/03/2017 14:39:49</t>
  </si>
  <si>
    <t>03/03/2017 14:48:22</t>
  </si>
  <si>
    <t>03/03/2017 14:50:20</t>
  </si>
  <si>
    <t>03/03/2017 14:46:42</t>
  </si>
  <si>
    <t>03/03/2017 14:55:15</t>
  </si>
  <si>
    <t>03/03/2017 14:57:13</t>
  </si>
  <si>
    <t>03/03/2017 14:53:35</t>
  </si>
  <si>
    <t>03/03/2017 15:02:09</t>
  </si>
  <si>
    <t>03/03/2017 15:04:07</t>
  </si>
  <si>
    <t>03/03/2017 15:00:29</t>
  </si>
  <si>
    <t>03/03/2017 15:09:03</t>
  </si>
  <si>
    <t>03/03/2017 15:11:01</t>
  </si>
  <si>
    <t>03/03/2017 15:07:24</t>
  </si>
  <si>
    <t>03/03/2017 15:15:56</t>
  </si>
  <si>
    <t>03/03/2017 15:17:54</t>
  </si>
  <si>
    <t>03/03/2017 15:14:17</t>
  </si>
  <si>
    <t>03/03/2017 15:22:49</t>
  </si>
  <si>
    <t>03/03/2017 15:24:47</t>
  </si>
  <si>
    <t>03/03/2017 15:21:10</t>
  </si>
  <si>
    <t>03/03/2017 15:29:43</t>
  </si>
  <si>
    <t>03/03/2017 15:31:41</t>
  </si>
  <si>
    <t>03/03/2017 15:28:04</t>
  </si>
  <si>
    <t>03/03/2017 15:36:37</t>
  </si>
  <si>
    <t>03/03/2017 15:38:35</t>
  </si>
  <si>
    <t>03/03/2017 15:34:58</t>
  </si>
  <si>
    <t>03/03/2017 15:43:30</t>
  </si>
  <si>
    <t>03/03/2017 15:45:28</t>
  </si>
  <si>
    <t>03/03/2017 15:41:51</t>
  </si>
  <si>
    <t>Start row</t>
  </si>
  <si>
    <t>|V1_set|</t>
  </si>
  <si>
    <t>N_Reversals</t>
  </si>
  <si>
    <t>|V2_set|</t>
  </si>
  <si>
    <t>N_Readings</t>
  </si>
  <si>
    <t>06/03/2017 10:33:16</t>
  </si>
  <si>
    <t>Nom. value</t>
  </si>
  <si>
    <t>|V|</t>
  </si>
  <si>
    <t>R1</t>
  </si>
  <si>
    <t>Ti612 100k</t>
  </si>
  <si>
    <t>R2</t>
  </si>
  <si>
    <t>SR104r 10k</t>
  </si>
  <si>
    <t>ΔV+</t>
  </si>
  <si>
    <t>ΔV-</t>
  </si>
  <si>
    <t>Resistor Info:</t>
  </si>
  <si>
    <t>Instrument Info:</t>
  </si>
  <si>
    <t>description</t>
  </si>
  <si>
    <t>parameter</t>
  </si>
  <si>
    <t>value</t>
  </si>
  <si>
    <t>uncert</t>
  </si>
  <si>
    <t>dof</t>
  </si>
  <si>
    <t>label</t>
  </si>
  <si>
    <t>Pt 100r</t>
  </si>
  <si>
    <t>R0_LV</t>
  </si>
  <si>
    <t>inf</t>
  </si>
  <si>
    <t>Pt_R0</t>
  </si>
  <si>
    <t>correction</t>
  </si>
  <si>
    <t>GMH627_cor</t>
  </si>
  <si>
    <t>TRef_LV</t>
  </si>
  <si>
    <t>Pt_Tref_LV</t>
  </si>
  <si>
    <t>addr</t>
  </si>
  <si>
    <t>alpha</t>
  </si>
  <si>
    <t>Pt_alpha</t>
  </si>
  <si>
    <t>str_addr</t>
  </si>
  <si>
    <t>COM5</t>
  </si>
  <si>
    <t>beta</t>
  </si>
  <si>
    <t>Pt_beta</t>
  </si>
  <si>
    <t>date</t>
  </si>
  <si>
    <t>role</t>
  </si>
  <si>
    <t>UNUSED GMH, s/n627</t>
  </si>
  <si>
    <t>T_sensor</t>
  </si>
  <si>
    <t>demo</t>
  </si>
  <si>
    <t>SR104t 10k</t>
  </si>
  <si>
    <t>SR104t_R0</t>
  </si>
  <si>
    <t>GMH628_cor</t>
  </si>
  <si>
    <t>SR104t_Tref_LV</t>
  </si>
  <si>
    <t>SR104t_alpha</t>
  </si>
  <si>
    <t>COM6</t>
  </si>
  <si>
    <t>SR104t_beta</t>
  </si>
  <si>
    <t>UNUSED GMH, s/n628</t>
  </si>
  <si>
    <t>SR104r_R0_LV</t>
  </si>
  <si>
    <t>SR104r_Tref_LV</t>
  </si>
  <si>
    <t>COM2</t>
  </si>
  <si>
    <t>VRef_LV</t>
  </si>
  <si>
    <t>SR104r_Vref_LV</t>
  </si>
  <si>
    <t>test</t>
  </si>
  <si>
    <t>A</t>
  </si>
  <si>
    <t>R0_HV</t>
  </si>
  <si>
    <t>SR104r_R0_HV</t>
  </si>
  <si>
    <t>TRef_HV</t>
  </si>
  <si>
    <t>SR104r_Tref_HV</t>
  </si>
  <si>
    <t>VRef_HV</t>
  </si>
  <si>
    <t>SR104r_Vref_HV</t>
  </si>
  <si>
    <t>SR104r_alpha</t>
  </si>
  <si>
    <t>SR104r_beta</t>
  </si>
  <si>
    <t>C</t>
  </si>
  <si>
    <t>gamma</t>
  </si>
  <si>
    <t>Ti611_gamma</t>
  </si>
  <si>
    <t>Vd2</t>
  </si>
  <si>
    <t>Ti612_R0_LV</t>
  </si>
  <si>
    <t>Ti612_Tref_LV</t>
  </si>
  <si>
    <t>B</t>
  </si>
  <si>
    <t>Ti612_Vref_LV</t>
  </si>
  <si>
    <t>Ti612_R0_HV</t>
  </si>
  <si>
    <t>Ti612_Tref_HV</t>
  </si>
  <si>
    <t>Ti612_alpha</t>
  </si>
  <si>
    <t>D</t>
  </si>
  <si>
    <t>Ti612_beta</t>
  </si>
  <si>
    <t>Ti612_gamma</t>
  </si>
  <si>
    <t>28/04/2016 14:45:03</t>
  </si>
  <si>
    <t>correction_100r</t>
  </si>
  <si>
    <t>correction_10k</t>
  </si>
  <si>
    <t>Ti611 1M</t>
  </si>
  <si>
    <t>Ti611_R0_LV</t>
  </si>
  <si>
    <t>correction_100k</t>
  </si>
  <si>
    <t>Ti611_Tref_LV</t>
  </si>
  <si>
    <t>VRC_eq</t>
  </si>
  <si>
    <t>Ti611_Vref_LV</t>
  </si>
  <si>
    <t>VRC_10to1</t>
  </si>
  <si>
    <t>Ti611_R0_HV</t>
  </si>
  <si>
    <t>VRC_100to10</t>
  </si>
  <si>
    <t>Ti611_Tref_HV</t>
  </si>
  <si>
    <t>linearity_gain</t>
  </si>
  <si>
    <t>Ti611_Vref_HV</t>
  </si>
  <si>
    <t>linearity_Vd</t>
  </si>
  <si>
    <t>Ti611_alpha</t>
  </si>
  <si>
    <t>Ti611_beta</t>
  </si>
  <si>
    <t>NO_ADDRESS</t>
  </si>
  <si>
    <t>NOT USED</t>
  </si>
  <si>
    <t>29/04/2016 17:34:17</t>
  </si>
  <si>
    <t>DVM: HP34420A, s/n130</t>
  </si>
  <si>
    <t>H100M 10M</t>
  </si>
  <si>
    <t>H10M_R0_LV</t>
  </si>
  <si>
    <t>H10M_Tref_LV</t>
  </si>
  <si>
    <t>H10M_R0_HV</t>
  </si>
  <si>
    <t>GPIB0::7::INSTR</t>
  </si>
  <si>
    <t>H10M_Tref_HV</t>
  </si>
  <si>
    <t>setfn_str</t>
  </si>
  <si>
    <t>FUNC OHMF;OCOMP ON</t>
  </si>
  <si>
    <t>H10M_Vref_HV</t>
  </si>
  <si>
    <t>*IDN?</t>
  </si>
  <si>
    <t>H10M_alpha</t>
  </si>
  <si>
    <t>UNUSED HP34420A, s/n130</t>
  </si>
  <si>
    <t>H10M_beta</t>
  </si>
  <si>
    <t>H10M_gamma</t>
  </si>
  <si>
    <t>02/05/2016 16:37:25</t>
  </si>
  <si>
    <t>H100M 1G</t>
  </si>
  <si>
    <t>H1G_R0_LV</t>
  </si>
  <si>
    <t>H1G_Tref_LV</t>
  </si>
  <si>
    <t>GPIB0::17::INSTR</t>
  </si>
  <si>
    <t>H1G_Vref_LV</t>
  </si>
  <si>
    <t>H1G_R0_HV</t>
  </si>
  <si>
    <t>H1G_Tref_HV</t>
  </si>
  <si>
    <t>UNUSED HP34401A, s/n976</t>
  </si>
  <si>
    <t>H1G_Vref_HV</t>
  </si>
  <si>
    <t>H1G_alpha</t>
  </si>
  <si>
    <t>DVM: HP3458A, s/n066</t>
  </si>
  <si>
    <t>H1G_beta</t>
  </si>
  <si>
    <t>3458A_066_10k_cor</t>
  </si>
  <si>
    <t>H1G_gamma</t>
  </si>
  <si>
    <t>3458A_066_100k_cor</t>
  </si>
  <si>
    <t>VRCeq</t>
  </si>
  <si>
    <t>VRC10to1</t>
  </si>
  <si>
    <t>Generic 1G</t>
  </si>
  <si>
    <t>gen1G_R0_LV</t>
  </si>
  <si>
    <t>VRC100to10</t>
  </si>
  <si>
    <t>gen1G_Tref_LV</t>
  </si>
  <si>
    <t>Vlin_gain</t>
  </si>
  <si>
    <t>gen1G_Vref_LV</t>
  </si>
  <si>
    <t>Vlin_Vd</t>
  </si>
  <si>
    <t>gen1G_R0_HV</t>
  </si>
  <si>
    <t>gen1G_Tref_HV</t>
  </si>
  <si>
    <t>GPIB0::0::INSTR</t>
  </si>
  <si>
    <t>gen1G_Vref_HV</t>
  </si>
  <si>
    <t>DCV</t>
  </si>
  <si>
    <t>gen1G_alpha</t>
  </si>
  <si>
    <t>ID?</t>
  </si>
  <si>
    <t>gen1G_beta</t>
  </si>
  <si>
    <t>UNUSED HP3458A, s/n066</t>
  </si>
  <si>
    <t>gen1G_gamma</t>
  </si>
  <si>
    <t>28/09/2016 16:04:14</t>
  </si>
  <si>
    <t>DVM: HP3458A, s/n129</t>
  </si>
  <si>
    <t>3458A_129_10k_cor</t>
  </si>
  <si>
    <t>Auto 10k</t>
  </si>
  <si>
    <t>Auto10k_R0_LV</t>
  </si>
  <si>
    <t>Auto10k_TRef_LV</t>
  </si>
  <si>
    <t>Auto10k_VRef_LV</t>
  </si>
  <si>
    <t>Auto10k_R0_HV</t>
  </si>
  <si>
    <t>Auto10k_TRef_HV</t>
  </si>
  <si>
    <t>Auto10k_VRef_HV</t>
  </si>
  <si>
    <t>Auto10k_alpha</t>
  </si>
  <si>
    <t>Auto10k_beta</t>
  </si>
  <si>
    <t>GPIB0::25::INSTR</t>
  </si>
  <si>
    <t>Auto10k_gamma</t>
  </si>
  <si>
    <t>UNUSED HP3458A, s/n129</t>
  </si>
  <si>
    <t>New 10M</t>
  </si>
  <si>
    <t>New10M_R0_LV</t>
  </si>
  <si>
    <t>New10M_TRef_LV</t>
  </si>
  <si>
    <t>DVM: HP3458A, s/n230</t>
  </si>
  <si>
    <t>New10M_VRef_LV</t>
  </si>
  <si>
    <t>3458A_230_10k_cor</t>
  </si>
  <si>
    <t>New10M_R0_HV</t>
  </si>
  <si>
    <t>3458A_230_100k_cor</t>
  </si>
  <si>
    <t>New10M_TRef_HV</t>
  </si>
  <si>
    <t>New10M_VRef_HV</t>
  </si>
  <si>
    <t>New10M_alpha</t>
  </si>
  <si>
    <t>New10M_beta</t>
  </si>
  <si>
    <t>New10M_gamma</t>
  </si>
  <si>
    <t>GPIB0::22::INSTR</t>
  </si>
  <si>
    <t>New 100M</t>
  </si>
  <si>
    <t>New100M_R0_LV</t>
  </si>
  <si>
    <t>New100M_TRef_LV</t>
  </si>
  <si>
    <t>New100M_VRef_LV</t>
  </si>
  <si>
    <t>UNUSED HP3458A, s/n230</t>
  </si>
  <si>
    <t>New100M_R0_HV</t>
  </si>
  <si>
    <t>New100M_TRef_HV</t>
  </si>
  <si>
    <t>New100M_VRef_HV</t>
  </si>
  <si>
    <t>3458A_452_10k_cor</t>
  </si>
  <si>
    <t>New100M_alpha</t>
  </si>
  <si>
    <t>3458A_452_100k_cor</t>
  </si>
  <si>
    <t>New100M_beta</t>
  </si>
  <si>
    <t>New100M_gamma</t>
  </si>
  <si>
    <t>GPIB0::23::INSTR</t>
  </si>
  <si>
    <t>UNUSED HP3458A, s/n452</t>
  </si>
  <si>
    <t>3458A_518_10k_cor</t>
  </si>
  <si>
    <t>3458A_518_100k_cor</t>
  </si>
  <si>
    <t>GPIB0::24::INSTR</t>
  </si>
  <si>
    <t>UNUSED HP3458A, s/n518</t>
  </si>
  <si>
    <t>GPIB0::2::INSTR</t>
  </si>
  <si>
    <t>init_str</t>
  </si>
  <si>
    <t>F0G0D0S0=</t>
  </si>
  <si>
    <t>M+0O1=</t>
  </si>
  <si>
    <t>R0=</t>
  </si>
  <si>
    <t>setV_str</t>
  </si>
  <si>
    <t>M</t>
  </si>
  <si>
    <t>=</t>
  </si>
  <si>
    <t>oper_str</t>
  </si>
  <si>
    <t>O1=</t>
  </si>
  <si>
    <t>stby_str</t>
  </si>
  <si>
    <t>O0=</t>
  </si>
  <si>
    <t>X8=</t>
  </si>
  <si>
    <t>UNUSED D4808</t>
  </si>
  <si>
    <t>GPIB0::4::INSTR</t>
  </si>
  <si>
    <t>OUT 0V,OPER</t>
  </si>
  <si>
    <t xml:space="preserve">OUT </t>
  </si>
  <si>
    <t>V,0Hz</t>
  </si>
  <si>
    <t>OPER</t>
  </si>
  <si>
    <t>STBY</t>
  </si>
  <si>
    <t>chk_err_str</t>
  </si>
  <si>
    <t>ERR?</t>
  </si>
  <si>
    <t>*CLS</t>
  </si>
  <si>
    <t>UNUSED F5520A</t>
  </si>
  <si>
    <t>ΔV+_av</t>
  </si>
  <si>
    <t>ΔV-_av</t>
  </si>
  <si>
    <t>I_nominal</t>
  </si>
  <si>
    <t>Rd</t>
  </si>
  <si>
    <t>Comment / Reference</t>
  </si>
  <si>
    <t>Don't use for absolute temperature measurement - differences only!</t>
  </si>
  <si>
    <t>Ambient conditions</t>
  </si>
  <si>
    <t>T</t>
  </si>
  <si>
    <t>P(mbar)</t>
  </si>
  <si>
    <t>From Results sheet</t>
  </si>
  <si>
    <t>(link to  RefStep data?)</t>
  </si>
  <si>
    <t>(Cal report?)</t>
  </si>
  <si>
    <t>GMH: s/n627</t>
  </si>
  <si>
    <t>GMH: s/n628</t>
  </si>
  <si>
    <t>GMH: s/n629</t>
  </si>
  <si>
    <t>Test Temperature measurement function</t>
  </si>
  <si>
    <t>GMH: s/n367</t>
  </si>
  <si>
    <t>T_correction</t>
  </si>
  <si>
    <t>Windows-assigned port to 3100N USB connector</t>
  </si>
  <si>
    <t>UNUSED GMH, s/n367</t>
  </si>
  <si>
    <t>COM3</t>
  </si>
  <si>
    <t>GMH: sn628</t>
  </si>
  <si>
    <t>P_correction</t>
  </si>
  <si>
    <t>RH_correction</t>
  </si>
  <si>
    <t>GMH367T_cor</t>
  </si>
  <si>
    <t>GMH367P_cor</t>
  </si>
  <si>
    <t>GMH367RH_cor</t>
  </si>
  <si>
    <t>Notes:</t>
  </si>
  <si>
    <t>1. Units of alpha and beta are [deg C]^-1 and [def C]^-2, respectively (i.e. 1e-6*ppm/C...).</t>
  </si>
  <si>
    <t>2. Units of gamma are [V]^-1 (i.e. 1e-6*ppm/V).</t>
  </si>
  <si>
    <t>4. For the Hamon, the voltage coefficient is the effect as it [is/would be] measured on the complete configuration of elements;</t>
  </si>
  <si>
    <t xml:space="preserve">   The series configuration has 1/10 the voltage drop per element, compared with the parallel, for the same overall ppm change in resistance.</t>
  </si>
  <si>
    <t>5. Calibration dates relate to the LV measurement.</t>
  </si>
  <si>
    <t xml:space="preserve">   This shouldn't cause a problem as the LV and HV meaurements are interleaved and their means are not likely to differ by more than a few minutes.</t>
  </si>
  <si>
    <t>3. Uncertainties in Rs propagate through to dependant Rx values through the build-up. This is evident in the increasing dof as Rx increases.</t>
  </si>
  <si>
    <t>P</t>
  </si>
  <si>
    <t xml:space="preserve"> where:</t>
  </si>
  <si>
    <t xml:space="preserve"> R2 = R2_0*(1+R2alpha*dT2 + R2beta*dT2**2 + R2gamma*dV2) + Rd</t>
  </si>
  <si>
    <t>where:</t>
  </si>
  <si>
    <t>6. Measurement equation(s):</t>
  </si>
  <si>
    <t xml:space="preserve"> R1 = -(R2*(1+vrc)*V1_av*G)/( G*V2_av -Vd_av)</t>
  </si>
  <si>
    <t>dT2 = T2_av - R2TRef + T_def2</t>
  </si>
  <si>
    <t>dV2 = abs(abs(V2av) - R2VRef)</t>
  </si>
  <si>
    <t>V2av = (V2[0]-2*V2[1]+V2[2])/4</t>
  </si>
  <si>
    <t>V1av = (V1[0]-2*V1[1]+V1[2])/4</t>
  </si>
  <si>
    <t>Vdav = (Vd[0]-2*Vd[1]+Vd[2])/4 + Vlin_Vd + Vdrift_Vd</t>
  </si>
  <si>
    <t>( where:</t>
  </si>
  <si>
    <r>
      <t>T2_av = T2_av_gmh</t>
    </r>
    <r>
      <rPr>
        <sz val="11"/>
        <color theme="1"/>
        <rFont val="Calibri"/>
        <family val="2"/>
        <scheme val="minor"/>
      </rPr>
      <t xml:space="preserve"> )</t>
    </r>
  </si>
  <si>
    <t>G = (Vd[3]-Vd[2] + Vlin_gain +Vdrift_gain)/(V2[3]-V2[2])</t>
  </si>
  <si>
    <r>
      <rPr>
        <b/>
        <sz val="11"/>
        <color theme="1"/>
        <rFont val="Calibri"/>
        <family val="2"/>
        <scheme val="minor"/>
      </rPr>
      <t>Vlin_gain</t>
    </r>
    <r>
      <rPr>
        <sz val="11"/>
        <color theme="1"/>
        <rFont val="Calibri"/>
        <family val="2"/>
        <scheme val="minor"/>
      </rPr>
      <t xml:space="preserve"> is the linearity of DVMd</t>
    </r>
  </si>
  <si>
    <r>
      <rPr>
        <b/>
        <sz val="11"/>
        <color theme="1"/>
        <rFont val="Calibri"/>
        <family val="2"/>
        <scheme val="minor"/>
      </rPr>
      <t>Vdrift_gain</t>
    </r>
    <r>
      <rPr>
        <sz val="11"/>
        <color theme="1"/>
        <rFont val="Calibri"/>
        <family val="2"/>
        <scheme val="minor"/>
      </rPr>
      <t xml:space="preserve"> is the zero-valued type-B drift of DVMd</t>
    </r>
  </si>
  <si>
    <r>
      <rPr>
        <b/>
        <sz val="11"/>
        <color theme="1"/>
        <rFont val="Calibri"/>
        <family val="2"/>
        <scheme val="minor"/>
      </rPr>
      <t>Vlin_Vd</t>
    </r>
    <r>
      <rPr>
        <sz val="11"/>
        <color theme="1"/>
        <rFont val="Calibri"/>
        <family val="2"/>
        <scheme val="minor"/>
      </rPr>
      <t xml:space="preserve"> is the linearity of DVMd</t>
    </r>
  </si>
  <si>
    <r>
      <rPr>
        <b/>
        <sz val="11"/>
        <color theme="1"/>
        <rFont val="Calibri"/>
        <family val="2"/>
        <scheme val="minor"/>
      </rPr>
      <t>Vdrift_Vd</t>
    </r>
    <r>
      <rPr>
        <sz val="11"/>
        <color theme="1"/>
        <rFont val="Calibri"/>
        <family val="2"/>
        <scheme val="minor"/>
      </rPr>
      <t xml:space="preserve"> is the zero-valued type-B drift of DVMd</t>
    </r>
  </si>
  <si>
    <t>uncertainty in Vdrift = abs(Vd[2]-(Vd[0]+((Vd[3]-Vd[2])/(V2[3]-V2[2]))*(V2[2]-V2[0])))/4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</si>
</sst>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64" formatCode="yyyy\-mm\-dd\ h:mm:ss"/>
    <numFmt numFmtId="165" formatCode="d/mm/yyyy\ h:mm:ss"/>
    <numFmt numFmtId="166" formatCode="0.000000"/>
    <numFmt numFmtId="167" formatCode="0.00000"/>
    <numFmt numFmtId="168" formatCode="0.000000000"/>
    <numFmt numFmtId="169" formatCode="0.000"/>
    <numFmt numFmtId="170" formatCode="0.0000"/>
    <numFmt numFmtId="171" formatCode="0.0000000"/>
  </numFmts>
  <fonts count="20" x14ac:knownFonts="1">
    <font>
      <sz val="11"/>
      <color theme="1"/>
      <name val="Calibri"/>
      <family val="2"/>
      <scheme val="minor"/>
    </font>
    <font>
      <sz val="11"/>
      <color rgb="FF000000"/>
      <name val="Calibri"/>
      <family val="2"/>
    </font>
    <font>
      <b/>
      <sz val="11"/>
      <color theme="1"/>
      <name val="Calibri"/>
      <family val="2"/>
    </font>
    <font>
      <sz val="11"/>
      <color theme="4"/>
      <name val="Calibri"/>
      <family val="2"/>
    </font>
    <font>
      <sz val="11"/>
      <color theme="9" tint="-0.249977111117893"/>
      <name val="Calibri"/>
      <family val="2"/>
    </font>
    <font>
      <b/>
      <sz val="11"/>
      <color theme="4"/>
      <name val="Calibri"/>
      <family val="2"/>
    </font>
    <font>
      <sz val="11"/>
      <color theme="0" tint="-0.249977111117893"/>
      <name val="Calibri"/>
      <family val="2"/>
    </font>
    <font>
      <sz val="11"/>
      <color rgb="FFFF0000"/>
      <name val="Calibri"/>
      <family val="2"/>
      <scheme val="minor"/>
    </font>
    <font>
      <sz val="11"/>
      <color rgb="FF000000"/>
      <name val="Calibri"/>
      <family val="2"/>
      <scheme val="minor"/>
    </font>
    <font>
      <b/>
      <sz val="11"/>
      <color rgb="FF000000"/>
      <name val="Calibri"/>
      <family val="2"/>
    </font>
    <font>
      <sz val="11"/>
      <color rgb="FFFF0000"/>
      <name val="Calibri"/>
      <family val="2"/>
    </font>
    <font>
      <sz val="11"/>
      <color rgb="FF0000FF"/>
      <name val="Calibri"/>
      <family val="2"/>
    </font>
    <font>
      <b/>
      <sz val="11"/>
      <color rgb="FF000000"/>
      <name val="Calibri"/>
      <family val="2"/>
    </font>
    <font>
      <sz val="11"/>
      <color rgb="FFFF0000"/>
      <name val="Calibri"/>
      <family val="2"/>
    </font>
    <font>
      <sz val="11"/>
      <color rgb="FF0000FF"/>
      <name val="Calibri"/>
      <family val="2"/>
    </font>
    <font>
      <sz val="9"/>
      <color indexed="81"/>
      <name val="Tahoma"/>
      <charset val="1"/>
    </font>
    <font>
      <b/>
      <sz val="9"/>
      <color indexed="81"/>
      <name val="Tahoma"/>
      <charset val="1"/>
    </font>
    <font>
      <b/>
      <sz val="9"/>
      <color indexed="81"/>
      <name val="Tahoma"/>
      <family val="2"/>
    </font>
    <font>
      <sz val="9"/>
      <color indexed="81"/>
      <name val="Tahoma"/>
      <family val="2"/>
    </font>
    <font>
      <b/>
      <sz val="11"/>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2">
    <border>
      <left/>
      <right/>
      <top/>
      <bottom/>
      <diagonal/>
    </border>
    <border>
      <left/>
      <right/>
      <top style="thin">
        <color indexed="64"/>
      </top>
      <bottom/>
      <diagonal/>
    </border>
    <border>
      <left/>
      <right/>
      <top/>
      <bottom style="thin">
        <color indexed="64"/>
      </bottom>
      <diagonal/>
    </border>
    <border>
      <left/>
      <right/>
      <top/>
      <bottom style="thin">
        <color auto="1"/>
      </bottom>
      <diagonal/>
    </border>
    <border>
      <left/>
      <right/>
      <top/>
      <bottom style="thin">
        <color auto="1"/>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57">
    <xf numFmtId="0" fontId="0" fillId="0" borderId="0" xfId="0"/>
    <xf numFmtId="0" fontId="1" fillId="0" borderId="0" xfId="0" applyFont="1"/>
    <xf numFmtId="165" fontId="1" fillId="0" borderId="0" xfId="0" applyNumberFormat="1" applyFont="1"/>
    <xf numFmtId="0" fontId="1" fillId="2" borderId="0" xfId="0" applyFont="1" applyFill="1"/>
    <xf numFmtId="0" fontId="0" fillId="2" borderId="0" xfId="0" applyFill="1"/>
    <xf numFmtId="0" fontId="1" fillId="2" borderId="0" xfId="0" applyFont="1" applyFill="1" applyAlignment="1">
      <alignment horizontal="right"/>
    </xf>
    <xf numFmtId="0" fontId="0" fillId="2" borderId="0" xfId="0" applyFill="1" applyAlignment="1">
      <alignment horizontal="right"/>
    </xf>
    <xf numFmtId="0" fontId="2" fillId="0" borderId="0" xfId="0" applyFont="1"/>
    <xf numFmtId="0" fontId="3" fillId="0" borderId="0" xfId="0" applyFont="1"/>
    <xf numFmtId="166" fontId="3" fillId="0" borderId="0" xfId="0" applyNumberFormat="1" applyFont="1"/>
    <xf numFmtId="2" fontId="0" fillId="0" borderId="0" xfId="0" applyNumberFormat="1"/>
    <xf numFmtId="167" fontId="0" fillId="0" borderId="0" xfId="0" applyNumberFormat="1"/>
    <xf numFmtId="1" fontId="0" fillId="0" borderId="0" xfId="0" applyNumberFormat="1"/>
    <xf numFmtId="0" fontId="0" fillId="0" borderId="1" xfId="0" applyBorder="1"/>
    <xf numFmtId="0" fontId="0" fillId="0" borderId="2" xfId="0" applyBorder="1"/>
    <xf numFmtId="0" fontId="4" fillId="0" borderId="0" xfId="0" applyFont="1"/>
    <xf numFmtId="168" fontId="0" fillId="0" borderId="0" xfId="0" applyNumberFormat="1"/>
    <xf numFmtId="0" fontId="5" fillId="0" borderId="0" xfId="0" applyFont="1"/>
    <xf numFmtId="169" fontId="0" fillId="0" borderId="0" xfId="0" applyNumberFormat="1"/>
    <xf numFmtId="170" fontId="0" fillId="0" borderId="0" xfId="0" applyNumberFormat="1"/>
    <xf numFmtId="171" fontId="0" fillId="0" borderId="0" xfId="0" applyNumberFormat="1"/>
    <xf numFmtId="0" fontId="6" fillId="0" borderId="0" xfId="0" applyFont="1"/>
    <xf numFmtId="0" fontId="7" fillId="0" borderId="0" xfId="0" applyFont="1"/>
    <xf numFmtId="11" fontId="7" fillId="0" borderId="0" xfId="0" applyNumberFormat="1" applyFont="1"/>
    <xf numFmtId="11" fontId="8" fillId="0" borderId="0" xfId="0" applyNumberFormat="1" applyFont="1"/>
    <xf numFmtId="0" fontId="8" fillId="0" borderId="0" xfId="0" applyFont="1"/>
    <xf numFmtId="11" fontId="0" fillId="0" borderId="0" xfId="0" applyNumberFormat="1"/>
    <xf numFmtId="14" fontId="0" fillId="0" borderId="0" xfId="0" applyNumberFormat="1"/>
    <xf numFmtId="0" fontId="0" fillId="0" borderId="3" xfId="0" applyBorder="1"/>
    <xf numFmtId="0" fontId="0" fillId="0" borderId="4" xfId="0" applyBorder="1"/>
    <xf numFmtId="164" fontId="0" fillId="0" borderId="0" xfId="0" applyNumberFormat="1"/>
    <xf numFmtId="0" fontId="0" fillId="0" borderId="5" xfId="0" applyBorder="1"/>
    <xf numFmtId="0" fontId="9" fillId="0" borderId="0" xfId="0" applyFont="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10" fillId="0" borderId="0" xfId="0" applyFont="1"/>
    <xf numFmtId="0" fontId="11" fillId="0" borderId="0" xfId="0" applyFont="1"/>
    <xf numFmtId="0" fontId="0" fillId="0" borderId="0" xfId="0"/>
    <xf numFmtId="0" fontId="12" fillId="0" borderId="0" xfId="0" applyFont="1"/>
    <xf numFmtId="0" fontId="13" fillId="0" borderId="0" xfId="0" applyFont="1"/>
    <xf numFmtId="0" fontId="14" fillId="0" borderId="0" xfId="0" applyFont="1"/>
    <xf numFmtId="0" fontId="0" fillId="0" borderId="0" xfId="0"/>
    <xf numFmtId="0" fontId="0" fillId="0" borderId="0" xfId="0" applyBorder="1"/>
    <xf numFmtId="0" fontId="0" fillId="0" borderId="5" xfId="0" applyFill="1" applyBorder="1"/>
    <xf numFmtId="0" fontId="0" fillId="0" borderId="0" xfId="0"/>
    <xf numFmtId="0" fontId="0" fillId="0" borderId="0" xfId="0" applyAlignment="1">
      <alignment horizontal="center"/>
    </xf>
    <xf numFmtId="0" fontId="0" fillId="0" borderId="0" xfId="0"/>
    <xf numFmtId="0" fontId="0" fillId="0" borderId="0" xfId="0"/>
    <xf numFmtId="164" fontId="0" fillId="0" borderId="0" xfId="0" applyNumberFormat="1" applyAlignment="1">
      <alignment horizontal="center"/>
    </xf>
    <xf numFmtId="0" fontId="0" fillId="0" borderId="0" xfId="0"/>
    <xf numFmtId="0" fontId="0" fillId="0" borderId="0" xfId="0" applyAlignment="1">
      <alignment horizontal="center"/>
    </xf>
    <xf numFmtId="0" fontId="19" fillId="0" borderId="0" xfId="0" applyFont="1"/>
    <xf numFmtId="0" fontId="0"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40"/>
  <sheetViews>
    <sheetView zoomScale="60" zoomScaleNormal="60" workbookViewId="0">
      <pane ySplit="540" activePane="bottomLeft"/>
      <selection activeCell="B2" sqref="B2"/>
      <selection pane="bottomLeft" activeCell="B4" sqref="B4"/>
    </sheetView>
  </sheetViews>
  <sheetFormatPr defaultColWidth="11.42578125" defaultRowHeight="15" x14ac:dyDescent="0.25"/>
  <cols>
    <col min="1" max="1" width="13.42578125" style="41" bestFit="1" customWidth="1"/>
    <col min="2" max="2" width="10.85546875" style="41" customWidth="1"/>
    <col min="3" max="3" width="9.140625" style="41" customWidth="1"/>
    <col min="4" max="4" width="12.28515625" style="41" bestFit="1" customWidth="1"/>
    <col min="5" max="5" width="9.140625" style="41" customWidth="1"/>
    <col min="6" max="6" width="11.85546875" style="41" bestFit="1" customWidth="1"/>
    <col min="7" max="7" width="21.140625" style="41" bestFit="1" customWidth="1"/>
    <col min="8" max="8" width="9.85546875" style="41" customWidth="1"/>
    <col min="9" max="9" width="9.140625" style="41" customWidth="1"/>
    <col min="10" max="12" width="2.140625" style="41" customWidth="1"/>
    <col min="13" max="13" width="25" style="41" bestFit="1" customWidth="1"/>
    <col min="14" max="14" width="10" style="41" customWidth="1"/>
    <col min="15" max="15" width="9.140625" style="41" customWidth="1"/>
    <col min="16" max="16" width="25" style="41" bestFit="1" customWidth="1"/>
    <col min="17" max="20" width="9.140625" style="41" customWidth="1"/>
    <col min="21" max="21" width="10.42578125" style="41" bestFit="1" customWidth="1"/>
    <col min="22" max="22" width="10.140625" style="41" customWidth="1"/>
    <col min="23" max="27" width="9.140625" style="41" customWidth="1"/>
    <col min="28" max="28" width="10" style="41" customWidth="1"/>
    <col min="29" max="29" width="9" style="41" customWidth="1"/>
    <col min="30" max="30" width="12.42578125" style="41" customWidth="1"/>
    <col min="31" max="31" width="15" style="41" customWidth="1"/>
    <col min="32" max="32" width="12.140625" style="41" customWidth="1"/>
    <col min="33" max="33" width="11.85546875" style="41" customWidth="1"/>
    <col min="35" max="35" width="26.5703125" bestFit="1" customWidth="1"/>
  </cols>
  <sheetData>
    <row r="1" spans="1:33" x14ac:dyDescent="0.25">
      <c r="A1" s="7" t="s">
        <v>0</v>
      </c>
      <c r="B1" s="17">
        <v>5</v>
      </c>
    </row>
    <row r="2" spans="1:33" x14ac:dyDescent="0.25">
      <c r="A2" s="7" t="s">
        <v>1</v>
      </c>
      <c r="B2" s="17">
        <v>40</v>
      </c>
      <c r="G2" s="30"/>
    </row>
    <row r="3" spans="1:33" x14ac:dyDescent="0.25">
      <c r="A3" t="s">
        <v>2</v>
      </c>
      <c r="B3" t="s">
        <v>3</v>
      </c>
      <c r="C3" t="s">
        <v>4</v>
      </c>
      <c r="D3" t="s">
        <v>5</v>
      </c>
      <c r="E3" t="s">
        <v>6</v>
      </c>
      <c r="F3" t="s">
        <v>7</v>
      </c>
      <c r="G3" s="52" t="s">
        <v>8</v>
      </c>
      <c r="H3" s="53"/>
      <c r="I3" s="53"/>
      <c r="M3" s="54" t="s">
        <v>9</v>
      </c>
      <c r="N3" s="53"/>
      <c r="O3" s="53"/>
      <c r="P3" s="54" t="s">
        <v>10</v>
      </c>
      <c r="Q3" s="53"/>
      <c r="R3" s="53"/>
      <c r="S3" t="s">
        <v>11</v>
      </c>
      <c r="T3" t="s">
        <v>12</v>
      </c>
      <c r="U3" t="s">
        <v>13</v>
      </c>
      <c r="V3" t="s">
        <v>14</v>
      </c>
      <c r="W3" s="54" t="s">
        <v>378</v>
      </c>
      <c r="X3" s="54"/>
      <c r="Y3" s="54"/>
      <c r="Z3" t="s">
        <v>16</v>
      </c>
      <c r="AC3" t="s">
        <v>17</v>
      </c>
      <c r="AD3" t="s">
        <v>18</v>
      </c>
    </row>
    <row r="4" spans="1:33" x14ac:dyDescent="0.25">
      <c r="A4" s="21" t="s">
        <v>19</v>
      </c>
      <c r="B4" s="32" t="s">
        <v>20</v>
      </c>
      <c r="G4" s="30" t="s">
        <v>21</v>
      </c>
      <c r="H4" t="s">
        <v>22</v>
      </c>
      <c r="I4" t="s">
        <v>23</v>
      </c>
      <c r="M4" t="s">
        <v>21</v>
      </c>
      <c r="N4" t="s">
        <v>22</v>
      </c>
      <c r="O4" t="s">
        <v>23</v>
      </c>
      <c r="P4" t="s">
        <v>21</v>
      </c>
      <c r="Q4" t="s">
        <v>22</v>
      </c>
      <c r="R4" t="s">
        <v>23</v>
      </c>
      <c r="U4">
        <v>20.79</v>
      </c>
      <c r="V4">
        <v>20.92</v>
      </c>
      <c r="W4" s="49" t="s">
        <v>379</v>
      </c>
      <c r="X4" s="49" t="s">
        <v>380</v>
      </c>
      <c r="Y4" s="49" t="s">
        <v>15</v>
      </c>
    </row>
    <row r="5" spans="1:33" x14ac:dyDescent="0.25">
      <c r="A5" s="8">
        <v>10</v>
      </c>
      <c r="B5" s="9">
        <v>-1.00037</v>
      </c>
      <c r="C5" s="8">
        <v>10</v>
      </c>
      <c r="D5" s="8">
        <v>60</v>
      </c>
      <c r="E5" s="8">
        <v>5</v>
      </c>
      <c r="F5" s="8">
        <v>90</v>
      </c>
      <c r="G5" s="10" t="s">
        <v>24</v>
      </c>
      <c r="H5" s="11">
        <v>-1.0003009423</v>
      </c>
      <c r="I5">
        <v>7.5799663588165019E-7</v>
      </c>
      <c r="M5" t="s">
        <v>25</v>
      </c>
      <c r="N5">
        <v>-3.0451918841999998E-4</v>
      </c>
      <c r="O5">
        <v>7.4346208143899753E-7</v>
      </c>
      <c r="P5" t="s">
        <v>26</v>
      </c>
      <c r="Q5" s="19">
        <v>10.000023067000001</v>
      </c>
      <c r="R5">
        <v>4.9263576798924586E-7</v>
      </c>
      <c r="S5">
        <v>108.00522249765019</v>
      </c>
      <c r="T5">
        <v>9978.7675999999992</v>
      </c>
      <c r="U5">
        <v>20.79</v>
      </c>
      <c r="V5">
        <v>20.92</v>
      </c>
      <c r="Z5" t="s">
        <v>27</v>
      </c>
      <c r="AC5" s="33" t="s">
        <v>28</v>
      </c>
      <c r="AD5" s="13" t="s">
        <v>29</v>
      </c>
      <c r="AE5" s="13"/>
      <c r="AF5" s="34"/>
      <c r="AG5" s="46"/>
    </row>
    <row r="6" spans="1:33" x14ac:dyDescent="0.25">
      <c r="A6" s="8">
        <v>-10</v>
      </c>
      <c r="B6" s="9">
        <v>1.00037</v>
      </c>
      <c r="C6" s="8">
        <v>10</v>
      </c>
      <c r="D6" s="8">
        <v>60</v>
      </c>
      <c r="E6" s="8">
        <v>5</v>
      </c>
      <c r="F6" s="8">
        <v>90</v>
      </c>
      <c r="G6" s="30" t="s">
        <v>30</v>
      </c>
      <c r="H6" s="11">
        <v>1.0003017303999999</v>
      </c>
      <c r="I6">
        <v>7.3423720055379114E-7</v>
      </c>
      <c r="M6" t="s">
        <v>31</v>
      </c>
      <c r="N6">
        <v>3.0350254677000003E-4</v>
      </c>
      <c r="O6">
        <v>5.5713280955002236E-7</v>
      </c>
      <c r="P6" t="s">
        <v>32</v>
      </c>
      <c r="Q6" s="12">
        <v>-10.000020509000001</v>
      </c>
      <c r="R6">
        <v>3.7701900930720411E-7</v>
      </c>
      <c r="S6">
        <v>108.0006634775383</v>
      </c>
      <c r="T6">
        <v>9978.7739000000001</v>
      </c>
      <c r="U6">
        <v>20.77</v>
      </c>
      <c r="V6">
        <v>20.92</v>
      </c>
      <c r="Z6" t="s">
        <v>27</v>
      </c>
      <c r="AC6" s="35" t="s">
        <v>33</v>
      </c>
      <c r="AD6" s="46" t="s">
        <v>34</v>
      </c>
      <c r="AE6" s="46"/>
      <c r="AF6" s="36"/>
      <c r="AG6" s="46"/>
    </row>
    <row r="7" spans="1:33" x14ac:dyDescent="0.25">
      <c r="A7" s="8">
        <v>10</v>
      </c>
      <c r="B7" s="9">
        <v>-1.00037</v>
      </c>
      <c r="C7" s="8">
        <v>10</v>
      </c>
      <c r="D7" s="8">
        <v>60</v>
      </c>
      <c r="E7" s="8">
        <v>5</v>
      </c>
      <c r="F7" s="8">
        <v>90</v>
      </c>
      <c r="G7" s="30" t="s">
        <v>35</v>
      </c>
      <c r="H7" s="11">
        <v>-1.0003009775</v>
      </c>
      <c r="I7">
        <v>5.9877731899947493E-7</v>
      </c>
      <c r="M7" t="s">
        <v>36</v>
      </c>
      <c r="N7">
        <v>-3.0446364500999999E-4</v>
      </c>
      <c r="O7">
        <v>6.357113387158655E-7</v>
      </c>
      <c r="P7" t="s">
        <v>37</v>
      </c>
      <c r="Q7" s="12">
        <v>10.00002347</v>
      </c>
      <c r="R7">
        <v>4.7347415751223583E-7</v>
      </c>
      <c r="S7">
        <v>107.9960096134231</v>
      </c>
      <c r="T7">
        <v>9978.7739000000001</v>
      </c>
      <c r="U7">
        <v>20.77</v>
      </c>
      <c r="V7">
        <v>20.91</v>
      </c>
      <c r="Z7" t="s">
        <v>27</v>
      </c>
      <c r="AC7" s="35" t="s">
        <v>38</v>
      </c>
      <c r="AD7" s="46" t="s">
        <v>39</v>
      </c>
      <c r="AE7" s="46"/>
      <c r="AF7" s="36"/>
      <c r="AG7" s="46"/>
    </row>
    <row r="8" spans="1:33" x14ac:dyDescent="0.25">
      <c r="A8" s="8">
        <v>10</v>
      </c>
      <c r="B8" s="9">
        <v>-1.0103736999999999</v>
      </c>
      <c r="C8" s="8">
        <v>10</v>
      </c>
      <c r="D8" s="8">
        <v>60</v>
      </c>
      <c r="E8" s="8">
        <v>5</v>
      </c>
      <c r="F8" s="8">
        <v>90</v>
      </c>
      <c r="G8" s="30" t="s">
        <v>40</v>
      </c>
      <c r="H8" s="11">
        <v>-1.0103043347</v>
      </c>
      <c r="I8">
        <v>3.1889254544372381E-7</v>
      </c>
      <c r="M8" t="s">
        <v>41</v>
      </c>
      <c r="N8" s="10">
        <v>-9.3983150759000007E-3</v>
      </c>
      <c r="O8">
        <v>4.6224165697418939E-7</v>
      </c>
      <c r="P8" t="s">
        <v>42</v>
      </c>
      <c r="Q8" s="12">
        <v>10.000024109</v>
      </c>
      <c r="R8">
        <v>4.2955920548059481E-7</v>
      </c>
      <c r="S8">
        <v>108.0168580825118</v>
      </c>
      <c r="T8">
        <v>9978.7782000000007</v>
      </c>
      <c r="U8">
        <v>20.77</v>
      </c>
      <c r="V8">
        <v>20.91</v>
      </c>
      <c r="Z8" t="s">
        <v>27</v>
      </c>
      <c r="AC8" s="35" t="s">
        <v>43</v>
      </c>
      <c r="AD8" s="46" t="s">
        <v>44</v>
      </c>
      <c r="AE8" s="46"/>
      <c r="AF8" s="36"/>
      <c r="AG8" s="46"/>
    </row>
    <row r="9" spans="1:33" x14ac:dyDescent="0.25">
      <c r="A9" s="8">
        <v>10</v>
      </c>
      <c r="B9" s="9">
        <v>-1.00037</v>
      </c>
      <c r="C9" s="8">
        <v>10</v>
      </c>
      <c r="D9" s="8">
        <v>60</v>
      </c>
      <c r="E9" s="8">
        <v>5</v>
      </c>
      <c r="F9" s="8">
        <v>90</v>
      </c>
      <c r="G9" s="30" t="s">
        <v>45</v>
      </c>
      <c r="H9" s="11">
        <v>-1.0003004150000001</v>
      </c>
      <c r="I9">
        <v>7.4657484555964006E-7</v>
      </c>
      <c r="M9" t="s">
        <v>46</v>
      </c>
      <c r="N9">
        <v>-3.0449704612E-4</v>
      </c>
      <c r="O9">
        <v>9.2625932088759127E-7</v>
      </c>
      <c r="P9" t="s">
        <v>47</v>
      </c>
      <c r="Q9" s="12">
        <v>10.000023613</v>
      </c>
      <c r="R9">
        <v>3.0948164547871939E-7</v>
      </c>
      <c r="S9">
        <v>107.9938641744115</v>
      </c>
      <c r="T9">
        <v>9978.7782000000007</v>
      </c>
      <c r="U9">
        <v>20.78</v>
      </c>
      <c r="V9">
        <v>20.91</v>
      </c>
      <c r="Z9" t="s">
        <v>27</v>
      </c>
      <c r="AC9" s="35" t="s">
        <v>48</v>
      </c>
      <c r="AD9" s="46" t="s">
        <v>49</v>
      </c>
      <c r="AE9" s="46"/>
      <c r="AF9" s="36"/>
      <c r="AG9" s="46"/>
    </row>
    <row r="10" spans="1:33" x14ac:dyDescent="0.25">
      <c r="A10" s="8">
        <v>-10</v>
      </c>
      <c r="B10" s="9">
        <v>1.00037</v>
      </c>
      <c r="C10" s="8">
        <v>10</v>
      </c>
      <c r="D10" s="8">
        <v>60</v>
      </c>
      <c r="E10" s="8">
        <v>5</v>
      </c>
      <c r="F10" s="8">
        <v>90</v>
      </c>
      <c r="G10" s="30" t="s">
        <v>50</v>
      </c>
      <c r="H10" s="11">
        <v>1.0003017431000001</v>
      </c>
      <c r="I10">
        <v>5.185144271240301E-7</v>
      </c>
      <c r="M10" t="s">
        <v>51</v>
      </c>
      <c r="N10">
        <v>3.0412604709000003E-4</v>
      </c>
      <c r="O10">
        <v>7.3749261498042023E-7</v>
      </c>
      <c r="P10" t="s">
        <v>52</v>
      </c>
      <c r="Q10" s="12">
        <v>-10.000021125</v>
      </c>
      <c r="R10">
        <v>3.5929715333150132E-7</v>
      </c>
      <c r="S10">
        <v>107.9999022769145</v>
      </c>
      <c r="T10">
        <v>9978.7782000000007</v>
      </c>
      <c r="U10">
        <v>20.8</v>
      </c>
      <c r="V10">
        <v>20.92</v>
      </c>
      <c r="Z10" t="s">
        <v>27</v>
      </c>
      <c r="AC10" s="35" t="s">
        <v>53</v>
      </c>
      <c r="AD10" s="46" t="s">
        <v>54</v>
      </c>
      <c r="AE10" s="46"/>
      <c r="AF10" s="36"/>
      <c r="AG10" s="46"/>
    </row>
    <row r="11" spans="1:33" x14ac:dyDescent="0.25">
      <c r="A11" s="8">
        <v>10</v>
      </c>
      <c r="B11" s="9">
        <v>-1.00037</v>
      </c>
      <c r="C11" s="8">
        <v>10</v>
      </c>
      <c r="D11" s="8">
        <v>60</v>
      </c>
      <c r="E11" s="8">
        <v>5</v>
      </c>
      <c r="F11" s="8">
        <v>90</v>
      </c>
      <c r="G11" s="30" t="s">
        <v>55</v>
      </c>
      <c r="H11" s="11">
        <v>-1.0003010632</v>
      </c>
      <c r="I11">
        <v>3.5548770879843111E-7</v>
      </c>
      <c r="M11" t="s">
        <v>56</v>
      </c>
      <c r="N11">
        <v>-3.0520115826999998E-4</v>
      </c>
      <c r="O11">
        <v>5.217894838339665E-7</v>
      </c>
      <c r="P11" t="s">
        <v>57</v>
      </c>
      <c r="Q11" s="12">
        <v>10.000023240000001</v>
      </c>
      <c r="R11">
        <v>5.171288258761703E-7</v>
      </c>
      <c r="S11">
        <v>108.0014326969337</v>
      </c>
      <c r="T11">
        <v>9978.7718000000004</v>
      </c>
      <c r="U11">
        <v>20.81</v>
      </c>
      <c r="V11">
        <v>20.91</v>
      </c>
      <c r="Z11" t="s">
        <v>27</v>
      </c>
      <c r="AC11" s="35" t="s">
        <v>58</v>
      </c>
      <c r="AD11" s="46" t="s">
        <v>59</v>
      </c>
      <c r="AE11" s="46"/>
      <c r="AF11" s="36"/>
      <c r="AG11" s="46"/>
    </row>
    <row r="12" spans="1:33" x14ac:dyDescent="0.25">
      <c r="A12" s="8">
        <v>10</v>
      </c>
      <c r="B12" s="9">
        <v>-1.0103736999999999</v>
      </c>
      <c r="C12" s="8">
        <v>10</v>
      </c>
      <c r="D12" s="8">
        <v>60</v>
      </c>
      <c r="E12" s="8">
        <v>5</v>
      </c>
      <c r="F12" s="8">
        <v>90</v>
      </c>
      <c r="G12" s="30" t="s">
        <v>60</v>
      </c>
      <c r="H12" s="11">
        <v>-1.0103038602000001</v>
      </c>
      <c r="I12">
        <v>5.625048740256992E-7</v>
      </c>
      <c r="M12" t="s">
        <v>61</v>
      </c>
      <c r="N12" s="10">
        <v>-9.3988829519000006E-3</v>
      </c>
      <c r="O12">
        <v>7.5928665982850947E-7</v>
      </c>
      <c r="P12" t="s">
        <v>62</v>
      </c>
      <c r="Q12" s="12">
        <v>10.000023558000001</v>
      </c>
      <c r="R12">
        <v>4.5725752531655572E-7</v>
      </c>
      <c r="S12">
        <v>108.0025304747645</v>
      </c>
      <c r="T12">
        <v>9978.7739000000001</v>
      </c>
      <c r="U12">
        <v>20.82</v>
      </c>
      <c r="V12">
        <v>20.91</v>
      </c>
      <c r="Z12" t="s">
        <v>27</v>
      </c>
      <c r="AC12" s="35" t="s">
        <v>63</v>
      </c>
      <c r="AD12" s="46" t="s">
        <v>10</v>
      </c>
      <c r="AE12" s="46"/>
      <c r="AF12" s="36"/>
      <c r="AG12" s="46"/>
    </row>
    <row r="13" spans="1:33" x14ac:dyDescent="0.25">
      <c r="A13" s="8">
        <v>10</v>
      </c>
      <c r="B13" s="9">
        <v>-1.00037</v>
      </c>
      <c r="C13" s="8">
        <v>10</v>
      </c>
      <c r="D13" s="8">
        <v>60</v>
      </c>
      <c r="E13" s="8">
        <v>5</v>
      </c>
      <c r="F13" s="8">
        <v>90</v>
      </c>
      <c r="G13" s="30" t="s">
        <v>64</v>
      </c>
      <c r="H13" s="11">
        <v>-1.0003008807</v>
      </c>
      <c r="I13">
        <v>6.3549666491771739E-7</v>
      </c>
      <c r="M13" t="s">
        <v>65</v>
      </c>
      <c r="N13">
        <v>-3.0511738654999989E-4</v>
      </c>
      <c r="O13">
        <v>6.3053697802352372E-7</v>
      </c>
      <c r="P13" t="s">
        <v>66</v>
      </c>
      <c r="Q13" s="12">
        <v>10.000023560000001</v>
      </c>
      <c r="R13">
        <v>4.2515356672693271E-7</v>
      </c>
      <c r="S13">
        <v>107.9959450927759</v>
      </c>
      <c r="T13">
        <v>9978.7697000000007</v>
      </c>
      <c r="U13">
        <v>20.83</v>
      </c>
      <c r="V13">
        <v>20.92</v>
      </c>
      <c r="Z13" t="s">
        <v>27</v>
      </c>
      <c r="AC13" s="37" t="s">
        <v>67</v>
      </c>
      <c r="AD13" s="31" t="s">
        <v>68</v>
      </c>
      <c r="AE13" s="31"/>
      <c r="AF13" s="38"/>
      <c r="AG13" s="46"/>
    </row>
    <row r="14" spans="1:33" x14ac:dyDescent="0.25">
      <c r="A14" s="8">
        <v>-10</v>
      </c>
      <c r="B14" s="9">
        <v>1.00037</v>
      </c>
      <c r="C14" s="8">
        <v>10</v>
      </c>
      <c r="D14" s="8">
        <v>60</v>
      </c>
      <c r="E14" s="8">
        <v>5</v>
      </c>
      <c r="F14" s="8">
        <v>90</v>
      </c>
      <c r="G14" s="30" t="s">
        <v>69</v>
      </c>
      <c r="H14" s="11">
        <v>1.0003016184</v>
      </c>
      <c r="I14">
        <v>5.4756860554311688E-7</v>
      </c>
      <c r="M14" t="s">
        <v>70</v>
      </c>
      <c r="N14">
        <v>3.0430913590000002E-4</v>
      </c>
      <c r="O14">
        <v>5.2180473026271122E-7</v>
      </c>
      <c r="P14" t="s">
        <v>71</v>
      </c>
      <c r="Q14" s="12">
        <v>-10.000021151</v>
      </c>
      <c r="R14">
        <v>5.9232967563602359E-7</v>
      </c>
      <c r="S14">
        <v>108.0173002589636</v>
      </c>
      <c r="T14">
        <v>9978.7739000000001</v>
      </c>
      <c r="U14">
        <v>20.84</v>
      </c>
      <c r="V14">
        <v>20.92</v>
      </c>
      <c r="Z14" t="s">
        <v>27</v>
      </c>
    </row>
    <row r="15" spans="1:33" x14ac:dyDescent="0.25">
      <c r="A15" s="8">
        <v>10</v>
      </c>
      <c r="B15" s="9">
        <v>-1.00037</v>
      </c>
      <c r="C15" s="8">
        <v>10</v>
      </c>
      <c r="D15" s="8">
        <v>60</v>
      </c>
      <c r="E15" s="8">
        <v>5</v>
      </c>
      <c r="F15" s="8">
        <v>90</v>
      </c>
      <c r="G15" s="30" t="s">
        <v>72</v>
      </c>
      <c r="H15" s="11">
        <v>-1.0003006325999999</v>
      </c>
      <c r="I15">
        <v>7.0017604136032464E-7</v>
      </c>
      <c r="M15" t="s">
        <v>73</v>
      </c>
      <c r="N15">
        <v>-3.0492296447999999E-4</v>
      </c>
      <c r="O15">
        <v>7.5731093357883235E-7</v>
      </c>
      <c r="P15" t="s">
        <v>74</v>
      </c>
      <c r="Q15" s="12">
        <v>10.000023547</v>
      </c>
      <c r="R15">
        <v>4.034311175032554E-7</v>
      </c>
      <c r="S15">
        <v>107.9878835102126</v>
      </c>
      <c r="T15">
        <v>9978.7760999999991</v>
      </c>
      <c r="U15">
        <v>20.83</v>
      </c>
      <c r="V15">
        <v>20.92</v>
      </c>
      <c r="Z15" t="s">
        <v>27</v>
      </c>
    </row>
    <row r="16" spans="1:33" x14ac:dyDescent="0.25">
      <c r="A16" s="8">
        <v>10</v>
      </c>
      <c r="B16" s="9">
        <v>-1.0103736999999999</v>
      </c>
      <c r="C16" s="8">
        <v>10</v>
      </c>
      <c r="D16" s="8">
        <v>60</v>
      </c>
      <c r="E16" s="8">
        <v>5</v>
      </c>
      <c r="F16" s="8">
        <v>90</v>
      </c>
      <c r="G16" s="30" t="s">
        <v>75</v>
      </c>
      <c r="H16" s="11">
        <v>-1.010303849</v>
      </c>
      <c r="I16">
        <v>9.1065287932796764E-7</v>
      </c>
      <c r="M16" t="s">
        <v>76</v>
      </c>
      <c r="N16" s="10">
        <v>-9.3988667592000003E-3</v>
      </c>
      <c r="O16">
        <v>6.9210108782969962E-7</v>
      </c>
      <c r="P16" t="s">
        <v>77</v>
      </c>
      <c r="Q16" s="12">
        <v>10.000024298</v>
      </c>
      <c r="R16">
        <v>3.8119111545258141E-7</v>
      </c>
      <c r="S16">
        <v>107.99681557740681</v>
      </c>
      <c r="T16">
        <v>9978.7803000000004</v>
      </c>
      <c r="U16">
        <v>20.84</v>
      </c>
      <c r="V16">
        <v>20.92</v>
      </c>
      <c r="Z16" t="s">
        <v>27</v>
      </c>
    </row>
    <row r="17" spans="1:26" x14ac:dyDescent="0.25">
      <c r="A17" s="8">
        <v>10</v>
      </c>
      <c r="B17" s="9">
        <v>-1.00037</v>
      </c>
      <c r="C17" s="8">
        <v>10</v>
      </c>
      <c r="D17" s="8">
        <v>60</v>
      </c>
      <c r="E17" s="8">
        <v>5</v>
      </c>
      <c r="F17" s="8">
        <v>90</v>
      </c>
      <c r="G17" t="s">
        <v>78</v>
      </c>
      <c r="H17" s="11">
        <v>-1.0003015235999999</v>
      </c>
      <c r="I17">
        <v>7.2686621110483559E-7</v>
      </c>
      <c r="M17" t="s">
        <v>79</v>
      </c>
      <c r="N17">
        <v>-3.0505884931000002E-4</v>
      </c>
      <c r="O17">
        <v>7.0194923059769257E-7</v>
      </c>
      <c r="P17" t="s">
        <v>80</v>
      </c>
      <c r="Q17" s="12">
        <v>10.000023888999999</v>
      </c>
      <c r="R17">
        <v>4.8660844419905556E-7</v>
      </c>
      <c r="S17">
        <v>107.9922265600857</v>
      </c>
      <c r="T17">
        <v>9978.7803000000004</v>
      </c>
      <c r="U17">
        <v>20.83</v>
      </c>
      <c r="V17">
        <v>20.91</v>
      </c>
      <c r="Z17" t="s">
        <v>27</v>
      </c>
    </row>
    <row r="18" spans="1:26" x14ac:dyDescent="0.25">
      <c r="A18" s="8">
        <v>-10</v>
      </c>
      <c r="B18" s="9">
        <v>1.00037</v>
      </c>
      <c r="C18" s="8">
        <v>10</v>
      </c>
      <c r="D18" s="8">
        <v>60</v>
      </c>
      <c r="E18" s="8">
        <v>5</v>
      </c>
      <c r="F18" s="8">
        <v>90</v>
      </c>
      <c r="G18" s="30" t="s">
        <v>81</v>
      </c>
      <c r="H18" s="11">
        <v>1.0003014786</v>
      </c>
      <c r="I18">
        <v>5.4281963446917905E-7</v>
      </c>
      <c r="M18" t="s">
        <v>82</v>
      </c>
      <c r="N18">
        <v>3.0447996242999998E-4</v>
      </c>
      <c r="O18">
        <v>5.9097154058762734E-7</v>
      </c>
      <c r="P18" t="s">
        <v>83</v>
      </c>
      <c r="Q18" s="12">
        <v>-10.000020242</v>
      </c>
      <c r="R18">
        <v>2.0810253866536909E-7</v>
      </c>
      <c r="S18">
        <v>107.98673715321129</v>
      </c>
      <c r="T18">
        <v>9978.7803000000004</v>
      </c>
      <c r="U18">
        <v>20.83</v>
      </c>
      <c r="V18">
        <v>20.92</v>
      </c>
      <c r="Z18" t="s">
        <v>27</v>
      </c>
    </row>
    <row r="19" spans="1:26" x14ac:dyDescent="0.25">
      <c r="A19" s="8">
        <v>10</v>
      </c>
      <c r="B19" s="9">
        <v>-1.00037</v>
      </c>
      <c r="C19" s="8">
        <v>10</v>
      </c>
      <c r="D19" s="8">
        <v>60</v>
      </c>
      <c r="E19" s="8">
        <v>5</v>
      </c>
      <c r="F19" s="8">
        <v>90</v>
      </c>
      <c r="G19" t="s">
        <v>84</v>
      </c>
      <c r="H19" s="11">
        <v>-1.0003005756000001</v>
      </c>
      <c r="I19">
        <v>7.13548441079886E-7</v>
      </c>
      <c r="M19" t="s">
        <v>85</v>
      </c>
      <c r="N19">
        <v>-3.0495051743000001E-4</v>
      </c>
      <c r="O19">
        <v>7.7583739633152845E-7</v>
      </c>
      <c r="P19" t="s">
        <v>86</v>
      </c>
      <c r="Q19" s="12">
        <v>10.000024202000001</v>
      </c>
      <c r="R19">
        <v>5.6858107988499635E-7</v>
      </c>
      <c r="S19">
        <v>108.0135965503905</v>
      </c>
      <c r="T19">
        <v>9978.7760999999991</v>
      </c>
      <c r="U19">
        <v>20.83</v>
      </c>
      <c r="V19">
        <v>20.91</v>
      </c>
      <c r="Z19" t="s">
        <v>27</v>
      </c>
    </row>
    <row r="20" spans="1:26" x14ac:dyDescent="0.25">
      <c r="A20" s="8">
        <v>10</v>
      </c>
      <c r="B20" s="9">
        <v>-1.0103736999999999</v>
      </c>
      <c r="C20" s="8">
        <v>10</v>
      </c>
      <c r="D20" s="8">
        <v>60</v>
      </c>
      <c r="E20" s="8">
        <v>5</v>
      </c>
      <c r="F20" s="8">
        <v>90</v>
      </c>
      <c r="G20" s="30" t="s">
        <v>87</v>
      </c>
      <c r="H20" s="11">
        <v>-1.0103038239</v>
      </c>
      <c r="I20">
        <v>6.0474226829220521E-7</v>
      </c>
      <c r="M20" t="s">
        <v>88</v>
      </c>
      <c r="N20" s="10">
        <v>-9.3983049583999997E-3</v>
      </c>
      <c r="O20">
        <v>5.5349620885136084E-7</v>
      </c>
      <c r="P20" t="s">
        <v>89</v>
      </c>
      <c r="Q20" s="12">
        <v>10.000024446999999</v>
      </c>
      <c r="R20">
        <v>2.4926781680648731E-7</v>
      </c>
      <c r="S20">
        <v>108.0002668693853</v>
      </c>
      <c r="T20">
        <v>9978.7803000000004</v>
      </c>
      <c r="U20">
        <v>20.83</v>
      </c>
      <c r="V20">
        <v>20.91</v>
      </c>
      <c r="Z20" t="s">
        <v>27</v>
      </c>
    </row>
    <row r="21" spans="1:26" x14ac:dyDescent="0.25">
      <c r="A21" s="8">
        <v>10</v>
      </c>
      <c r="B21" s="9">
        <v>-1.00037</v>
      </c>
      <c r="C21" s="8">
        <v>10</v>
      </c>
      <c r="D21" s="8">
        <v>60</v>
      </c>
      <c r="E21" s="8">
        <v>5</v>
      </c>
      <c r="F21" s="8">
        <v>90</v>
      </c>
      <c r="G21" t="s">
        <v>90</v>
      </c>
      <c r="H21" s="11">
        <v>-1.0003010532000001</v>
      </c>
      <c r="I21">
        <v>4.7051716227700369E-7</v>
      </c>
      <c r="M21" t="s">
        <v>91</v>
      </c>
      <c r="N21">
        <v>-3.0468557529000011E-4</v>
      </c>
      <c r="O21">
        <v>6.6559272492850142E-7</v>
      </c>
      <c r="P21" t="s">
        <v>92</v>
      </c>
      <c r="Q21" s="12">
        <v>10.000023072999999</v>
      </c>
      <c r="R21">
        <v>5.473988995630756E-7</v>
      </c>
      <c r="S21">
        <v>108.00637442969131</v>
      </c>
      <c r="T21">
        <v>9978.7760999999991</v>
      </c>
      <c r="U21">
        <v>20.82</v>
      </c>
      <c r="V21">
        <v>20.91</v>
      </c>
      <c r="Z21" t="s">
        <v>27</v>
      </c>
    </row>
    <row r="22" spans="1:26" x14ac:dyDescent="0.25">
      <c r="A22" s="8">
        <v>-10</v>
      </c>
      <c r="B22" s="9">
        <v>1.00037</v>
      </c>
      <c r="C22" s="8">
        <v>10</v>
      </c>
      <c r="D22" s="8">
        <v>60</v>
      </c>
      <c r="E22" s="8">
        <v>5</v>
      </c>
      <c r="F22" s="8">
        <v>90</v>
      </c>
      <c r="G22" s="30" t="s">
        <v>93</v>
      </c>
      <c r="H22" s="11">
        <v>1.0003019523000001</v>
      </c>
      <c r="I22">
        <v>7.8901345570740558E-7</v>
      </c>
      <c r="M22" t="s">
        <v>94</v>
      </c>
      <c r="N22">
        <v>3.0442563560000003E-4</v>
      </c>
      <c r="O22">
        <v>5.9264227499082122E-7</v>
      </c>
      <c r="P22" t="s">
        <v>95</v>
      </c>
      <c r="Q22" s="12">
        <v>-10.000020631</v>
      </c>
      <c r="R22">
        <v>4.8139727193163291E-7</v>
      </c>
      <c r="S22">
        <v>108.00872817239291</v>
      </c>
      <c r="T22">
        <v>9978.7739000000001</v>
      </c>
      <c r="U22">
        <v>20.8</v>
      </c>
      <c r="V22">
        <v>20.91</v>
      </c>
      <c r="Z22" t="s">
        <v>27</v>
      </c>
    </row>
    <row r="23" spans="1:26" x14ac:dyDescent="0.25">
      <c r="A23" s="8">
        <v>10</v>
      </c>
      <c r="B23" s="9">
        <v>-1.00037</v>
      </c>
      <c r="C23" s="8">
        <v>10</v>
      </c>
      <c r="D23" s="8">
        <v>60</v>
      </c>
      <c r="E23" s="8">
        <v>5</v>
      </c>
      <c r="F23" s="8">
        <v>90</v>
      </c>
      <c r="G23" t="s">
        <v>96</v>
      </c>
      <c r="H23" s="11">
        <v>-1.0003009982</v>
      </c>
      <c r="I23">
        <v>6.1303376745362763E-7</v>
      </c>
      <c r="M23" t="s">
        <v>97</v>
      </c>
      <c r="N23">
        <v>-3.0477900539999998E-4</v>
      </c>
      <c r="O23">
        <v>7.6309471461281885E-7</v>
      </c>
      <c r="P23" t="s">
        <v>98</v>
      </c>
      <c r="Q23" s="12">
        <v>10.000023493</v>
      </c>
      <c r="R23">
        <v>5.8785958269577133E-7</v>
      </c>
      <c r="S23">
        <v>108.0030444097705</v>
      </c>
      <c r="T23">
        <v>9978.7739000000001</v>
      </c>
      <c r="U23">
        <v>20.8</v>
      </c>
      <c r="V23">
        <v>20.91</v>
      </c>
      <c r="Z23" t="s">
        <v>27</v>
      </c>
    </row>
    <row r="24" spans="1:26" x14ac:dyDescent="0.25">
      <c r="A24" s="8">
        <v>10</v>
      </c>
      <c r="B24" s="9">
        <v>-1.0103736999999999</v>
      </c>
      <c r="C24" s="8">
        <v>10</v>
      </c>
      <c r="D24" s="8">
        <v>60</v>
      </c>
      <c r="E24" s="8">
        <v>5</v>
      </c>
      <c r="F24" s="8">
        <v>90</v>
      </c>
      <c r="G24" s="30" t="s">
        <v>99</v>
      </c>
      <c r="H24" s="11">
        <v>-1.0103039235</v>
      </c>
      <c r="I24">
        <v>4.87053100009974E-7</v>
      </c>
      <c r="M24" t="s">
        <v>100</v>
      </c>
      <c r="N24">
        <v>-9.398484954500002E-3</v>
      </c>
      <c r="O24">
        <v>6.7223843886337093E-7</v>
      </c>
      <c r="P24" t="s">
        <v>101</v>
      </c>
      <c r="Q24" s="12">
        <v>10.000023782</v>
      </c>
      <c r="R24">
        <v>3.5329559571625871E-7</v>
      </c>
      <c r="S24">
        <v>107.9990130366109</v>
      </c>
      <c r="T24">
        <v>9978.7654999999995</v>
      </c>
      <c r="U24">
        <v>20.8</v>
      </c>
      <c r="V24">
        <v>20.91</v>
      </c>
      <c r="Z24" t="s">
        <v>27</v>
      </c>
    </row>
    <row r="25" spans="1:26" x14ac:dyDescent="0.25">
      <c r="A25" s="8">
        <v>10</v>
      </c>
      <c r="B25" s="9">
        <v>-1.00037</v>
      </c>
      <c r="C25" s="8">
        <v>10</v>
      </c>
      <c r="D25" s="8">
        <v>60</v>
      </c>
      <c r="E25" s="8">
        <v>5</v>
      </c>
      <c r="F25" s="8">
        <v>90</v>
      </c>
      <c r="G25" t="s">
        <v>102</v>
      </c>
      <c r="H25">
        <v>-1.0003015239999999</v>
      </c>
      <c r="I25">
        <v>9.3525896592688897E-7</v>
      </c>
      <c r="M25" t="s">
        <v>103</v>
      </c>
      <c r="N25">
        <v>-3.0484762067999998E-4</v>
      </c>
      <c r="O25">
        <v>7.3558284164244919E-7</v>
      </c>
      <c r="P25" t="s">
        <v>104</v>
      </c>
      <c r="Q25">
        <v>10.000022971</v>
      </c>
      <c r="R25">
        <v>3.6152301270980132E-7</v>
      </c>
      <c r="S25">
        <v>107.9969099792429</v>
      </c>
      <c r="T25">
        <v>9978.7697000000007</v>
      </c>
      <c r="U25">
        <v>20.8</v>
      </c>
      <c r="V25">
        <v>20.91</v>
      </c>
      <c r="Z25" t="s">
        <v>27</v>
      </c>
    </row>
    <row r="26" spans="1:26" x14ac:dyDescent="0.25">
      <c r="A26" s="8">
        <v>-10</v>
      </c>
      <c r="B26" s="9">
        <v>1.00037</v>
      </c>
      <c r="C26" s="8">
        <v>10</v>
      </c>
      <c r="D26" s="8">
        <v>60</v>
      </c>
      <c r="E26" s="8">
        <v>5</v>
      </c>
      <c r="F26" s="8">
        <v>90</v>
      </c>
      <c r="G26" t="s">
        <v>105</v>
      </c>
      <c r="H26">
        <v>1.0003012131</v>
      </c>
      <c r="I26">
        <v>6.4054307688553444E-7</v>
      </c>
      <c r="M26" t="s">
        <v>106</v>
      </c>
      <c r="N26">
        <v>3.0450394397000001E-4</v>
      </c>
      <c r="O26">
        <v>5.9822903459533046E-7</v>
      </c>
      <c r="P26" t="s">
        <v>107</v>
      </c>
      <c r="Q26">
        <v>-10.000021075999999</v>
      </c>
      <c r="R26">
        <v>4.6963815866687402E-7</v>
      </c>
      <c r="S26">
        <v>108.0039881588591</v>
      </c>
      <c r="T26">
        <v>9978.7526999999991</v>
      </c>
      <c r="U26">
        <v>20.8</v>
      </c>
      <c r="V26">
        <v>20.91</v>
      </c>
      <c r="Z26" t="s">
        <v>27</v>
      </c>
    </row>
    <row r="27" spans="1:26" x14ac:dyDescent="0.25">
      <c r="A27" s="8">
        <v>10</v>
      </c>
      <c r="B27" s="9">
        <v>-1.00037</v>
      </c>
      <c r="C27" s="8">
        <v>10</v>
      </c>
      <c r="D27" s="8">
        <v>60</v>
      </c>
      <c r="E27" s="8">
        <v>5</v>
      </c>
      <c r="F27" s="8">
        <v>90</v>
      </c>
      <c r="G27" t="s">
        <v>108</v>
      </c>
      <c r="H27">
        <v>-1.0003004069999999</v>
      </c>
      <c r="I27">
        <v>8.1287036005280375E-7</v>
      </c>
      <c r="M27" t="s">
        <v>109</v>
      </c>
      <c r="N27">
        <v>-3.0469905695000002E-4</v>
      </c>
      <c r="O27">
        <v>8.3014230932357247E-7</v>
      </c>
      <c r="P27" t="s">
        <v>110</v>
      </c>
      <c r="Q27">
        <v>10.000023293</v>
      </c>
      <c r="R27">
        <v>4.6048404486259539E-7</v>
      </c>
      <c r="S27">
        <v>108.01075112882739</v>
      </c>
      <c r="T27">
        <v>9978.7464</v>
      </c>
      <c r="U27">
        <v>20.81</v>
      </c>
      <c r="V27">
        <v>20.91</v>
      </c>
      <c r="Z27" t="s">
        <v>27</v>
      </c>
    </row>
    <row r="28" spans="1:26" x14ac:dyDescent="0.25">
      <c r="A28" s="8">
        <v>10</v>
      </c>
      <c r="B28" s="9">
        <v>-1.0103736999999999</v>
      </c>
      <c r="C28" s="8">
        <v>10</v>
      </c>
      <c r="D28" s="8">
        <v>60</v>
      </c>
      <c r="E28" s="8">
        <v>5</v>
      </c>
      <c r="F28" s="8">
        <v>90</v>
      </c>
      <c r="G28" t="s">
        <v>111</v>
      </c>
      <c r="H28">
        <v>-1.0103038608999999</v>
      </c>
      <c r="I28">
        <v>8.2486355101425509E-7</v>
      </c>
      <c r="M28" t="s">
        <v>112</v>
      </c>
      <c r="N28">
        <v>-9.3985903548000002E-3</v>
      </c>
      <c r="O28">
        <v>6.0388971473078722E-7</v>
      </c>
      <c r="P28" t="s">
        <v>113</v>
      </c>
      <c r="Q28">
        <v>10.000023334</v>
      </c>
      <c r="R28">
        <v>4.8942596753959121E-7</v>
      </c>
      <c r="S28">
        <v>107.9926612908303</v>
      </c>
      <c r="T28">
        <v>9978.74</v>
      </c>
      <c r="U28">
        <v>20.81</v>
      </c>
      <c r="V28">
        <v>20.91</v>
      </c>
      <c r="Z28" t="s">
        <v>27</v>
      </c>
    </row>
    <row r="29" spans="1:26" x14ac:dyDescent="0.25">
      <c r="A29" s="8">
        <v>10</v>
      </c>
      <c r="B29" s="9">
        <v>-1.00037</v>
      </c>
      <c r="C29" s="8">
        <v>10</v>
      </c>
      <c r="D29" s="8">
        <v>60</v>
      </c>
      <c r="E29" s="8">
        <v>5</v>
      </c>
      <c r="F29" s="8">
        <v>90</v>
      </c>
      <c r="G29" t="s">
        <v>114</v>
      </c>
      <c r="H29">
        <v>-1.0003009251999999</v>
      </c>
      <c r="I29">
        <v>4.452549332271818E-7</v>
      </c>
      <c r="M29" t="s">
        <v>115</v>
      </c>
      <c r="N29">
        <v>-3.0463584712000011E-4</v>
      </c>
      <c r="O29">
        <v>5.5502841223791019E-7</v>
      </c>
      <c r="P29" t="s">
        <v>116</v>
      </c>
      <c r="Q29">
        <v>10.000024016999999</v>
      </c>
      <c r="R29">
        <v>4.2742250736142958E-7</v>
      </c>
      <c r="S29">
        <v>108.0040247050249</v>
      </c>
      <c r="T29">
        <v>9978.7337000000007</v>
      </c>
      <c r="U29">
        <v>20.81</v>
      </c>
      <c r="V29">
        <v>20.91</v>
      </c>
      <c r="Z29" t="s">
        <v>27</v>
      </c>
    </row>
    <row r="30" spans="1:26" x14ac:dyDescent="0.25">
      <c r="A30" s="8">
        <v>-10</v>
      </c>
      <c r="B30" s="9">
        <v>1.00037</v>
      </c>
      <c r="C30" s="8">
        <v>10</v>
      </c>
      <c r="D30" s="8">
        <v>60</v>
      </c>
      <c r="E30" s="8">
        <v>5</v>
      </c>
      <c r="F30" s="8">
        <v>90</v>
      </c>
      <c r="G30" t="s">
        <v>117</v>
      </c>
      <c r="H30">
        <v>1.0003020302000001</v>
      </c>
      <c r="I30">
        <v>8.3695052291193735E-7</v>
      </c>
      <c r="M30" t="s">
        <v>118</v>
      </c>
      <c r="N30">
        <v>3.0437386631000001E-4</v>
      </c>
      <c r="O30">
        <v>7.2153183003415284E-7</v>
      </c>
      <c r="P30" t="s">
        <v>119</v>
      </c>
      <c r="Q30">
        <v>-10.000019817</v>
      </c>
      <c r="R30">
        <v>4.4738871993603361E-7</v>
      </c>
      <c r="S30">
        <v>107.9985901158089</v>
      </c>
      <c r="T30">
        <v>9978.7273000000005</v>
      </c>
      <c r="U30">
        <v>20.8</v>
      </c>
      <c r="V30">
        <v>20.91</v>
      </c>
      <c r="Z30" t="s">
        <v>27</v>
      </c>
    </row>
    <row r="31" spans="1:26" x14ac:dyDescent="0.25">
      <c r="A31" s="8">
        <v>10</v>
      </c>
      <c r="B31" s="9">
        <v>-1.00037</v>
      </c>
      <c r="C31" s="8">
        <v>10</v>
      </c>
      <c r="D31" s="8">
        <v>60</v>
      </c>
      <c r="E31" s="8">
        <v>5</v>
      </c>
      <c r="F31" s="8">
        <v>90</v>
      </c>
      <c r="G31" t="s">
        <v>120</v>
      </c>
      <c r="H31">
        <v>-1.0003008587</v>
      </c>
      <c r="I31">
        <v>8.4557160812349214E-7</v>
      </c>
      <c r="M31" t="s">
        <v>121</v>
      </c>
      <c r="N31">
        <v>-3.0459166463999999E-4</v>
      </c>
      <c r="O31">
        <v>3.8377209262623631E-7</v>
      </c>
      <c r="P31" t="s">
        <v>122</v>
      </c>
      <c r="Q31">
        <v>10.000023917</v>
      </c>
      <c r="R31">
        <v>3.3839654583325508E-7</v>
      </c>
      <c r="S31">
        <v>108.0079200113769</v>
      </c>
      <c r="T31">
        <v>9978.7294000000002</v>
      </c>
      <c r="U31">
        <v>20.8</v>
      </c>
      <c r="V31">
        <v>20.91</v>
      </c>
      <c r="Z31" t="s">
        <v>27</v>
      </c>
    </row>
    <row r="32" spans="1:26" x14ac:dyDescent="0.25">
      <c r="A32" s="8">
        <v>10</v>
      </c>
      <c r="B32" s="9">
        <v>-1.0103736999999999</v>
      </c>
      <c r="C32" s="8">
        <v>10</v>
      </c>
      <c r="D32" s="8">
        <v>60</v>
      </c>
      <c r="E32" s="8">
        <v>5</v>
      </c>
      <c r="F32" s="8">
        <v>90</v>
      </c>
      <c r="G32" t="s">
        <v>123</v>
      </c>
      <c r="H32">
        <v>-1.0103044137999999</v>
      </c>
      <c r="I32">
        <v>5.0489378420752024E-7</v>
      </c>
      <c r="M32" t="s">
        <v>124</v>
      </c>
      <c r="N32">
        <v>-9.3982111768999999E-3</v>
      </c>
      <c r="O32">
        <v>4.0380187619278791E-7</v>
      </c>
      <c r="P32" t="s">
        <v>125</v>
      </c>
      <c r="Q32">
        <v>10.000022755</v>
      </c>
      <c r="R32">
        <v>3.276600541929685E-7</v>
      </c>
      <c r="S32">
        <v>107.99400125135971</v>
      </c>
      <c r="T32">
        <v>9978.7167000000009</v>
      </c>
      <c r="U32">
        <v>20.8</v>
      </c>
      <c r="V32">
        <v>20.9</v>
      </c>
      <c r="Z32" t="s">
        <v>27</v>
      </c>
    </row>
    <row r="33" spans="1:26" x14ac:dyDescent="0.25">
      <c r="A33" s="8">
        <v>10</v>
      </c>
      <c r="B33" s="9">
        <v>-1.00037</v>
      </c>
      <c r="C33" s="8">
        <v>10</v>
      </c>
      <c r="D33" s="8">
        <v>60</v>
      </c>
      <c r="E33" s="8">
        <v>5</v>
      </c>
      <c r="F33" s="8">
        <v>90</v>
      </c>
      <c r="G33" t="s">
        <v>126</v>
      </c>
      <c r="H33">
        <v>-1.000300816</v>
      </c>
      <c r="I33">
        <v>7.076064505716005E-7</v>
      </c>
      <c r="M33" t="s">
        <v>127</v>
      </c>
      <c r="N33">
        <v>-3.0464299228999999E-4</v>
      </c>
      <c r="O33">
        <v>9.4841419087425999E-7</v>
      </c>
      <c r="P33" t="s">
        <v>128</v>
      </c>
      <c r="Q33">
        <v>10.00002301</v>
      </c>
      <c r="R33">
        <v>5.314132100208123E-7</v>
      </c>
      <c r="S33">
        <v>107.99563773764019</v>
      </c>
      <c r="T33">
        <v>9978.7081999999991</v>
      </c>
      <c r="U33">
        <v>20.79</v>
      </c>
      <c r="V33">
        <v>20.9</v>
      </c>
      <c r="Z33" t="s">
        <v>27</v>
      </c>
    </row>
    <row r="34" spans="1:26" x14ac:dyDescent="0.25">
      <c r="A34" s="8">
        <v>-10</v>
      </c>
      <c r="B34" s="9">
        <v>1.00037</v>
      </c>
      <c r="C34" s="8">
        <v>10</v>
      </c>
      <c r="D34" s="8">
        <v>60</v>
      </c>
      <c r="E34" s="8">
        <v>5</v>
      </c>
      <c r="F34" s="8">
        <v>90</v>
      </c>
      <c r="G34" t="s">
        <v>129</v>
      </c>
      <c r="H34">
        <v>1.0003018430999999</v>
      </c>
      <c r="I34">
        <v>4.6450605783233313E-7</v>
      </c>
      <c r="M34" t="s">
        <v>130</v>
      </c>
      <c r="N34">
        <v>3.0400439026000001E-4</v>
      </c>
      <c r="O34">
        <v>3.5423240772467921E-7</v>
      </c>
      <c r="P34" t="s">
        <v>131</v>
      </c>
      <c r="Q34">
        <v>-10.000020214999999</v>
      </c>
      <c r="R34">
        <v>5.1216859199421343E-7</v>
      </c>
      <c r="S34">
        <v>108.00427047753109</v>
      </c>
      <c r="T34">
        <v>9978.6954999999998</v>
      </c>
      <c r="U34">
        <v>20.77</v>
      </c>
      <c r="V34">
        <v>20.9</v>
      </c>
      <c r="Z34" t="s">
        <v>27</v>
      </c>
    </row>
    <row r="35" spans="1:26" x14ac:dyDescent="0.25">
      <c r="A35" s="8">
        <v>10</v>
      </c>
      <c r="B35" s="9">
        <v>-1.00037</v>
      </c>
      <c r="C35" s="8">
        <v>10</v>
      </c>
      <c r="D35" s="8">
        <v>60</v>
      </c>
      <c r="E35" s="8">
        <v>5</v>
      </c>
      <c r="F35" s="8">
        <v>90</v>
      </c>
      <c r="G35" t="s">
        <v>132</v>
      </c>
      <c r="H35">
        <v>-1.0003004669</v>
      </c>
      <c r="I35">
        <v>7.2058856345152462E-7</v>
      </c>
      <c r="M35" t="s">
        <v>133</v>
      </c>
      <c r="N35">
        <v>-3.0453863689000003E-4</v>
      </c>
      <c r="O35">
        <v>3.835541152724884E-7</v>
      </c>
      <c r="P35" t="s">
        <v>134</v>
      </c>
      <c r="Q35">
        <v>10.000023741</v>
      </c>
      <c r="R35">
        <v>6.1567397613958947E-7</v>
      </c>
      <c r="S35">
        <v>107.9964294066925</v>
      </c>
      <c r="T35">
        <v>9978.6828000000005</v>
      </c>
      <c r="U35">
        <v>20.77</v>
      </c>
      <c r="V35">
        <v>20.9</v>
      </c>
      <c r="Z35" t="s">
        <v>27</v>
      </c>
    </row>
    <row r="36" spans="1:26" x14ac:dyDescent="0.25">
      <c r="A36" s="8">
        <v>10</v>
      </c>
      <c r="B36" s="9">
        <v>-1.0103736999999999</v>
      </c>
      <c r="C36" s="8">
        <v>10</v>
      </c>
      <c r="D36" s="8">
        <v>60</v>
      </c>
      <c r="E36" s="8">
        <v>5</v>
      </c>
      <c r="F36" s="8">
        <v>90</v>
      </c>
      <c r="G36" t="s">
        <v>135</v>
      </c>
      <c r="H36">
        <v>-1.0103038233999999</v>
      </c>
      <c r="I36">
        <v>6.2834335973807416E-7</v>
      </c>
      <c r="M36" t="s">
        <v>136</v>
      </c>
      <c r="N36">
        <v>-9.3983995658000006E-3</v>
      </c>
      <c r="O36">
        <v>8.412278301759309E-7</v>
      </c>
      <c r="P36" t="s">
        <v>137</v>
      </c>
      <c r="Q36">
        <v>10.000022384999999</v>
      </c>
      <c r="R36">
        <v>2.5713161355811938E-7</v>
      </c>
      <c r="S36">
        <v>107.97025511806321</v>
      </c>
      <c r="T36">
        <v>9978.6743000000006</v>
      </c>
      <c r="U36">
        <v>20.78</v>
      </c>
      <c r="V36">
        <v>20.9</v>
      </c>
      <c r="Z36" t="s">
        <v>27</v>
      </c>
    </row>
    <row r="37" spans="1:26" x14ac:dyDescent="0.25">
      <c r="A37" s="8">
        <v>10</v>
      </c>
      <c r="B37" s="9">
        <v>-1.00037</v>
      </c>
      <c r="C37" s="8">
        <v>10</v>
      </c>
      <c r="D37" s="8">
        <v>60</v>
      </c>
      <c r="E37" s="8">
        <v>5</v>
      </c>
      <c r="F37" s="8">
        <v>90</v>
      </c>
      <c r="G37" t="s">
        <v>138</v>
      </c>
      <c r="H37">
        <v>-1.0003008641</v>
      </c>
      <c r="I37">
        <v>8.9769153946424363E-7</v>
      </c>
      <c r="M37" t="s">
        <v>139</v>
      </c>
      <c r="N37">
        <v>-3.0421448952999989E-4</v>
      </c>
      <c r="O37">
        <v>7.7733995418689511E-7</v>
      </c>
      <c r="P37" t="s">
        <v>140</v>
      </c>
      <c r="Q37">
        <v>10.000023264999999</v>
      </c>
      <c r="R37">
        <v>4.0993901999402532E-7</v>
      </c>
      <c r="S37">
        <v>107.99163867588609</v>
      </c>
      <c r="T37">
        <v>9978.6488000000008</v>
      </c>
      <c r="U37">
        <v>20.77</v>
      </c>
      <c r="V37">
        <v>20.9</v>
      </c>
      <c r="Z37" t="s">
        <v>27</v>
      </c>
    </row>
    <row r="38" spans="1:26" x14ac:dyDescent="0.25">
      <c r="A38" s="8">
        <v>-10</v>
      </c>
      <c r="B38" s="9">
        <v>1.00037</v>
      </c>
      <c r="C38" s="8">
        <v>10</v>
      </c>
      <c r="D38" s="8">
        <v>60</v>
      </c>
      <c r="E38" s="8">
        <v>5</v>
      </c>
      <c r="F38" s="8">
        <v>90</v>
      </c>
      <c r="G38" t="s">
        <v>141</v>
      </c>
      <c r="H38">
        <v>1.0003015202000001</v>
      </c>
      <c r="I38">
        <v>6.9510475633076405E-7</v>
      </c>
      <c r="M38" t="s">
        <v>142</v>
      </c>
      <c r="N38">
        <v>3.0377552598999998E-4</v>
      </c>
      <c r="O38">
        <v>7.6338341559907353E-7</v>
      </c>
      <c r="P38" t="s">
        <v>143</v>
      </c>
      <c r="Q38">
        <v>-10.000020528</v>
      </c>
      <c r="R38">
        <v>3.7879340598164558E-7</v>
      </c>
      <c r="S38">
        <v>108.01477656222249</v>
      </c>
      <c r="T38">
        <v>9978.6424999999999</v>
      </c>
      <c r="U38">
        <v>20.78</v>
      </c>
      <c r="V38">
        <v>20.9</v>
      </c>
      <c r="Z38" t="s">
        <v>27</v>
      </c>
    </row>
    <row r="39" spans="1:26" x14ac:dyDescent="0.25">
      <c r="A39" s="8">
        <v>10</v>
      </c>
      <c r="B39" s="9">
        <v>-1.00037</v>
      </c>
      <c r="C39" s="8">
        <v>10</v>
      </c>
      <c r="D39" s="8">
        <v>60</v>
      </c>
      <c r="E39" s="8">
        <v>5</v>
      </c>
      <c r="F39" s="8">
        <v>90</v>
      </c>
      <c r="G39" t="s">
        <v>144</v>
      </c>
      <c r="H39">
        <v>-1.0003008959999999</v>
      </c>
      <c r="I39">
        <v>9.1961429114045004E-7</v>
      </c>
      <c r="M39" t="s">
        <v>145</v>
      </c>
      <c r="N39">
        <v>-3.0450454660999998E-4</v>
      </c>
      <c r="O39">
        <v>5.1131919034656663E-7</v>
      </c>
      <c r="P39" t="s">
        <v>146</v>
      </c>
      <c r="Q39">
        <v>10.000022766000001</v>
      </c>
      <c r="R39">
        <v>4.2489737341718998E-7</v>
      </c>
      <c r="S39">
        <v>107.9949829574924</v>
      </c>
      <c r="T39">
        <v>9978.6381999999994</v>
      </c>
      <c r="U39">
        <v>20.78</v>
      </c>
      <c r="V39">
        <v>20.9</v>
      </c>
      <c r="Z39" t="s">
        <v>27</v>
      </c>
    </row>
    <row r="40" spans="1:26" x14ac:dyDescent="0.25">
      <c r="A40" s="8">
        <v>10</v>
      </c>
      <c r="B40" s="9">
        <v>-1.0103736999999999</v>
      </c>
      <c r="C40" s="8">
        <v>10</v>
      </c>
      <c r="D40" s="8">
        <v>60</v>
      </c>
      <c r="E40" s="8">
        <v>5</v>
      </c>
      <c r="F40" s="8">
        <v>90</v>
      </c>
      <c r="G40" t="s">
        <v>147</v>
      </c>
      <c r="H40">
        <v>-1.0103041966999999</v>
      </c>
      <c r="I40">
        <v>8.2193877170925992E-7</v>
      </c>
      <c r="M40" t="s">
        <v>148</v>
      </c>
      <c r="N40">
        <v>-9.3981304052999995E-3</v>
      </c>
      <c r="O40">
        <v>4.7101163357350539E-7</v>
      </c>
      <c r="P40" t="s">
        <v>149</v>
      </c>
      <c r="Q40">
        <v>10.000023814</v>
      </c>
      <c r="R40">
        <v>3.8329565052677698E-7</v>
      </c>
      <c r="S40">
        <v>108.0041209542444</v>
      </c>
      <c r="T40">
        <v>9978.6255000000001</v>
      </c>
      <c r="U40">
        <v>20.77</v>
      </c>
      <c r="V40">
        <v>20.9</v>
      </c>
      <c r="Z40" t="s">
        <v>27</v>
      </c>
    </row>
  </sheetData>
  <mergeCells count="4">
    <mergeCell ref="G3:I3"/>
    <mergeCell ref="M3:O3"/>
    <mergeCell ref="P3:R3"/>
    <mergeCell ref="W3:Y3"/>
  </mergeCells>
  <pageMargins left="0.75" right="0.75" top="1" bottom="1" header="0.5" footer="0.5"/>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97"/>
  <sheetViews>
    <sheetView zoomScale="60" zoomScaleNormal="60" workbookViewId="0">
      <pane ySplit="900" activePane="bottomLeft"/>
      <selection activeCell="B1" sqref="B1"/>
      <selection pane="bottomLeft" activeCell="N29" sqref="N29"/>
    </sheetView>
  </sheetViews>
  <sheetFormatPr defaultColWidth="11.42578125" defaultRowHeight="15" x14ac:dyDescent="0.25"/>
  <cols>
    <col min="1" max="1" width="18.5703125" style="41" bestFit="1" customWidth="1"/>
    <col min="2" max="2" width="12.85546875" style="41" customWidth="1"/>
    <col min="3" max="3" width="15.42578125" style="41" bestFit="1" customWidth="1"/>
    <col min="4" max="4" width="14.7109375" style="41" bestFit="1" customWidth="1"/>
    <col min="5" max="5" width="15.42578125" style="41" bestFit="1" customWidth="1"/>
    <col min="6" max="6" width="14.7109375" style="41" bestFit="1" customWidth="1"/>
    <col min="7" max="7" width="15.42578125" style="41" bestFit="1" customWidth="1"/>
    <col min="8" max="8" width="14.7109375" style="41" bestFit="1" customWidth="1"/>
    <col min="9" max="9" width="15.42578125" style="41" bestFit="1" customWidth="1"/>
    <col min="10" max="10" width="14.7109375" style="41" bestFit="1" customWidth="1"/>
    <col min="11" max="11" width="0" style="41" hidden="1" customWidth="1"/>
    <col min="12" max="12" width="15.42578125" style="41" bestFit="1" customWidth="1"/>
    <col min="13" max="13" width="14.7109375" style="41" bestFit="1" customWidth="1"/>
    <col min="14" max="14" width="15.42578125" style="41" bestFit="1" customWidth="1"/>
    <col min="15" max="20" width="0" style="41" hidden="1" customWidth="1"/>
  </cols>
  <sheetData>
    <row r="1" spans="1:14" x14ac:dyDescent="0.25">
      <c r="A1" s="5" t="s">
        <v>150</v>
      </c>
      <c r="B1" s="3">
        <v>28</v>
      </c>
      <c r="C1" s="6" t="s">
        <v>151</v>
      </c>
      <c r="D1" s="4">
        <v>10</v>
      </c>
    </row>
    <row r="2" spans="1:14" x14ac:dyDescent="0.25">
      <c r="A2" s="5" t="s">
        <v>152</v>
      </c>
      <c r="B2" s="3">
        <v>10</v>
      </c>
      <c r="C2" s="6" t="s">
        <v>153</v>
      </c>
      <c r="D2" s="4">
        <v>1</v>
      </c>
    </row>
    <row r="3" spans="1:14" x14ac:dyDescent="0.25">
      <c r="A3" s="5" t="s">
        <v>154</v>
      </c>
      <c r="B3" s="3">
        <v>10</v>
      </c>
    </row>
    <row r="4" spans="1:14" x14ac:dyDescent="0.25">
      <c r="A4" s="2"/>
      <c r="B4" s="1"/>
    </row>
    <row r="5" spans="1:14" x14ac:dyDescent="0.25">
      <c r="A5" s="42" t="s">
        <v>19</v>
      </c>
      <c r="B5" s="42" t="s">
        <v>20</v>
      </c>
    </row>
    <row r="6" spans="1:14" x14ac:dyDescent="0.25">
      <c r="A6" t="s">
        <v>16</v>
      </c>
      <c r="B6" t="s">
        <v>27</v>
      </c>
      <c r="M6" s="41" t="s">
        <v>374</v>
      </c>
    </row>
    <row r="7" spans="1:14" x14ac:dyDescent="0.25">
      <c r="A7" t="s">
        <v>155</v>
      </c>
      <c r="B7"/>
      <c r="C7" t="s">
        <v>156</v>
      </c>
      <c r="D7" t="s">
        <v>157</v>
      </c>
      <c r="M7" s="41">
        <f>(D8+D9)/(C8+C9)</f>
        <v>1E-4</v>
      </c>
    </row>
    <row r="8" spans="1:14" x14ac:dyDescent="0.25">
      <c r="A8" t="s">
        <v>158</v>
      </c>
      <c r="B8" t="s">
        <v>159</v>
      </c>
      <c r="C8">
        <v>100000</v>
      </c>
      <c r="D8">
        <v>10</v>
      </c>
    </row>
    <row r="9" spans="1:14" x14ac:dyDescent="0.25">
      <c r="A9" t="s">
        <v>160</v>
      </c>
      <c r="B9" t="s">
        <v>161</v>
      </c>
      <c r="C9">
        <v>10000</v>
      </c>
      <c r="D9">
        <v>1</v>
      </c>
    </row>
    <row r="10" spans="1:14" x14ac:dyDescent="0.25">
      <c r="A10" s="43" t="s">
        <v>162</v>
      </c>
      <c r="B10" s="44" t="s">
        <v>163</v>
      </c>
      <c r="C10" s="43" t="s">
        <v>162</v>
      </c>
      <c r="D10" s="44" t="s">
        <v>163</v>
      </c>
      <c r="E10" s="43" t="s">
        <v>162</v>
      </c>
      <c r="F10" s="44" t="s">
        <v>163</v>
      </c>
      <c r="G10" s="43" t="s">
        <v>162</v>
      </c>
      <c r="H10" s="44" t="s">
        <v>163</v>
      </c>
      <c r="I10" s="43" t="s">
        <v>162</v>
      </c>
      <c r="J10" s="44" t="s">
        <v>163</v>
      </c>
      <c r="M10" s="39" t="s">
        <v>372</v>
      </c>
      <c r="N10" s="40" t="s">
        <v>373</v>
      </c>
    </row>
    <row r="11" spans="1:14" x14ac:dyDescent="0.25">
      <c r="A11" s="43">
        <v>-2.5508205729999999E-7</v>
      </c>
      <c r="B11" s="44">
        <v>-1.3576838219999999E-6</v>
      </c>
      <c r="C11" s="43">
        <v>7.7892653279999995E-8</v>
      </c>
      <c r="D11" s="44">
        <v>-1.526541932E-6</v>
      </c>
      <c r="E11" s="43">
        <v>-9.0640896509999997E-8</v>
      </c>
      <c r="F11" s="44">
        <v>-8.5264869389999995E-7</v>
      </c>
      <c r="G11" s="43">
        <v>-4.540295426E-7</v>
      </c>
      <c r="H11" s="44">
        <v>-1.151183179E-6</v>
      </c>
      <c r="I11" s="43">
        <v>-9.3347690030000001E-7</v>
      </c>
      <c r="J11" s="44">
        <v>-2.5551494170000001E-7</v>
      </c>
      <c r="M11" s="41">
        <f>AVERAGE(A11:A20,C11:C20,E11:E20,G11:G20,I11:I20)</f>
        <v>-2.4256906195220004E-8</v>
      </c>
      <c r="N11" s="41">
        <f>AVERAGE(B11:B20,D11:D20,F11:F20,H11:H20,J11:J20)</f>
        <v>-1.0476677315519998E-6</v>
      </c>
    </row>
    <row r="12" spans="1:14" x14ac:dyDescent="0.25">
      <c r="A12" s="43">
        <v>-2.329783314E-7</v>
      </c>
      <c r="B12" s="44">
        <v>-8.8479890149999997E-7</v>
      </c>
      <c r="C12" s="43">
        <v>4.696283372E-7</v>
      </c>
      <c r="D12" s="44">
        <v>-1.143837057E-6</v>
      </c>
      <c r="E12" s="43">
        <v>2.3672395250000001E-7</v>
      </c>
      <c r="F12" s="44">
        <v>-9.0811889250000001E-7</v>
      </c>
      <c r="G12" s="43">
        <v>-4.6876899320000002E-7</v>
      </c>
      <c r="H12" s="44">
        <v>-1.0723838760000001E-6</v>
      </c>
      <c r="I12" s="43">
        <v>1.566664275E-7</v>
      </c>
      <c r="J12" s="44">
        <v>-1.1489325660000001E-6</v>
      </c>
      <c r="M12" s="41">
        <f>STDEV(A11:A20,C11:C20,E11:E20,G11:G20,I11:I20)</f>
        <v>3.9183422676544929E-7</v>
      </c>
      <c r="N12" s="41">
        <f>STDEV(B11:B20,D11:D20,F11:F20,H11:H20,J11:J20)</f>
        <v>4.3762876697781685E-7</v>
      </c>
    </row>
    <row r="13" spans="1:14" x14ac:dyDescent="0.25">
      <c r="A13" s="43">
        <v>3.1379362389999998E-8</v>
      </c>
      <c r="B13" s="44">
        <v>-8.8662129070000005E-7</v>
      </c>
      <c r="C13" s="43">
        <v>-3.2810925009999999E-7</v>
      </c>
      <c r="D13" s="44">
        <v>-1.0834735659999999E-6</v>
      </c>
      <c r="E13" s="43">
        <v>-2.7551609240000001E-7</v>
      </c>
      <c r="F13" s="44">
        <v>-1.88789156E-6</v>
      </c>
      <c r="G13" s="43">
        <v>6.1374208640000002E-7</v>
      </c>
      <c r="H13" s="44">
        <v>-1.517813063E-6</v>
      </c>
      <c r="I13" s="43">
        <v>3.3648688669999999E-7</v>
      </c>
      <c r="J13" s="44">
        <v>-1.2409641850000001E-6</v>
      </c>
      <c r="M13" s="41">
        <f>COUNT(A11:A20,C11:C20,E11:E20,G11:G20,I11:I20) -1</f>
        <v>49</v>
      </c>
      <c r="N13" s="41">
        <f>COUNT(B11:B20,D11:D20,F11:F20,H11:H20,J11:J20) -1</f>
        <v>49</v>
      </c>
    </row>
    <row r="14" spans="1:14" x14ac:dyDescent="0.25">
      <c r="A14" s="43">
        <v>-3.4041104090000001E-7</v>
      </c>
      <c r="B14" s="44">
        <v>-4.5752566669999999E-7</v>
      </c>
      <c r="C14" s="43">
        <v>3.3334515060000001E-7</v>
      </c>
      <c r="D14" s="44">
        <v>-6.7701942210000005E-7</v>
      </c>
      <c r="E14" s="43">
        <v>-1.40149892E-7</v>
      </c>
      <c r="F14" s="44">
        <v>-1.17228996E-6</v>
      </c>
      <c r="G14" s="43">
        <v>-1.8196594780000001E-7</v>
      </c>
      <c r="H14" s="44">
        <v>-1.0005110040000001E-6</v>
      </c>
      <c r="I14" s="43">
        <v>2.7490876120000001E-7</v>
      </c>
      <c r="J14" s="44">
        <v>-5.7805519300000001E-7</v>
      </c>
    </row>
    <row r="15" spans="1:14" x14ac:dyDescent="0.25">
      <c r="A15" s="43">
        <v>1.313237668E-7</v>
      </c>
      <c r="B15" s="44">
        <v>-3.1456741079999998E-7</v>
      </c>
      <c r="C15" s="43">
        <v>1.878475588E-7</v>
      </c>
      <c r="D15" s="44">
        <v>-1.1138342589999999E-6</v>
      </c>
      <c r="E15" s="43">
        <v>-4.661972748E-7</v>
      </c>
      <c r="F15" s="44">
        <v>-1.4291574219999999E-6</v>
      </c>
      <c r="G15" s="43">
        <v>3.2798565089999999E-7</v>
      </c>
      <c r="H15" s="44">
        <v>-1.095641381E-6</v>
      </c>
      <c r="I15" s="43">
        <v>-5.4078980540000003E-7</v>
      </c>
      <c r="J15" s="44">
        <v>-5.7904930630000002E-7</v>
      </c>
    </row>
    <row r="16" spans="1:14" x14ac:dyDescent="0.25">
      <c r="A16" s="43">
        <v>2.6953165200000002E-7</v>
      </c>
      <c r="B16" s="44">
        <v>-1.212402181E-6</v>
      </c>
      <c r="C16" s="43">
        <v>-7.9742990500000004E-7</v>
      </c>
      <c r="D16" s="44">
        <v>-3.6480221039999999E-7</v>
      </c>
      <c r="E16" s="43">
        <v>-3.041675561E-7</v>
      </c>
      <c r="F16" s="44">
        <v>-6.067222978E-7</v>
      </c>
      <c r="G16" s="43">
        <v>3.2217802620000002E-7</v>
      </c>
      <c r="H16" s="44">
        <v>-1.266538701E-6</v>
      </c>
      <c r="I16" s="43">
        <v>4.6932641659999997E-7</v>
      </c>
      <c r="J16" s="44">
        <v>-7.616225854E-7</v>
      </c>
      <c r="M16" s="41" t="s">
        <v>375</v>
      </c>
    </row>
    <row r="17" spans="1:13" x14ac:dyDescent="0.25">
      <c r="A17" s="43">
        <v>-1.575971561E-8</v>
      </c>
      <c r="B17" s="44">
        <v>-2.8322875899999997E-7</v>
      </c>
      <c r="C17" s="43">
        <v>-2.1855651280000001E-7</v>
      </c>
      <c r="D17" s="44">
        <v>-1.663007495E-6</v>
      </c>
      <c r="E17" s="43">
        <v>6.0650423680000001E-7</v>
      </c>
      <c r="F17" s="44">
        <v>-1.070228262E-6</v>
      </c>
      <c r="G17" s="43">
        <v>1.988355448E-7</v>
      </c>
      <c r="H17" s="44">
        <v>-6.1669783589999997E-7</v>
      </c>
      <c r="I17" s="43">
        <v>-7.8462624280000005E-7</v>
      </c>
      <c r="J17" s="44">
        <v>-1.3152882480000001E-6</v>
      </c>
      <c r="M17" s="19">
        <f>(M11-N11)/(2*M7)</f>
        <v>5.1170541267838987E-3</v>
      </c>
    </row>
    <row r="18" spans="1:13" x14ac:dyDescent="0.25">
      <c r="A18" s="43">
        <v>-1.2308889670000001E-7</v>
      </c>
      <c r="B18" s="44">
        <v>-1.2378918320000001E-6</v>
      </c>
      <c r="C18" s="43">
        <v>6.4553057010000001E-7</v>
      </c>
      <c r="D18" s="44">
        <v>-2.3575592369999999E-6</v>
      </c>
      <c r="E18" s="43">
        <v>6.7141076369999996E-8</v>
      </c>
      <c r="F18" s="44">
        <v>-8.0649555399999999E-7</v>
      </c>
      <c r="G18" s="43">
        <v>-4.3256538039999999E-8</v>
      </c>
      <c r="H18" s="44">
        <v>-1.2472023610000001E-6</v>
      </c>
      <c r="I18" s="43">
        <v>2.6299945499999999E-7</v>
      </c>
      <c r="J18" s="44">
        <v>-1.659228216E-6</v>
      </c>
      <c r="M18" s="19">
        <f>SQRT((M12/(2*M7))^2 + (N12/(2*M7))^2)</f>
        <v>2.9370606009725174E-3</v>
      </c>
    </row>
    <row r="19" spans="1:13" x14ac:dyDescent="0.25">
      <c r="A19" s="43">
        <v>-2.046850027E-8</v>
      </c>
      <c r="B19" s="44">
        <v>-1.2238996020000001E-6</v>
      </c>
      <c r="C19" s="43">
        <v>-1.16227168E-8</v>
      </c>
      <c r="D19" s="44">
        <v>-1.6838573339999999E-6</v>
      </c>
      <c r="E19" s="43">
        <v>-2.5092242050000002E-7</v>
      </c>
      <c r="F19" s="44">
        <v>-1.207616034E-6</v>
      </c>
      <c r="G19" s="43">
        <v>-3.2334846029999998E-7</v>
      </c>
      <c r="H19" s="44">
        <v>-5.592732282E-7</v>
      </c>
      <c r="I19" s="43">
        <v>8.5401725989999993E-9</v>
      </c>
      <c r="J19" s="44">
        <v>-1.097368512E-6</v>
      </c>
      <c r="M19" s="12">
        <f>M18^4/((M12/(2*M7))^4/M13 + (N12/(2*M7))^4/N13)</f>
        <v>96.826604214397832</v>
      </c>
    </row>
    <row r="20" spans="1:13" x14ac:dyDescent="0.25">
      <c r="A20" s="43">
        <v>5.0665702130000002E-7</v>
      </c>
      <c r="B20" s="44">
        <v>-9.1759749160000004E-7</v>
      </c>
      <c r="C20" s="43">
        <v>7.488898111E-7</v>
      </c>
      <c r="D20" s="44">
        <v>-1.2980028909999999E-6</v>
      </c>
      <c r="E20" s="43">
        <v>-3.6859517370000001E-7</v>
      </c>
      <c r="F20" s="44">
        <v>-1.086330224E-6</v>
      </c>
      <c r="G20" s="43">
        <v>1.6638612129999999E-8</v>
      </c>
      <c r="H20" s="44">
        <v>-1.2377025979999999E-6</v>
      </c>
      <c r="I20" s="43">
        <v>-5.4358983570000004E-7</v>
      </c>
      <c r="J20" s="44">
        <v>-2.6676433610000002E-7</v>
      </c>
    </row>
    <row r="22" spans="1:13" x14ac:dyDescent="0.25">
      <c r="B22" s="51"/>
      <c r="C22" s="51"/>
      <c r="D22" s="51"/>
      <c r="E22" s="51"/>
      <c r="F22" s="51"/>
      <c r="G22" s="51"/>
      <c r="H22" s="51"/>
      <c r="I22" s="51"/>
      <c r="J22" s="51"/>
    </row>
    <row r="180" spans="15:20" x14ac:dyDescent="0.25">
      <c r="O180" t="s">
        <v>162</v>
      </c>
      <c r="P180" t="s">
        <v>163</v>
      </c>
      <c r="Q180" t="s">
        <v>162</v>
      </c>
      <c r="R180" t="s">
        <v>163</v>
      </c>
      <c r="S180" t="s">
        <v>162</v>
      </c>
      <c r="T180" t="s">
        <v>163</v>
      </c>
    </row>
    <row r="197" spans="15:20" x14ac:dyDescent="0.25">
      <c r="O197" t="s">
        <v>162</v>
      </c>
      <c r="P197" t="s">
        <v>163</v>
      </c>
      <c r="Q197" t="s">
        <v>162</v>
      </c>
      <c r="R197" t="s">
        <v>163</v>
      </c>
      <c r="S197" t="s">
        <v>162</v>
      </c>
      <c r="T197" t="s">
        <v>163</v>
      </c>
    </row>
  </sheetData>
  <pageMargins left="0.75" right="0.75" top="1" bottom="1" header="0.5" footer="0.5"/>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161"/>
  <sheetViews>
    <sheetView tabSelected="1" zoomScale="60" zoomScaleNormal="60" workbookViewId="0">
      <pane ySplit="540" topLeftCell="A76" activePane="bottomLeft"/>
      <selection activeCell="F2" sqref="F2"/>
      <selection pane="bottomLeft" activeCell="U27" sqref="U27"/>
    </sheetView>
  </sheetViews>
  <sheetFormatPr defaultColWidth="11.42578125" defaultRowHeight="15" x14ac:dyDescent="0.25"/>
  <cols>
    <col min="1" max="1" width="20.5703125" style="41" bestFit="1" customWidth="1"/>
    <col min="2" max="2" width="11.5703125" style="41" bestFit="1" customWidth="1"/>
    <col min="3" max="3" width="21.7109375" style="41" bestFit="1" customWidth="1"/>
    <col min="4" max="4" width="14.7109375" style="41" bestFit="1" customWidth="1"/>
    <col min="5" max="5" width="11.42578125" style="41" customWidth="1"/>
    <col min="6" max="6" width="20.42578125" style="41" bestFit="1" customWidth="1"/>
    <col min="7" max="7" width="70.140625" style="45" bestFit="1" customWidth="1"/>
    <col min="8" max="8" width="3.5703125" style="41" customWidth="1"/>
    <col min="9" max="9" width="26.5703125" style="41" bestFit="1" customWidth="1"/>
    <col min="10" max="10" width="17.5703125" style="41" bestFit="1" customWidth="1"/>
    <col min="11" max="11" width="29.85546875" style="41" bestFit="1" customWidth="1"/>
    <col min="12" max="12" width="10.140625" style="41" customWidth="1"/>
    <col min="13" max="13" width="11.42578125" style="41" customWidth="1"/>
    <col min="14" max="14" width="23.28515625" style="41" bestFit="1" customWidth="1"/>
    <col min="15" max="15" width="74" style="41" customWidth="1"/>
    <col min="16" max="16" width="11.42578125" style="41" customWidth="1"/>
  </cols>
  <sheetData>
    <row r="1" spans="1:21" x14ac:dyDescent="0.25">
      <c r="A1" s="7" t="s">
        <v>164</v>
      </c>
      <c r="I1" s="7" t="s">
        <v>165</v>
      </c>
      <c r="Q1" s="55" t="s">
        <v>399</v>
      </c>
    </row>
    <row r="2" spans="1:21" x14ac:dyDescent="0.25">
      <c r="A2" s="14" t="s">
        <v>166</v>
      </c>
      <c r="B2" s="14" t="s">
        <v>167</v>
      </c>
      <c r="C2" s="14" t="s">
        <v>168</v>
      </c>
      <c r="D2" s="14" t="s">
        <v>169</v>
      </c>
      <c r="E2" s="14" t="s">
        <v>170</v>
      </c>
      <c r="F2" s="14" t="s">
        <v>171</v>
      </c>
      <c r="G2" s="47" t="s">
        <v>376</v>
      </c>
      <c r="I2" s="14" t="s">
        <v>166</v>
      </c>
      <c r="J2" s="14" t="s">
        <v>167</v>
      </c>
      <c r="K2" s="14" t="s">
        <v>168</v>
      </c>
      <c r="L2" s="14" t="s">
        <v>169</v>
      </c>
      <c r="M2" s="14" t="s">
        <v>170</v>
      </c>
      <c r="N2" s="14" t="s">
        <v>171</v>
      </c>
      <c r="O2" s="47" t="s">
        <v>376</v>
      </c>
      <c r="Q2" s="51" t="s">
        <v>400</v>
      </c>
    </row>
    <row r="3" spans="1:21" x14ac:dyDescent="0.25">
      <c r="A3" t="s">
        <v>172</v>
      </c>
      <c r="B3" t="s">
        <v>173</v>
      </c>
      <c r="C3">
        <v>100.01179999999999</v>
      </c>
      <c r="D3">
        <v>0</v>
      </c>
      <c r="E3" t="s">
        <v>174</v>
      </c>
      <c r="F3" t="s">
        <v>175</v>
      </c>
      <c r="G3" s="22" t="s">
        <v>377</v>
      </c>
      <c r="I3" s="41" t="s">
        <v>388</v>
      </c>
      <c r="J3" s="50" t="s">
        <v>389</v>
      </c>
      <c r="N3" s="41" t="s">
        <v>396</v>
      </c>
      <c r="O3" s="50" t="s">
        <v>383</v>
      </c>
      <c r="Q3" s="51" t="s">
        <v>401</v>
      </c>
    </row>
    <row r="4" spans="1:21" x14ac:dyDescent="0.25">
      <c r="A4" t="s">
        <v>172</v>
      </c>
      <c r="B4" t="s">
        <v>178</v>
      </c>
      <c r="C4">
        <v>0</v>
      </c>
      <c r="D4">
        <v>0</v>
      </c>
      <c r="E4" t="s">
        <v>174</v>
      </c>
      <c r="F4" t="s">
        <v>179</v>
      </c>
      <c r="I4" s="50" t="s">
        <v>388</v>
      </c>
      <c r="J4" s="50" t="s">
        <v>394</v>
      </c>
      <c r="N4" s="50" t="s">
        <v>397</v>
      </c>
      <c r="O4" s="50" t="s">
        <v>383</v>
      </c>
      <c r="Q4" s="51" t="s">
        <v>406</v>
      </c>
    </row>
    <row r="5" spans="1:21" x14ac:dyDescent="0.25">
      <c r="A5" t="s">
        <v>172</v>
      </c>
      <c r="B5" t="s">
        <v>181</v>
      </c>
      <c r="C5" s="26">
        <v>3.9091200000000003E-3</v>
      </c>
      <c r="D5">
        <v>0</v>
      </c>
      <c r="E5" t="s">
        <v>174</v>
      </c>
      <c r="F5" t="s">
        <v>182</v>
      </c>
      <c r="I5" s="50" t="s">
        <v>388</v>
      </c>
      <c r="J5" s="50" t="s">
        <v>395</v>
      </c>
      <c r="N5" s="50" t="s">
        <v>398</v>
      </c>
      <c r="O5" s="50" t="s">
        <v>383</v>
      </c>
      <c r="Q5" s="51" t="s">
        <v>402</v>
      </c>
    </row>
    <row r="6" spans="1:21" x14ac:dyDescent="0.25">
      <c r="A6" t="s">
        <v>172</v>
      </c>
      <c r="B6" t="s">
        <v>185</v>
      </c>
      <c r="C6" s="26">
        <v>-5.9260000000000005E-7</v>
      </c>
      <c r="D6">
        <v>0</v>
      </c>
      <c r="E6" t="s">
        <v>174</v>
      </c>
      <c r="F6" t="s">
        <v>186</v>
      </c>
      <c r="I6" s="50" t="s">
        <v>388</v>
      </c>
      <c r="J6" s="50" t="s">
        <v>180</v>
      </c>
      <c r="K6" s="41">
        <v>3</v>
      </c>
      <c r="O6" s="50" t="s">
        <v>390</v>
      </c>
      <c r="Q6" s="51" t="s">
        <v>403</v>
      </c>
    </row>
    <row r="7" spans="1:21" x14ac:dyDescent="0.25">
      <c r="A7" t="s">
        <v>172</v>
      </c>
      <c r="B7" t="s">
        <v>187</v>
      </c>
      <c r="C7" s="27">
        <v>1</v>
      </c>
      <c r="I7" s="50" t="s">
        <v>388</v>
      </c>
      <c r="J7" s="50" t="s">
        <v>183</v>
      </c>
      <c r="K7" s="41" t="s">
        <v>392</v>
      </c>
      <c r="O7" s="50" t="s">
        <v>390</v>
      </c>
      <c r="Q7" s="51" t="s">
        <v>404</v>
      </c>
    </row>
    <row r="8" spans="1:21" x14ac:dyDescent="0.25">
      <c r="A8" s="14" t="s">
        <v>172</v>
      </c>
      <c r="B8" s="14" t="s">
        <v>190</v>
      </c>
      <c r="C8" s="14" t="s">
        <v>34</v>
      </c>
      <c r="D8" s="14"/>
      <c r="E8" s="14"/>
      <c r="F8" s="14"/>
      <c r="G8" s="31"/>
      <c r="I8" s="50" t="s">
        <v>388</v>
      </c>
      <c r="J8" s="50" t="s">
        <v>188</v>
      </c>
      <c r="K8" s="41" t="s">
        <v>391</v>
      </c>
      <c r="Q8" s="51" t="s">
        <v>405</v>
      </c>
    </row>
    <row r="9" spans="1:21" x14ac:dyDescent="0.25">
      <c r="A9" t="s">
        <v>192</v>
      </c>
      <c r="B9" t="s">
        <v>173</v>
      </c>
      <c r="C9" s="26">
        <v>10000.200000000001</v>
      </c>
      <c r="D9">
        <v>0</v>
      </c>
      <c r="E9" t="s">
        <v>174</v>
      </c>
      <c r="F9" t="s">
        <v>193</v>
      </c>
      <c r="I9" s="50" t="s">
        <v>388</v>
      </c>
      <c r="J9" s="50" t="s">
        <v>205</v>
      </c>
      <c r="K9" s="41" t="s">
        <v>407</v>
      </c>
      <c r="Q9" t="s">
        <v>411</v>
      </c>
    </row>
    <row r="10" spans="1:21" x14ac:dyDescent="0.25">
      <c r="A10" t="s">
        <v>192</v>
      </c>
      <c r="B10" t="s">
        <v>178</v>
      </c>
      <c r="C10" s="26">
        <v>23</v>
      </c>
      <c r="D10">
        <v>0</v>
      </c>
      <c r="E10" t="s">
        <v>174</v>
      </c>
      <c r="F10" t="s">
        <v>195</v>
      </c>
      <c r="I10" s="31" t="s">
        <v>388</v>
      </c>
      <c r="J10" s="31" t="s">
        <v>191</v>
      </c>
      <c r="K10" s="31"/>
      <c r="L10" s="31"/>
      <c r="M10" s="31"/>
      <c r="N10" s="31"/>
      <c r="O10" s="31"/>
      <c r="R10" s="55" t="s">
        <v>412</v>
      </c>
    </row>
    <row r="11" spans="1:21" x14ac:dyDescent="0.25">
      <c r="A11" t="s">
        <v>192</v>
      </c>
      <c r="B11" t="s">
        <v>181</v>
      </c>
      <c r="C11" s="26">
        <v>1E-3</v>
      </c>
      <c r="D11">
        <v>0</v>
      </c>
      <c r="E11" t="s">
        <v>174</v>
      </c>
      <c r="F11" t="s">
        <v>196</v>
      </c>
      <c r="I11" t="s">
        <v>384</v>
      </c>
      <c r="J11" t="s">
        <v>176</v>
      </c>
      <c r="K11" s="26">
        <v>-1E-3</v>
      </c>
      <c r="L11" s="26">
        <v>4.4999999999999999E-4</v>
      </c>
      <c r="M11" t="s">
        <v>174</v>
      </c>
      <c r="N11" t="s">
        <v>177</v>
      </c>
      <c r="O11" s="41" t="s">
        <v>383</v>
      </c>
      <c r="R11" t="s">
        <v>408</v>
      </c>
      <c r="S11" s="55" t="s">
        <v>409</v>
      </c>
    </row>
    <row r="12" spans="1:21" x14ac:dyDescent="0.25">
      <c r="A12" t="s">
        <v>192</v>
      </c>
      <c r="B12" t="s">
        <v>185</v>
      </c>
      <c r="C12" s="26">
        <v>0</v>
      </c>
      <c r="D12">
        <v>0</v>
      </c>
      <c r="E12" t="s">
        <v>174</v>
      </c>
      <c r="F12" t="s">
        <v>198</v>
      </c>
      <c r="I12" s="50" t="s">
        <v>384</v>
      </c>
      <c r="J12" t="s">
        <v>180</v>
      </c>
      <c r="K12">
        <v>5</v>
      </c>
      <c r="O12" s="50" t="s">
        <v>390</v>
      </c>
      <c r="S12" t="s">
        <v>410</v>
      </c>
      <c r="T12" s="55" t="s">
        <v>413</v>
      </c>
    </row>
    <row r="13" spans="1:21" x14ac:dyDescent="0.25">
      <c r="A13" t="s">
        <v>192</v>
      </c>
      <c r="B13" t="s">
        <v>187</v>
      </c>
      <c r="C13" s="27">
        <v>1</v>
      </c>
      <c r="I13" s="50" t="s">
        <v>384</v>
      </c>
      <c r="J13" t="s">
        <v>183</v>
      </c>
      <c r="K13" t="s">
        <v>184</v>
      </c>
      <c r="O13" s="50" t="s">
        <v>390</v>
      </c>
      <c r="T13" t="s">
        <v>418</v>
      </c>
      <c r="U13" s="55" t="s">
        <v>419</v>
      </c>
    </row>
    <row r="14" spans="1:21" x14ac:dyDescent="0.25">
      <c r="A14" s="14" t="s">
        <v>192</v>
      </c>
      <c r="B14" s="14" t="s">
        <v>190</v>
      </c>
      <c r="C14" s="14" t="s">
        <v>34</v>
      </c>
      <c r="D14" s="14"/>
      <c r="E14" s="14"/>
      <c r="F14" s="14"/>
      <c r="G14" s="31"/>
      <c r="I14" s="50" t="s">
        <v>384</v>
      </c>
      <c r="J14" t="s">
        <v>188</v>
      </c>
      <c r="K14" t="s">
        <v>189</v>
      </c>
      <c r="T14" s="55" t="s">
        <v>414</v>
      </c>
    </row>
    <row r="15" spans="1:21" x14ac:dyDescent="0.25">
      <c r="A15" t="s">
        <v>161</v>
      </c>
      <c r="B15" t="s">
        <v>173</v>
      </c>
      <c r="C15">
        <v>9999.9992600000005</v>
      </c>
      <c r="D15">
        <v>3.2999997558000001E-4</v>
      </c>
      <c r="E15">
        <v>16</v>
      </c>
      <c r="F15" t="s">
        <v>200</v>
      </c>
      <c r="I15" s="50" t="s">
        <v>385</v>
      </c>
      <c r="J15" s="41" t="s">
        <v>205</v>
      </c>
      <c r="K15" s="41" t="s">
        <v>379</v>
      </c>
      <c r="O15" s="41" t="s">
        <v>387</v>
      </c>
      <c r="S15" s="55" t="s">
        <v>416</v>
      </c>
      <c r="T15" s="55"/>
    </row>
    <row r="16" spans="1:21" x14ac:dyDescent="0.25">
      <c r="A16" t="s">
        <v>161</v>
      </c>
      <c r="B16" t="s">
        <v>178</v>
      </c>
      <c r="C16" s="10">
        <v>20</v>
      </c>
      <c r="D16">
        <v>0</v>
      </c>
      <c r="E16" t="s">
        <v>174</v>
      </c>
      <c r="F16" t="s">
        <v>201</v>
      </c>
      <c r="I16" s="31" t="s">
        <v>384</v>
      </c>
      <c r="J16" s="14" t="s">
        <v>191</v>
      </c>
      <c r="K16" s="14">
        <v>1</v>
      </c>
      <c r="L16" s="14"/>
      <c r="M16" s="14"/>
      <c r="N16" s="14"/>
      <c r="O16" s="31"/>
      <c r="S16" s="55" t="s">
        <v>415</v>
      </c>
      <c r="T16" s="55"/>
    </row>
    <row r="17" spans="1:21" x14ac:dyDescent="0.25">
      <c r="A17" t="s">
        <v>161</v>
      </c>
      <c r="B17" t="s">
        <v>203</v>
      </c>
      <c r="C17" s="26">
        <v>5</v>
      </c>
      <c r="D17">
        <v>0</v>
      </c>
      <c r="E17" t="s">
        <v>174</v>
      </c>
      <c r="F17" t="s">
        <v>204</v>
      </c>
      <c r="I17" t="s">
        <v>385</v>
      </c>
      <c r="J17" t="s">
        <v>176</v>
      </c>
      <c r="K17" s="26">
        <v>-5.0000000000000001E-4</v>
      </c>
      <c r="L17" s="26">
        <v>4.0000000000000002E-4</v>
      </c>
      <c r="M17" t="s">
        <v>174</v>
      </c>
      <c r="N17" t="s">
        <v>194</v>
      </c>
      <c r="O17" s="48" t="s">
        <v>383</v>
      </c>
      <c r="S17" s="55" t="s">
        <v>417</v>
      </c>
      <c r="T17" s="55"/>
    </row>
    <row r="18" spans="1:21" x14ac:dyDescent="0.25">
      <c r="A18" t="s">
        <v>161</v>
      </c>
      <c r="B18" t="s">
        <v>207</v>
      </c>
      <c r="C18">
        <v>9999.9992600000005</v>
      </c>
      <c r="D18">
        <v>3.2999997558000001E-4</v>
      </c>
      <c r="E18">
        <v>16</v>
      </c>
      <c r="F18" t="s">
        <v>208</v>
      </c>
      <c r="I18" s="50" t="s">
        <v>385</v>
      </c>
      <c r="J18" t="s">
        <v>180</v>
      </c>
      <c r="K18">
        <v>6</v>
      </c>
      <c r="O18" s="41" t="s">
        <v>390</v>
      </c>
      <c r="S18" s="56" t="s">
        <v>410</v>
      </c>
      <c r="T18" s="51" t="s">
        <v>423</v>
      </c>
    </row>
    <row r="19" spans="1:21" x14ac:dyDescent="0.25">
      <c r="A19" t="s">
        <v>161</v>
      </c>
      <c r="B19" t="s">
        <v>209</v>
      </c>
      <c r="C19" s="10">
        <v>20</v>
      </c>
      <c r="D19">
        <v>0</v>
      </c>
      <c r="E19" t="s">
        <v>174</v>
      </c>
      <c r="F19" t="s">
        <v>210</v>
      </c>
      <c r="I19" s="50" t="s">
        <v>385</v>
      </c>
      <c r="J19" t="s">
        <v>183</v>
      </c>
      <c r="K19" t="s">
        <v>197</v>
      </c>
      <c r="O19" s="50" t="s">
        <v>390</v>
      </c>
      <c r="T19" s="51" t="s">
        <v>424</v>
      </c>
    </row>
    <row r="20" spans="1:21" x14ac:dyDescent="0.25">
      <c r="A20" t="s">
        <v>161</v>
      </c>
      <c r="B20" t="s">
        <v>211</v>
      </c>
      <c r="C20">
        <v>10</v>
      </c>
      <c r="D20">
        <v>0</v>
      </c>
      <c r="E20" t="s">
        <v>174</v>
      </c>
      <c r="F20" t="s">
        <v>212</v>
      </c>
      <c r="I20" s="50" t="s">
        <v>385</v>
      </c>
      <c r="J20" t="s">
        <v>188</v>
      </c>
      <c r="K20" t="s">
        <v>199</v>
      </c>
      <c r="S20" s="55" t="s">
        <v>420</v>
      </c>
    </row>
    <row r="21" spans="1:21" x14ac:dyDescent="0.25">
      <c r="A21" t="s">
        <v>161</v>
      </c>
      <c r="B21" t="s">
        <v>181</v>
      </c>
      <c r="C21" s="26">
        <v>3.4200000000000002E-7</v>
      </c>
      <c r="D21" s="26">
        <v>1.9000000000000001E-8</v>
      </c>
      <c r="E21">
        <v>8</v>
      </c>
      <c r="F21" t="s">
        <v>213</v>
      </c>
      <c r="I21" s="50" t="s">
        <v>386</v>
      </c>
      <c r="J21" s="41" t="s">
        <v>205</v>
      </c>
      <c r="K21" s="41" t="s">
        <v>379</v>
      </c>
      <c r="O21" s="50" t="s">
        <v>387</v>
      </c>
      <c r="S21" s="56" t="s">
        <v>410</v>
      </c>
      <c r="T21" t="s">
        <v>421</v>
      </c>
    </row>
    <row r="22" spans="1:21" x14ac:dyDescent="0.25">
      <c r="A22" t="s">
        <v>161</v>
      </c>
      <c r="B22" t="s">
        <v>185</v>
      </c>
      <c r="C22" s="26">
        <v>-2.7E-8</v>
      </c>
      <c r="D22" s="26">
        <v>5.0000000000000001E-9</v>
      </c>
      <c r="E22">
        <v>8</v>
      </c>
      <c r="F22" t="s">
        <v>214</v>
      </c>
      <c r="I22" s="31" t="s">
        <v>393</v>
      </c>
      <c r="J22" s="14" t="s">
        <v>191</v>
      </c>
      <c r="K22" s="14">
        <v>1</v>
      </c>
      <c r="L22" s="14"/>
      <c r="M22" s="14"/>
      <c r="N22" s="14"/>
      <c r="O22" s="31"/>
      <c r="T22" t="s">
        <v>422</v>
      </c>
    </row>
    <row r="23" spans="1:21" x14ac:dyDescent="0.25">
      <c r="A23" t="s">
        <v>161</v>
      </c>
      <c r="B23" t="s">
        <v>216</v>
      </c>
      <c r="C23">
        <v>0</v>
      </c>
      <c r="D23">
        <v>0</v>
      </c>
      <c r="E23" t="s">
        <v>174</v>
      </c>
      <c r="F23" t="s">
        <v>217</v>
      </c>
      <c r="I23" t="s">
        <v>10</v>
      </c>
      <c r="J23" t="s">
        <v>180</v>
      </c>
      <c r="K23">
        <v>2</v>
      </c>
      <c r="T23" t="s">
        <v>410</v>
      </c>
      <c r="U23" t="s">
        <v>425</v>
      </c>
    </row>
    <row r="24" spans="1:21" x14ac:dyDescent="0.25">
      <c r="A24" t="s">
        <v>161</v>
      </c>
      <c r="B24" t="s">
        <v>187</v>
      </c>
      <c r="C24" s="27">
        <v>42522</v>
      </c>
      <c r="I24" t="s">
        <v>10</v>
      </c>
      <c r="J24" t="s">
        <v>183</v>
      </c>
      <c r="K24" t="s">
        <v>202</v>
      </c>
    </row>
    <row r="25" spans="1:21" x14ac:dyDescent="0.25">
      <c r="A25" s="14" t="s">
        <v>161</v>
      </c>
      <c r="B25" s="14" t="s">
        <v>190</v>
      </c>
      <c r="C25" s="14" t="s">
        <v>192</v>
      </c>
      <c r="D25" s="14"/>
      <c r="E25" s="14"/>
      <c r="F25" s="14"/>
      <c r="G25" s="31"/>
      <c r="I25" t="s">
        <v>10</v>
      </c>
      <c r="J25" t="s">
        <v>205</v>
      </c>
      <c r="K25" t="s">
        <v>206</v>
      </c>
    </row>
    <row r="26" spans="1:21" x14ac:dyDescent="0.25">
      <c r="A26" t="s">
        <v>159</v>
      </c>
      <c r="B26" t="s">
        <v>173</v>
      </c>
      <c r="C26" s="19">
        <v>100003.194</v>
      </c>
      <c r="D26">
        <v>1.4E-2</v>
      </c>
      <c r="E26">
        <v>15</v>
      </c>
      <c r="F26" t="s">
        <v>219</v>
      </c>
      <c r="I26" t="s">
        <v>10</v>
      </c>
      <c r="J26" t="s">
        <v>188</v>
      </c>
      <c r="K26" t="s">
        <v>63</v>
      </c>
    </row>
    <row r="27" spans="1:21" x14ac:dyDescent="0.25">
      <c r="A27" t="s">
        <v>159</v>
      </c>
      <c r="B27" t="s">
        <v>178</v>
      </c>
      <c r="C27" s="10">
        <v>20.621099999999998</v>
      </c>
      <c r="D27">
        <v>1.8E-3</v>
      </c>
      <c r="E27">
        <v>16</v>
      </c>
      <c r="F27" t="s">
        <v>220</v>
      </c>
      <c r="I27" s="14" t="s">
        <v>10</v>
      </c>
      <c r="J27" s="14" t="s">
        <v>191</v>
      </c>
      <c r="K27" s="14">
        <v>1</v>
      </c>
      <c r="L27" s="14"/>
      <c r="M27" s="14"/>
      <c r="N27" s="14"/>
      <c r="O27" s="31"/>
    </row>
    <row r="28" spans="1:21" x14ac:dyDescent="0.25">
      <c r="A28" t="s">
        <v>159</v>
      </c>
      <c r="B28" t="s">
        <v>203</v>
      </c>
      <c r="C28" s="16">
        <v>5.0000031649999999</v>
      </c>
      <c r="D28" s="26">
        <v>7.6000000000000006E-8</v>
      </c>
      <c r="E28">
        <v>16</v>
      </c>
      <c r="F28" t="s">
        <v>222</v>
      </c>
      <c r="I28" t="s">
        <v>9</v>
      </c>
      <c r="J28" t="s">
        <v>180</v>
      </c>
      <c r="K28">
        <v>2</v>
      </c>
    </row>
    <row r="29" spans="1:21" x14ac:dyDescent="0.25">
      <c r="A29" t="s">
        <v>159</v>
      </c>
      <c r="B29" t="s">
        <v>207</v>
      </c>
      <c r="C29" s="18">
        <v>100003.41</v>
      </c>
      <c r="D29">
        <v>2.3E-2</v>
      </c>
      <c r="E29">
        <v>3</v>
      </c>
      <c r="F29" t="s">
        <v>223</v>
      </c>
      <c r="I29" t="s">
        <v>9</v>
      </c>
      <c r="J29" t="s">
        <v>183</v>
      </c>
      <c r="K29" t="s">
        <v>202</v>
      </c>
    </row>
    <row r="30" spans="1:21" x14ac:dyDescent="0.25">
      <c r="A30" t="s">
        <v>159</v>
      </c>
      <c r="B30" t="s">
        <v>209</v>
      </c>
      <c r="C30">
        <v>20.6313</v>
      </c>
      <c r="D30">
        <v>7.7000000000000002E-3</v>
      </c>
      <c r="E30">
        <v>4</v>
      </c>
      <c r="F30" t="s">
        <v>224</v>
      </c>
      <c r="I30" t="s">
        <v>9</v>
      </c>
      <c r="J30" t="s">
        <v>205</v>
      </c>
      <c r="K30" t="s">
        <v>215</v>
      </c>
    </row>
    <row r="31" spans="1:21" x14ac:dyDescent="0.25">
      <c r="A31" t="s">
        <v>159</v>
      </c>
      <c r="B31" t="s">
        <v>211</v>
      </c>
      <c r="C31" s="20">
        <v>10.0000365</v>
      </c>
      <c r="D31" s="26">
        <v>1.6E-7</v>
      </c>
      <c r="E31">
        <v>4</v>
      </c>
      <c r="F31" t="s">
        <v>224</v>
      </c>
      <c r="I31" t="s">
        <v>9</v>
      </c>
      <c r="J31" t="s">
        <v>188</v>
      </c>
      <c r="K31" t="s">
        <v>63</v>
      </c>
    </row>
    <row r="32" spans="1:21" x14ac:dyDescent="0.25">
      <c r="A32" t="s">
        <v>159</v>
      </c>
      <c r="B32" t="s">
        <v>181</v>
      </c>
      <c r="C32" s="26">
        <v>3.4200000000000002E-7</v>
      </c>
      <c r="D32" s="26">
        <v>1.9000000000000001E-8</v>
      </c>
      <c r="E32">
        <v>8</v>
      </c>
      <c r="F32" t="s">
        <v>225</v>
      </c>
      <c r="I32" s="14" t="s">
        <v>9</v>
      </c>
      <c r="J32" s="14" t="s">
        <v>191</v>
      </c>
      <c r="K32" s="14">
        <v>1</v>
      </c>
      <c r="L32" s="14"/>
      <c r="M32" s="14"/>
      <c r="N32" s="14"/>
      <c r="O32" s="31"/>
    </row>
    <row r="33" spans="1:15" x14ac:dyDescent="0.25">
      <c r="A33" t="s">
        <v>159</v>
      </c>
      <c r="B33" t="s">
        <v>185</v>
      </c>
      <c r="C33">
        <v>0</v>
      </c>
      <c r="D33">
        <v>0</v>
      </c>
      <c r="E33" t="s">
        <v>174</v>
      </c>
      <c r="F33" t="s">
        <v>227</v>
      </c>
      <c r="I33" t="s">
        <v>218</v>
      </c>
      <c r="J33" t="s">
        <v>180</v>
      </c>
      <c r="K33">
        <v>2</v>
      </c>
    </row>
    <row r="34" spans="1:15" x14ac:dyDescent="0.25">
      <c r="A34" t="s">
        <v>159</v>
      </c>
      <c r="B34" t="s">
        <v>216</v>
      </c>
      <c r="C34" s="26">
        <v>5.7900000000000002E-8</v>
      </c>
      <c r="D34" s="26">
        <v>1.22E-8</v>
      </c>
      <c r="E34">
        <v>28.6</v>
      </c>
      <c r="F34" t="s">
        <v>228</v>
      </c>
      <c r="I34" t="s">
        <v>218</v>
      </c>
      <c r="J34" t="s">
        <v>183</v>
      </c>
      <c r="K34" t="s">
        <v>202</v>
      </c>
    </row>
    <row r="35" spans="1:15" x14ac:dyDescent="0.25">
      <c r="A35" t="s">
        <v>159</v>
      </c>
      <c r="B35" t="s">
        <v>187</v>
      </c>
      <c r="C35" s="10" t="s">
        <v>229</v>
      </c>
      <c r="I35" t="s">
        <v>218</v>
      </c>
      <c r="J35" t="s">
        <v>205</v>
      </c>
      <c r="K35" t="s">
        <v>221</v>
      </c>
    </row>
    <row r="36" spans="1:15" x14ac:dyDescent="0.25">
      <c r="A36" s="14" t="s">
        <v>159</v>
      </c>
      <c r="B36" s="14" t="s">
        <v>190</v>
      </c>
      <c r="C36" s="14" t="s">
        <v>34</v>
      </c>
      <c r="D36" s="14"/>
      <c r="E36" s="14"/>
      <c r="F36" s="14"/>
      <c r="G36" s="31"/>
      <c r="I36" t="s">
        <v>218</v>
      </c>
      <c r="J36" t="s">
        <v>188</v>
      </c>
      <c r="K36" t="s">
        <v>63</v>
      </c>
    </row>
    <row r="37" spans="1:15" x14ac:dyDescent="0.25">
      <c r="A37" t="s">
        <v>232</v>
      </c>
      <c r="B37" t="s">
        <v>173</v>
      </c>
      <c r="C37">
        <v>1000066.26</v>
      </c>
      <c r="D37">
        <v>0.2</v>
      </c>
      <c r="E37">
        <v>7</v>
      </c>
      <c r="F37" t="s">
        <v>233</v>
      </c>
      <c r="I37" s="14" t="s">
        <v>218</v>
      </c>
      <c r="J37" s="14" t="s">
        <v>191</v>
      </c>
      <c r="K37" s="14">
        <v>1</v>
      </c>
      <c r="L37" s="14"/>
      <c r="M37" s="14"/>
      <c r="N37" s="14"/>
      <c r="O37" s="31"/>
    </row>
    <row r="38" spans="1:15" x14ac:dyDescent="0.25">
      <c r="A38" t="s">
        <v>232</v>
      </c>
      <c r="B38" t="s">
        <v>178</v>
      </c>
      <c r="C38">
        <v>20.623999999999999</v>
      </c>
      <c r="D38">
        <v>1.7999999999999999E-2</v>
      </c>
      <c r="E38">
        <v>8</v>
      </c>
      <c r="F38" t="s">
        <v>235</v>
      </c>
      <c r="I38" t="s">
        <v>8</v>
      </c>
      <c r="J38" t="s">
        <v>180</v>
      </c>
      <c r="K38">
        <v>2</v>
      </c>
    </row>
    <row r="39" spans="1:15" x14ac:dyDescent="0.25">
      <c r="A39" t="s">
        <v>232</v>
      </c>
      <c r="B39" t="s">
        <v>203</v>
      </c>
      <c r="C39">
        <v>5.0000212399999997</v>
      </c>
      <c r="D39" s="26">
        <v>5.5000000000000003E-8</v>
      </c>
      <c r="E39">
        <v>8</v>
      </c>
      <c r="F39" t="s">
        <v>237</v>
      </c>
      <c r="I39" t="s">
        <v>8</v>
      </c>
      <c r="J39" t="s">
        <v>183</v>
      </c>
      <c r="K39" t="s">
        <v>202</v>
      </c>
    </row>
    <row r="40" spans="1:15" x14ac:dyDescent="0.25">
      <c r="A40" t="s">
        <v>232</v>
      </c>
      <c r="B40" t="s">
        <v>207</v>
      </c>
      <c r="C40" s="10">
        <v>1000064.65</v>
      </c>
      <c r="D40">
        <v>0.23</v>
      </c>
      <c r="E40">
        <v>4</v>
      </c>
      <c r="F40" t="s">
        <v>239</v>
      </c>
      <c r="I40" t="s">
        <v>8</v>
      </c>
      <c r="J40" t="s">
        <v>205</v>
      </c>
      <c r="K40" t="s">
        <v>226</v>
      </c>
    </row>
    <row r="41" spans="1:15" x14ac:dyDescent="0.25">
      <c r="A41" t="s">
        <v>232</v>
      </c>
      <c r="B41" t="s">
        <v>209</v>
      </c>
      <c r="C41">
        <v>20.542999999999999</v>
      </c>
      <c r="D41">
        <v>1.0999999999999999E-2</v>
      </c>
      <c r="E41">
        <v>5</v>
      </c>
      <c r="F41" t="s">
        <v>241</v>
      </c>
      <c r="I41" t="s">
        <v>8</v>
      </c>
      <c r="J41" t="s">
        <v>188</v>
      </c>
      <c r="K41" t="s">
        <v>63</v>
      </c>
    </row>
    <row r="42" spans="1:15" x14ac:dyDescent="0.25">
      <c r="A42" t="s">
        <v>232</v>
      </c>
      <c r="B42" t="s">
        <v>211</v>
      </c>
      <c r="C42">
        <v>10.00007862</v>
      </c>
      <c r="D42" s="26">
        <v>1.1999999999999999E-7</v>
      </c>
      <c r="E42">
        <v>5</v>
      </c>
      <c r="F42" t="s">
        <v>243</v>
      </c>
      <c r="I42" s="14" t="s">
        <v>8</v>
      </c>
      <c r="J42" s="14" t="s">
        <v>191</v>
      </c>
      <c r="K42" s="14">
        <v>1</v>
      </c>
      <c r="L42" s="14"/>
      <c r="M42" s="14"/>
      <c r="N42" s="14"/>
      <c r="O42" s="31"/>
    </row>
    <row r="43" spans="1:15" x14ac:dyDescent="0.25">
      <c r="A43" t="s">
        <v>232</v>
      </c>
      <c r="B43" t="s">
        <v>181</v>
      </c>
      <c r="C43">
        <v>5.558E-6</v>
      </c>
      <c r="D43" s="26">
        <v>9.9999999999999995E-8</v>
      </c>
      <c r="E43">
        <v>8</v>
      </c>
      <c r="F43" t="s">
        <v>245</v>
      </c>
      <c r="I43" t="s">
        <v>34</v>
      </c>
      <c r="J43" t="s">
        <v>230</v>
      </c>
      <c r="K43">
        <v>0</v>
      </c>
      <c r="L43">
        <v>0</v>
      </c>
      <c r="M43" t="s">
        <v>174</v>
      </c>
    </row>
    <row r="44" spans="1:15" x14ac:dyDescent="0.25">
      <c r="A44" t="s">
        <v>232</v>
      </c>
      <c r="B44" t="s">
        <v>185</v>
      </c>
      <c r="C44">
        <v>-3.3780000000000002E-7</v>
      </c>
      <c r="D44" s="26">
        <v>1E-8</v>
      </c>
      <c r="E44">
        <v>8</v>
      </c>
      <c r="F44" t="s">
        <v>246</v>
      </c>
      <c r="I44" t="s">
        <v>34</v>
      </c>
      <c r="J44" t="s">
        <v>231</v>
      </c>
      <c r="K44">
        <v>0</v>
      </c>
      <c r="L44">
        <v>0</v>
      </c>
      <c r="M44" t="s">
        <v>174</v>
      </c>
    </row>
    <row r="45" spans="1:15" x14ac:dyDescent="0.25">
      <c r="A45" t="s">
        <v>232</v>
      </c>
      <c r="B45" t="s">
        <v>216</v>
      </c>
      <c r="C45">
        <v>1.7E-8</v>
      </c>
      <c r="D45" s="26">
        <v>1.7E-8</v>
      </c>
      <c r="E45">
        <v>15</v>
      </c>
      <c r="F45" t="s">
        <v>217</v>
      </c>
      <c r="I45" t="s">
        <v>34</v>
      </c>
      <c r="J45" t="s">
        <v>234</v>
      </c>
      <c r="K45">
        <v>0</v>
      </c>
      <c r="L45">
        <v>0</v>
      </c>
      <c r="M45" t="s">
        <v>174</v>
      </c>
    </row>
    <row r="46" spans="1:15" x14ac:dyDescent="0.25">
      <c r="A46" t="s">
        <v>232</v>
      </c>
      <c r="B46" t="s">
        <v>187</v>
      </c>
      <c r="C46" t="s">
        <v>249</v>
      </c>
      <c r="I46" t="s">
        <v>34</v>
      </c>
      <c r="J46" t="s">
        <v>236</v>
      </c>
      <c r="K46">
        <v>0</v>
      </c>
      <c r="L46">
        <v>0</v>
      </c>
      <c r="M46" t="s">
        <v>174</v>
      </c>
    </row>
    <row r="47" spans="1:15" x14ac:dyDescent="0.25">
      <c r="A47" s="14" t="s">
        <v>232</v>
      </c>
      <c r="B47" s="14" t="s">
        <v>190</v>
      </c>
      <c r="C47" s="14" t="s">
        <v>34</v>
      </c>
      <c r="D47" s="14"/>
      <c r="E47" s="14"/>
      <c r="F47" s="14"/>
      <c r="G47" s="31"/>
      <c r="I47" t="s">
        <v>34</v>
      </c>
      <c r="J47" t="s">
        <v>238</v>
      </c>
      <c r="K47">
        <v>0</v>
      </c>
      <c r="L47">
        <v>0</v>
      </c>
      <c r="M47" t="s">
        <v>174</v>
      </c>
    </row>
    <row r="48" spans="1:15" x14ac:dyDescent="0.25">
      <c r="A48" s="13" t="s">
        <v>251</v>
      </c>
      <c r="B48" t="s">
        <v>173</v>
      </c>
      <c r="C48">
        <v>10001261</v>
      </c>
      <c r="D48">
        <v>6.7</v>
      </c>
      <c r="E48">
        <v>1</v>
      </c>
      <c r="F48" t="s">
        <v>252</v>
      </c>
      <c r="G48" s="45" t="s">
        <v>381</v>
      </c>
      <c r="I48" t="s">
        <v>34</v>
      </c>
      <c r="J48" t="s">
        <v>240</v>
      </c>
      <c r="K48">
        <v>0</v>
      </c>
      <c r="L48">
        <v>0</v>
      </c>
      <c r="M48" t="s">
        <v>174</v>
      </c>
    </row>
    <row r="49" spans="1:15" x14ac:dyDescent="0.25">
      <c r="A49" t="s">
        <v>251</v>
      </c>
      <c r="B49" t="s">
        <v>178</v>
      </c>
      <c r="C49">
        <v>20.420000000000002</v>
      </c>
      <c r="D49">
        <v>1.0999999999999999E-2</v>
      </c>
      <c r="E49">
        <v>2</v>
      </c>
      <c r="F49" t="s">
        <v>253</v>
      </c>
      <c r="G49" s="48" t="s">
        <v>381</v>
      </c>
      <c r="I49" t="s">
        <v>34</v>
      </c>
      <c r="J49" t="s">
        <v>242</v>
      </c>
      <c r="K49">
        <v>0</v>
      </c>
      <c r="L49">
        <v>0</v>
      </c>
      <c r="M49" t="s">
        <v>174</v>
      </c>
    </row>
    <row r="50" spans="1:15" x14ac:dyDescent="0.25">
      <c r="A50" t="s">
        <v>251</v>
      </c>
      <c r="B50" t="s">
        <v>203</v>
      </c>
      <c r="C50">
        <v>10.00008002</v>
      </c>
      <c r="D50" s="26">
        <v>1.4999999999999999E-7</v>
      </c>
      <c r="E50">
        <v>2</v>
      </c>
      <c r="F50" t="s">
        <v>254</v>
      </c>
      <c r="G50" s="48" t="s">
        <v>381</v>
      </c>
      <c r="I50" t="s">
        <v>34</v>
      </c>
      <c r="J50" t="s">
        <v>244</v>
      </c>
      <c r="K50">
        <v>0</v>
      </c>
      <c r="L50">
        <v>0</v>
      </c>
      <c r="M50" t="s">
        <v>174</v>
      </c>
    </row>
    <row r="51" spans="1:15" x14ac:dyDescent="0.25">
      <c r="A51" t="s">
        <v>251</v>
      </c>
      <c r="B51" t="s">
        <v>207</v>
      </c>
      <c r="C51">
        <v>10001252</v>
      </c>
      <c r="D51">
        <v>5.8</v>
      </c>
      <c r="E51">
        <v>1</v>
      </c>
      <c r="F51" t="s">
        <v>254</v>
      </c>
      <c r="G51" s="48" t="s">
        <v>381</v>
      </c>
      <c r="I51" t="s">
        <v>34</v>
      </c>
      <c r="J51" t="s">
        <v>180</v>
      </c>
      <c r="K51">
        <v>0</v>
      </c>
    </row>
    <row r="52" spans="1:15" x14ac:dyDescent="0.25">
      <c r="A52" t="s">
        <v>251</v>
      </c>
      <c r="B52" t="s">
        <v>209</v>
      </c>
      <c r="C52">
        <v>20.422000000000001</v>
      </c>
      <c r="D52">
        <v>1.0999999999999999E-2</v>
      </c>
      <c r="E52">
        <v>2</v>
      </c>
      <c r="F52" t="s">
        <v>256</v>
      </c>
      <c r="G52" s="48" t="s">
        <v>381</v>
      </c>
      <c r="I52" t="s">
        <v>34</v>
      </c>
      <c r="J52" t="s">
        <v>183</v>
      </c>
      <c r="K52" t="s">
        <v>247</v>
      </c>
    </row>
    <row r="53" spans="1:15" x14ac:dyDescent="0.25">
      <c r="A53" t="s">
        <v>251</v>
      </c>
      <c r="B53" t="s">
        <v>211</v>
      </c>
      <c r="C53">
        <v>100.0007269</v>
      </c>
      <c r="D53" s="26">
        <v>1.5E-6</v>
      </c>
      <c r="E53">
        <v>2</v>
      </c>
      <c r="F53" t="s">
        <v>259</v>
      </c>
      <c r="G53" s="48" t="s">
        <v>381</v>
      </c>
      <c r="I53" t="s">
        <v>34</v>
      </c>
      <c r="J53" t="s">
        <v>188</v>
      </c>
      <c r="K53" t="s">
        <v>248</v>
      </c>
    </row>
    <row r="54" spans="1:15" x14ac:dyDescent="0.25">
      <c r="A54" t="s">
        <v>251</v>
      </c>
      <c r="B54" t="s">
        <v>181</v>
      </c>
      <c r="C54" s="26">
        <v>6.8000000000000001E-6</v>
      </c>
      <c r="D54" s="26">
        <v>9.9999999999999995E-8</v>
      </c>
      <c r="E54">
        <v>8</v>
      </c>
      <c r="F54" t="s">
        <v>261</v>
      </c>
      <c r="I54" s="14" t="s">
        <v>34</v>
      </c>
      <c r="J54" s="14" t="s">
        <v>191</v>
      </c>
      <c r="K54" s="14">
        <v>1</v>
      </c>
      <c r="L54" s="14"/>
      <c r="M54" s="14"/>
      <c r="N54" s="14"/>
      <c r="O54" s="31"/>
    </row>
    <row r="55" spans="1:15" x14ac:dyDescent="0.25">
      <c r="A55" t="s">
        <v>251</v>
      </c>
      <c r="B55" t="s">
        <v>185</v>
      </c>
      <c r="C55">
        <v>0</v>
      </c>
      <c r="D55">
        <v>0</v>
      </c>
      <c r="E55" t="s">
        <v>174</v>
      </c>
      <c r="F55" t="s">
        <v>263</v>
      </c>
      <c r="I55" t="s">
        <v>250</v>
      </c>
      <c r="J55" t="s">
        <v>230</v>
      </c>
      <c r="K55">
        <v>0</v>
      </c>
      <c r="L55">
        <v>0</v>
      </c>
      <c r="M55" t="s">
        <v>174</v>
      </c>
    </row>
    <row r="56" spans="1:15" x14ac:dyDescent="0.25">
      <c r="A56" t="s">
        <v>251</v>
      </c>
      <c r="B56" t="s">
        <v>216</v>
      </c>
      <c r="C56" s="26">
        <v>-1.3000000000000001E-8</v>
      </c>
      <c r="D56" s="26">
        <v>1.3000000000000001E-9</v>
      </c>
      <c r="E56">
        <v>17</v>
      </c>
      <c r="F56" t="s">
        <v>264</v>
      </c>
      <c r="I56" t="s">
        <v>250</v>
      </c>
      <c r="J56" t="s">
        <v>231</v>
      </c>
      <c r="K56">
        <v>0</v>
      </c>
      <c r="L56">
        <v>0</v>
      </c>
      <c r="M56" t="s">
        <v>174</v>
      </c>
    </row>
    <row r="57" spans="1:15" x14ac:dyDescent="0.25">
      <c r="A57" t="s">
        <v>251</v>
      </c>
      <c r="B57" t="s">
        <v>187</v>
      </c>
      <c r="C57" t="s">
        <v>265</v>
      </c>
      <c r="G57" s="48" t="s">
        <v>381</v>
      </c>
      <c r="I57" t="s">
        <v>250</v>
      </c>
      <c r="J57" t="s">
        <v>234</v>
      </c>
      <c r="K57">
        <v>0</v>
      </c>
      <c r="L57">
        <v>0</v>
      </c>
      <c r="M57" t="s">
        <v>174</v>
      </c>
    </row>
    <row r="58" spans="1:15" x14ac:dyDescent="0.25">
      <c r="A58" s="14" t="s">
        <v>251</v>
      </c>
      <c r="B58" s="14" t="s">
        <v>190</v>
      </c>
      <c r="C58" s="14" t="s">
        <v>172</v>
      </c>
      <c r="D58" s="14"/>
      <c r="E58" s="14"/>
      <c r="F58" s="14"/>
      <c r="G58" s="31"/>
      <c r="I58" t="s">
        <v>250</v>
      </c>
      <c r="J58" t="s">
        <v>180</v>
      </c>
      <c r="K58">
        <v>7</v>
      </c>
      <c r="M58" s="22"/>
    </row>
    <row r="59" spans="1:15" x14ac:dyDescent="0.25">
      <c r="A59" s="13" t="s">
        <v>266</v>
      </c>
      <c r="B59" t="s">
        <v>173</v>
      </c>
      <c r="C59">
        <v>1000123940</v>
      </c>
      <c r="D59">
        <v>500</v>
      </c>
      <c r="E59">
        <v>8</v>
      </c>
      <c r="F59" t="s">
        <v>267</v>
      </c>
      <c r="I59" t="s">
        <v>250</v>
      </c>
      <c r="J59" t="s">
        <v>183</v>
      </c>
      <c r="K59" t="s">
        <v>255</v>
      </c>
      <c r="M59" s="22"/>
    </row>
    <row r="60" spans="1:15" x14ac:dyDescent="0.25">
      <c r="A60" t="s">
        <v>266</v>
      </c>
      <c r="B60" t="s">
        <v>178</v>
      </c>
      <c r="C60">
        <v>20.558199999999999</v>
      </c>
      <c r="D60">
        <v>1.9E-3</v>
      </c>
      <c r="E60">
        <v>9</v>
      </c>
      <c r="F60" t="s">
        <v>268</v>
      </c>
      <c r="I60" t="s">
        <v>250</v>
      </c>
      <c r="J60" t="s">
        <v>257</v>
      </c>
      <c r="K60" t="s">
        <v>258</v>
      </c>
      <c r="M60" s="22"/>
    </row>
    <row r="61" spans="1:15" x14ac:dyDescent="0.25">
      <c r="A61" t="s">
        <v>266</v>
      </c>
      <c r="B61" t="s">
        <v>203</v>
      </c>
      <c r="C61">
        <v>100.0003961</v>
      </c>
      <c r="D61" s="26">
        <v>8.8000000000000004E-7</v>
      </c>
      <c r="E61">
        <v>9</v>
      </c>
      <c r="F61" t="s">
        <v>270</v>
      </c>
      <c r="I61" t="s">
        <v>250</v>
      </c>
      <c r="J61" t="s">
        <v>205</v>
      </c>
      <c r="K61" t="s">
        <v>260</v>
      </c>
      <c r="M61" s="22"/>
    </row>
    <row r="62" spans="1:15" x14ac:dyDescent="0.25">
      <c r="A62" t="s">
        <v>266</v>
      </c>
      <c r="B62" t="s">
        <v>207</v>
      </c>
      <c r="C62">
        <v>1000122810</v>
      </c>
      <c r="D62">
        <v>290</v>
      </c>
      <c r="E62">
        <v>8</v>
      </c>
      <c r="F62" t="s">
        <v>271</v>
      </c>
      <c r="I62" t="s">
        <v>250</v>
      </c>
      <c r="J62" t="s">
        <v>188</v>
      </c>
      <c r="K62" t="s">
        <v>262</v>
      </c>
      <c r="M62" s="22"/>
    </row>
    <row r="63" spans="1:15" x14ac:dyDescent="0.25">
      <c r="A63" t="s">
        <v>266</v>
      </c>
      <c r="B63" t="s">
        <v>209</v>
      </c>
      <c r="C63">
        <v>20.567499999999999</v>
      </c>
      <c r="D63">
        <v>4.7000000000000002E-3</v>
      </c>
      <c r="E63">
        <v>9</v>
      </c>
      <c r="F63" t="s">
        <v>272</v>
      </c>
      <c r="I63" s="14" t="s">
        <v>250</v>
      </c>
      <c r="J63" s="14" t="s">
        <v>191</v>
      </c>
      <c r="K63" s="14">
        <v>1</v>
      </c>
      <c r="L63" s="14"/>
      <c r="M63" s="14"/>
      <c r="N63" s="14"/>
      <c r="O63" s="31"/>
    </row>
    <row r="64" spans="1:15" x14ac:dyDescent="0.25">
      <c r="A64" t="s">
        <v>266</v>
      </c>
      <c r="B64" t="s">
        <v>211</v>
      </c>
      <c r="C64">
        <v>1000.0024100000001</v>
      </c>
      <c r="D64" s="26">
        <v>1.5999999999999999E-5</v>
      </c>
      <c r="E64">
        <v>9</v>
      </c>
      <c r="F64" t="s">
        <v>274</v>
      </c>
      <c r="I64" t="s">
        <v>54</v>
      </c>
      <c r="J64" t="s">
        <v>230</v>
      </c>
      <c r="K64">
        <v>0</v>
      </c>
      <c r="L64">
        <v>0</v>
      </c>
      <c r="M64" t="s">
        <v>174</v>
      </c>
    </row>
    <row r="65" spans="1:15" x14ac:dyDescent="0.25">
      <c r="A65" t="s">
        <v>266</v>
      </c>
      <c r="B65" t="s">
        <v>181</v>
      </c>
      <c r="C65" s="26">
        <v>6.8000000000000001E-6</v>
      </c>
      <c r="D65" s="26">
        <v>9.9999999999999995E-8</v>
      </c>
      <c r="E65">
        <v>8</v>
      </c>
      <c r="F65" t="s">
        <v>275</v>
      </c>
      <c r="I65" t="s">
        <v>54</v>
      </c>
      <c r="J65" t="s">
        <v>231</v>
      </c>
      <c r="K65">
        <v>0</v>
      </c>
      <c r="L65">
        <v>0</v>
      </c>
      <c r="M65" t="s">
        <v>174</v>
      </c>
    </row>
    <row r="66" spans="1:15" hidden="1" x14ac:dyDescent="0.25">
      <c r="A66" t="s">
        <v>266</v>
      </c>
      <c r="B66" t="s">
        <v>185</v>
      </c>
      <c r="C66">
        <v>0</v>
      </c>
      <c r="D66">
        <v>0</v>
      </c>
      <c r="E66" t="s">
        <v>174</v>
      </c>
      <c r="F66" t="s">
        <v>277</v>
      </c>
      <c r="I66" t="s">
        <v>54</v>
      </c>
      <c r="J66" t="s">
        <v>234</v>
      </c>
      <c r="K66">
        <v>0</v>
      </c>
      <c r="L66">
        <v>0</v>
      </c>
      <c r="M66" t="s">
        <v>174</v>
      </c>
    </row>
    <row r="67" spans="1:15" x14ac:dyDescent="0.25">
      <c r="A67" t="s">
        <v>266</v>
      </c>
      <c r="B67" t="s">
        <v>216</v>
      </c>
      <c r="C67" s="26">
        <v>-1.3000000000000001E-8</v>
      </c>
      <c r="D67" s="26">
        <v>1.3000000000000001E-9</v>
      </c>
      <c r="E67">
        <v>17</v>
      </c>
      <c r="F67" t="s">
        <v>279</v>
      </c>
      <c r="I67" t="s">
        <v>54</v>
      </c>
      <c r="J67" t="s">
        <v>180</v>
      </c>
      <c r="K67">
        <v>17</v>
      </c>
    </row>
    <row r="68" spans="1:15" x14ac:dyDescent="0.25">
      <c r="A68" t="s">
        <v>266</v>
      </c>
      <c r="B68" t="s">
        <v>187</v>
      </c>
      <c r="C68" t="s">
        <v>265</v>
      </c>
      <c r="I68" t="s">
        <v>54</v>
      </c>
      <c r="J68" t="s">
        <v>183</v>
      </c>
      <c r="K68" t="s">
        <v>269</v>
      </c>
    </row>
    <row r="69" spans="1:15" x14ac:dyDescent="0.25">
      <c r="A69" s="14" t="s">
        <v>266</v>
      </c>
      <c r="B69" s="14" t="s">
        <v>190</v>
      </c>
      <c r="C69" s="14" t="s">
        <v>172</v>
      </c>
      <c r="D69" s="14"/>
      <c r="E69" s="14"/>
      <c r="F69" s="14"/>
      <c r="G69" s="31"/>
      <c r="I69" t="s">
        <v>54</v>
      </c>
      <c r="J69" t="s">
        <v>257</v>
      </c>
      <c r="K69" t="s">
        <v>258</v>
      </c>
    </row>
    <row r="70" spans="1:15" x14ac:dyDescent="0.25">
      <c r="A70" s="13" t="s">
        <v>283</v>
      </c>
      <c r="B70" t="s">
        <v>173</v>
      </c>
      <c r="C70">
        <v>1000123940</v>
      </c>
      <c r="D70">
        <v>500</v>
      </c>
      <c r="E70">
        <v>8</v>
      </c>
      <c r="F70" t="s">
        <v>284</v>
      </c>
      <c r="I70" t="s">
        <v>54</v>
      </c>
      <c r="J70" t="s">
        <v>205</v>
      </c>
      <c r="K70" t="s">
        <v>260</v>
      </c>
    </row>
    <row r="71" spans="1:15" x14ac:dyDescent="0.25">
      <c r="A71" t="s">
        <v>283</v>
      </c>
      <c r="B71" t="s">
        <v>178</v>
      </c>
      <c r="C71">
        <v>20.558199999999999</v>
      </c>
      <c r="D71">
        <v>1.9E-3</v>
      </c>
      <c r="E71">
        <v>9</v>
      </c>
      <c r="F71" t="s">
        <v>286</v>
      </c>
      <c r="I71" t="s">
        <v>54</v>
      </c>
      <c r="J71" t="s">
        <v>188</v>
      </c>
      <c r="K71" t="s">
        <v>273</v>
      </c>
    </row>
    <row r="72" spans="1:15" x14ac:dyDescent="0.25">
      <c r="A72" t="s">
        <v>283</v>
      </c>
      <c r="B72" t="s">
        <v>203</v>
      </c>
      <c r="C72">
        <v>100.0003961</v>
      </c>
      <c r="D72" s="26">
        <v>8.8000000000000004E-7</v>
      </c>
      <c r="E72">
        <v>9</v>
      </c>
      <c r="F72" t="s">
        <v>288</v>
      </c>
      <c r="I72" s="14" t="s">
        <v>54</v>
      </c>
      <c r="J72" s="14" t="s">
        <v>191</v>
      </c>
      <c r="K72" s="14">
        <v>1</v>
      </c>
      <c r="L72" s="14"/>
      <c r="M72" s="14"/>
      <c r="N72" s="14"/>
      <c r="O72" s="31"/>
    </row>
    <row r="73" spans="1:15" x14ac:dyDescent="0.25">
      <c r="A73" t="s">
        <v>283</v>
      </c>
      <c r="B73" t="s">
        <v>207</v>
      </c>
      <c r="C73">
        <v>1000122810</v>
      </c>
      <c r="D73">
        <v>290</v>
      </c>
      <c r="E73">
        <v>8</v>
      </c>
      <c r="F73" t="s">
        <v>290</v>
      </c>
      <c r="I73" t="s">
        <v>276</v>
      </c>
      <c r="J73" t="s">
        <v>230</v>
      </c>
      <c r="K73" s="22">
        <v>0</v>
      </c>
      <c r="L73" s="22">
        <v>0</v>
      </c>
      <c r="M73" s="22" t="s">
        <v>174</v>
      </c>
    </row>
    <row r="74" spans="1:15" x14ac:dyDescent="0.25">
      <c r="A74" t="s">
        <v>283</v>
      </c>
      <c r="B74" t="s">
        <v>209</v>
      </c>
      <c r="C74">
        <v>20.567499999999999</v>
      </c>
      <c r="D74">
        <v>4.7000000000000002E-3</v>
      </c>
      <c r="E74">
        <v>9</v>
      </c>
      <c r="F74" t="s">
        <v>291</v>
      </c>
      <c r="I74" t="s">
        <v>276</v>
      </c>
      <c r="J74" t="s">
        <v>231</v>
      </c>
      <c r="K74" s="23">
        <v>-5.6799999999999998E-5</v>
      </c>
      <c r="L74" s="23">
        <v>1.9999999999999999E-7</v>
      </c>
      <c r="M74" s="22" t="s">
        <v>174</v>
      </c>
      <c r="N74" t="s">
        <v>278</v>
      </c>
    </row>
    <row r="75" spans="1:15" x14ac:dyDescent="0.25">
      <c r="A75" t="s">
        <v>283</v>
      </c>
      <c r="B75" t="s">
        <v>211</v>
      </c>
      <c r="C75">
        <v>1000.0024100000001</v>
      </c>
      <c r="D75" s="26">
        <v>1.5999999999999999E-5</v>
      </c>
      <c r="E75">
        <v>9</v>
      </c>
      <c r="F75" t="s">
        <v>293</v>
      </c>
      <c r="I75" t="s">
        <v>276</v>
      </c>
      <c r="J75" t="s">
        <v>234</v>
      </c>
      <c r="K75" s="23">
        <v>-5.63E-5</v>
      </c>
      <c r="L75" s="23">
        <v>5.9999999999999997E-7</v>
      </c>
      <c r="M75" s="22" t="s">
        <v>174</v>
      </c>
      <c r="N75" t="s">
        <v>280</v>
      </c>
    </row>
    <row r="76" spans="1:15" x14ac:dyDescent="0.25">
      <c r="A76" t="s">
        <v>283</v>
      </c>
      <c r="B76" t="s">
        <v>181</v>
      </c>
      <c r="C76" s="26">
        <v>6.8000000000000001E-6</v>
      </c>
      <c r="D76" s="26">
        <v>9.9999999999999995E-8</v>
      </c>
      <c r="E76">
        <v>8</v>
      </c>
      <c r="F76" t="s">
        <v>295</v>
      </c>
      <c r="I76" t="s">
        <v>276</v>
      </c>
      <c r="J76" t="s">
        <v>236</v>
      </c>
      <c r="K76" s="22">
        <v>0</v>
      </c>
      <c r="L76" s="22">
        <v>0</v>
      </c>
      <c r="M76" s="22">
        <v>7</v>
      </c>
      <c r="N76" t="s">
        <v>281</v>
      </c>
    </row>
    <row r="77" spans="1:15" x14ac:dyDescent="0.25">
      <c r="A77" t="s">
        <v>283</v>
      </c>
      <c r="B77" t="s">
        <v>185</v>
      </c>
      <c r="C77">
        <v>0</v>
      </c>
      <c r="D77">
        <v>0</v>
      </c>
      <c r="E77" t="s">
        <v>174</v>
      </c>
      <c r="F77" t="s">
        <v>297</v>
      </c>
      <c r="I77" t="s">
        <v>276</v>
      </c>
      <c r="J77" t="s">
        <v>238</v>
      </c>
      <c r="K77" s="23">
        <v>2.2210000000000001E-7</v>
      </c>
      <c r="L77" s="23">
        <v>8.9999999999999999E-8</v>
      </c>
      <c r="M77" s="22">
        <v>7</v>
      </c>
      <c r="N77" t="s">
        <v>282</v>
      </c>
      <c r="O77" s="41" t="s">
        <v>382</v>
      </c>
    </row>
    <row r="78" spans="1:15" x14ac:dyDescent="0.25">
      <c r="A78" t="s">
        <v>283</v>
      </c>
      <c r="B78" t="s">
        <v>216</v>
      </c>
      <c r="C78" s="26">
        <v>-1.3000000000000001E-8</v>
      </c>
      <c r="D78" s="26">
        <v>1.3000000000000001E-9</v>
      </c>
      <c r="E78">
        <v>17</v>
      </c>
      <c r="F78" t="s">
        <v>299</v>
      </c>
      <c r="I78" t="s">
        <v>276</v>
      </c>
      <c r="J78" t="s">
        <v>240</v>
      </c>
      <c r="K78" s="23">
        <v>4.8090000000000002E-7</v>
      </c>
      <c r="L78" s="23">
        <v>1.8E-7</v>
      </c>
      <c r="M78" s="22" t="s">
        <v>174</v>
      </c>
      <c r="N78" t="s">
        <v>285</v>
      </c>
      <c r="O78" s="48" t="s">
        <v>382</v>
      </c>
    </row>
    <row r="79" spans="1:15" x14ac:dyDescent="0.25">
      <c r="A79" t="s">
        <v>283</v>
      </c>
      <c r="B79" t="s">
        <v>187</v>
      </c>
      <c r="C79" t="s">
        <v>300</v>
      </c>
      <c r="I79" t="s">
        <v>276</v>
      </c>
      <c r="J79" t="s">
        <v>242</v>
      </c>
      <c r="K79" s="22">
        <v>0</v>
      </c>
      <c r="L79" s="23">
        <v>2.0000000000000001E-9</v>
      </c>
      <c r="M79" s="22">
        <v>8</v>
      </c>
      <c r="N79" t="s">
        <v>287</v>
      </c>
      <c r="O79" s="48" t="s">
        <v>382</v>
      </c>
    </row>
    <row r="80" spans="1:15" x14ac:dyDescent="0.25">
      <c r="A80" s="14" t="s">
        <v>283</v>
      </c>
      <c r="B80" s="14" t="s">
        <v>190</v>
      </c>
      <c r="C80" s="14" t="s">
        <v>172</v>
      </c>
      <c r="D80" s="14"/>
      <c r="E80" s="14"/>
      <c r="F80" s="14"/>
      <c r="G80" s="31"/>
      <c r="I80" t="s">
        <v>276</v>
      </c>
      <c r="J80" t="s">
        <v>244</v>
      </c>
      <c r="K80" s="22">
        <v>0</v>
      </c>
      <c r="L80" s="23">
        <v>2.0000000000000001E-9</v>
      </c>
      <c r="M80" s="22">
        <v>8</v>
      </c>
      <c r="N80" t="s">
        <v>289</v>
      </c>
      <c r="O80" s="48" t="s">
        <v>382</v>
      </c>
    </row>
    <row r="81" spans="1:15" x14ac:dyDescent="0.25">
      <c r="A81" t="s">
        <v>303</v>
      </c>
      <c r="B81" t="s">
        <v>173</v>
      </c>
      <c r="C81">
        <v>9999.8797507532727</v>
      </c>
      <c r="D81">
        <v>2.1019820691101751E-3</v>
      </c>
      <c r="E81">
        <v>429.4639150882258</v>
      </c>
      <c r="F81" t="s">
        <v>304</v>
      </c>
      <c r="I81" t="s">
        <v>276</v>
      </c>
      <c r="J81" t="s">
        <v>180</v>
      </c>
      <c r="K81" s="22">
        <v>0</v>
      </c>
    </row>
    <row r="82" spans="1:15" x14ac:dyDescent="0.25">
      <c r="A82" t="s">
        <v>303</v>
      </c>
      <c r="B82" t="s">
        <v>178</v>
      </c>
      <c r="C82">
        <v>20.483424630315589</v>
      </c>
      <c r="D82">
        <v>1.3072891110199869E-3</v>
      </c>
      <c r="E82">
        <v>16.6067317125116</v>
      </c>
      <c r="F82" t="s">
        <v>305</v>
      </c>
      <c r="I82" t="s">
        <v>276</v>
      </c>
      <c r="J82" t="s">
        <v>183</v>
      </c>
      <c r="K82" s="22" t="s">
        <v>292</v>
      </c>
    </row>
    <row r="83" spans="1:15" x14ac:dyDescent="0.25">
      <c r="A83" t="s">
        <v>303</v>
      </c>
      <c r="B83" t="s">
        <v>203</v>
      </c>
      <c r="C83">
        <v>0.99997001868571433</v>
      </c>
      <c r="D83">
        <v>3.4866118185732038E-8</v>
      </c>
      <c r="E83">
        <v>61.084489897408162</v>
      </c>
      <c r="F83" t="s">
        <v>306</v>
      </c>
      <c r="I83" t="s">
        <v>276</v>
      </c>
      <c r="J83" t="s">
        <v>257</v>
      </c>
      <c r="K83" t="s">
        <v>294</v>
      </c>
    </row>
    <row r="84" spans="1:15" x14ac:dyDescent="0.25">
      <c r="A84" t="s">
        <v>303</v>
      </c>
      <c r="B84" t="s">
        <v>207</v>
      </c>
      <c r="C84">
        <v>9999.8808164374568</v>
      </c>
      <c r="D84">
        <v>1.6130871613394061E-3</v>
      </c>
      <c r="E84">
        <v>549.44114740265024</v>
      </c>
      <c r="F84" t="s">
        <v>307</v>
      </c>
      <c r="I84" t="s">
        <v>276</v>
      </c>
      <c r="J84" t="s">
        <v>205</v>
      </c>
      <c r="K84" t="s">
        <v>296</v>
      </c>
    </row>
    <row r="85" spans="1:15" x14ac:dyDescent="0.25">
      <c r="A85" t="s">
        <v>303</v>
      </c>
      <c r="B85" t="s">
        <v>209</v>
      </c>
      <c r="C85">
        <v>20.48359037642069</v>
      </c>
      <c r="D85">
        <v>5.1762013613360141E-3</v>
      </c>
      <c r="E85">
        <v>3.500850985483507</v>
      </c>
      <c r="F85" t="s">
        <v>308</v>
      </c>
      <c r="I85" t="s">
        <v>276</v>
      </c>
      <c r="J85" t="s">
        <v>188</v>
      </c>
      <c r="K85" t="s">
        <v>298</v>
      </c>
    </row>
    <row r="86" spans="1:15" x14ac:dyDescent="0.25">
      <c r="A86" t="s">
        <v>303</v>
      </c>
      <c r="B86" t="s">
        <v>211</v>
      </c>
      <c r="C86">
        <v>9.9996528297785723</v>
      </c>
      <c r="D86">
        <v>9.6939836435603839E-8</v>
      </c>
      <c r="E86">
        <v>108.93931120587359</v>
      </c>
      <c r="F86" t="s">
        <v>309</v>
      </c>
      <c r="I86" s="14" t="s">
        <v>276</v>
      </c>
      <c r="J86" s="14" t="s">
        <v>191</v>
      </c>
      <c r="K86" s="14">
        <v>1</v>
      </c>
      <c r="L86" s="14"/>
      <c r="M86" s="14"/>
      <c r="N86" s="14"/>
      <c r="O86" s="31"/>
    </row>
    <row r="87" spans="1:15" x14ac:dyDescent="0.25">
      <c r="A87" t="s">
        <v>303</v>
      </c>
      <c r="B87" t="s">
        <v>181</v>
      </c>
      <c r="C87">
        <v>-3.2594374682707321E-6</v>
      </c>
      <c r="D87">
        <v>1.158396774615323E-5</v>
      </c>
      <c r="E87">
        <v>65.933408080168974</v>
      </c>
      <c r="F87" t="s">
        <v>310</v>
      </c>
      <c r="I87" t="s">
        <v>301</v>
      </c>
      <c r="J87" t="s">
        <v>230</v>
      </c>
      <c r="K87" s="22">
        <v>0</v>
      </c>
      <c r="L87" s="22">
        <v>0</v>
      </c>
      <c r="M87" s="22" t="s">
        <v>174</v>
      </c>
    </row>
    <row r="88" spans="1:15" x14ac:dyDescent="0.25">
      <c r="A88" t="s">
        <v>303</v>
      </c>
      <c r="B88" t="s">
        <v>185</v>
      </c>
      <c r="C88">
        <v>0</v>
      </c>
      <c r="D88">
        <v>0</v>
      </c>
      <c r="E88" t="s">
        <v>174</v>
      </c>
      <c r="F88" t="s">
        <v>311</v>
      </c>
      <c r="I88" t="s">
        <v>301</v>
      </c>
      <c r="J88" t="s">
        <v>231</v>
      </c>
      <c r="K88" s="23">
        <v>-5.6799999999999998E-5</v>
      </c>
      <c r="L88" s="23">
        <v>1.9999999999999999E-7</v>
      </c>
      <c r="M88" s="22" t="s">
        <v>174</v>
      </c>
      <c r="N88" t="s">
        <v>302</v>
      </c>
    </row>
    <row r="89" spans="1:15" x14ac:dyDescent="0.25">
      <c r="A89" t="s">
        <v>303</v>
      </c>
      <c r="B89" t="s">
        <v>216</v>
      </c>
      <c r="C89">
        <v>1.184149509973361E-8</v>
      </c>
      <c r="D89">
        <v>2.892882861028597E-8</v>
      </c>
      <c r="E89">
        <v>816.58679248384738</v>
      </c>
      <c r="F89" t="s">
        <v>313</v>
      </c>
      <c r="I89" t="s">
        <v>301</v>
      </c>
      <c r="J89" t="s">
        <v>234</v>
      </c>
      <c r="K89" s="23">
        <v>-5.63E-5</v>
      </c>
      <c r="L89" s="23">
        <v>5.9999999999999997E-7</v>
      </c>
      <c r="M89" s="22" t="s">
        <v>174</v>
      </c>
      <c r="N89" t="s">
        <v>280</v>
      </c>
    </row>
    <row r="90" spans="1:15" x14ac:dyDescent="0.25">
      <c r="A90" t="s">
        <v>303</v>
      </c>
      <c r="B90" t="s">
        <v>187</v>
      </c>
      <c r="C90" s="30">
        <v>42494.906767388668</v>
      </c>
      <c r="I90" t="s">
        <v>301</v>
      </c>
      <c r="J90" t="s">
        <v>236</v>
      </c>
      <c r="K90" s="22">
        <v>0</v>
      </c>
      <c r="L90" s="22">
        <v>0</v>
      </c>
      <c r="M90" s="22">
        <v>7</v>
      </c>
      <c r="N90" t="s">
        <v>281</v>
      </c>
      <c r="O90" s="48" t="s">
        <v>382</v>
      </c>
    </row>
    <row r="91" spans="1:15" x14ac:dyDescent="0.25">
      <c r="A91" s="28" t="s">
        <v>303</v>
      </c>
      <c r="B91" s="28" t="s">
        <v>190</v>
      </c>
      <c r="C91" s="14" t="s">
        <v>34</v>
      </c>
      <c r="D91" s="28"/>
      <c r="E91" s="28"/>
      <c r="F91" s="28"/>
      <c r="G91" s="31"/>
      <c r="I91" t="s">
        <v>301</v>
      </c>
      <c r="J91" t="s">
        <v>238</v>
      </c>
      <c r="K91" s="23">
        <v>2.2210000000000001E-7</v>
      </c>
      <c r="L91" s="23">
        <v>8.9999999999999999E-8</v>
      </c>
      <c r="M91" s="22">
        <v>7</v>
      </c>
      <c r="N91" t="s">
        <v>282</v>
      </c>
      <c r="O91" s="48" t="s">
        <v>382</v>
      </c>
    </row>
    <row r="92" spans="1:15" x14ac:dyDescent="0.25">
      <c r="A92" t="s">
        <v>315</v>
      </c>
      <c r="B92" t="s">
        <v>173</v>
      </c>
      <c r="C92">
        <v>10001289.10646625</v>
      </c>
      <c r="D92">
        <v>6.1929257213880922</v>
      </c>
      <c r="E92">
        <v>181.66654604068069</v>
      </c>
      <c r="F92" t="s">
        <v>316</v>
      </c>
      <c r="I92" t="s">
        <v>301</v>
      </c>
      <c r="J92" t="s">
        <v>240</v>
      </c>
      <c r="K92" s="23">
        <v>4.8090000000000002E-7</v>
      </c>
      <c r="L92" s="23">
        <v>1.8E-7</v>
      </c>
      <c r="M92" s="22" t="s">
        <v>174</v>
      </c>
      <c r="N92" t="s">
        <v>285</v>
      </c>
      <c r="O92" s="48" t="s">
        <v>382</v>
      </c>
    </row>
    <row r="93" spans="1:15" x14ac:dyDescent="0.25">
      <c r="A93" t="s">
        <v>315</v>
      </c>
      <c r="B93" t="s">
        <v>178</v>
      </c>
      <c r="C93">
        <v>20.87816110459049</v>
      </c>
      <c r="D93">
        <v>1.1615163277298259E-3</v>
      </c>
      <c r="E93">
        <v>22.93020485359223</v>
      </c>
      <c r="F93" t="s">
        <v>317</v>
      </c>
      <c r="I93" t="s">
        <v>301</v>
      </c>
      <c r="J93" t="s">
        <v>242</v>
      </c>
      <c r="K93" s="22">
        <v>0</v>
      </c>
      <c r="L93" s="23">
        <v>2.0000000000000001E-9</v>
      </c>
      <c r="M93" s="22">
        <v>8</v>
      </c>
      <c r="N93" t="s">
        <v>287</v>
      </c>
      <c r="O93" s="48" t="s">
        <v>382</v>
      </c>
    </row>
    <row r="94" spans="1:15" x14ac:dyDescent="0.25">
      <c r="A94" t="s">
        <v>315</v>
      </c>
      <c r="B94" t="s">
        <v>203</v>
      </c>
      <c r="C94">
        <v>10.00008274246875</v>
      </c>
      <c r="D94">
        <v>9.0374660232609618E-8</v>
      </c>
      <c r="E94">
        <v>142.45334891978871</v>
      </c>
      <c r="F94" t="s">
        <v>319</v>
      </c>
      <c r="I94" t="s">
        <v>301</v>
      </c>
      <c r="J94" t="s">
        <v>244</v>
      </c>
      <c r="K94" s="22">
        <v>0</v>
      </c>
      <c r="L94" s="23">
        <v>2.0000000000000001E-9</v>
      </c>
      <c r="M94" s="22">
        <v>8</v>
      </c>
      <c r="N94" t="s">
        <v>289</v>
      </c>
    </row>
    <row r="95" spans="1:15" x14ac:dyDescent="0.25">
      <c r="A95" t="s">
        <v>315</v>
      </c>
      <c r="B95" t="s">
        <v>207</v>
      </c>
      <c r="C95">
        <v>10001283.08772916</v>
      </c>
      <c r="D95">
        <v>5.5967074946876503</v>
      </c>
      <c r="E95">
        <v>129.33446721235609</v>
      </c>
      <c r="F95" t="s">
        <v>321</v>
      </c>
      <c r="I95" t="s">
        <v>301</v>
      </c>
      <c r="J95" t="s">
        <v>180</v>
      </c>
      <c r="K95" s="22">
        <v>25</v>
      </c>
    </row>
    <row r="96" spans="1:15" x14ac:dyDescent="0.25">
      <c r="A96" t="s">
        <v>315</v>
      </c>
      <c r="B96" t="s">
        <v>209</v>
      </c>
      <c r="C96">
        <v>20.89412875253262</v>
      </c>
      <c r="D96">
        <v>1.3126822153619331E-3</v>
      </c>
      <c r="E96">
        <v>31.432062951924902</v>
      </c>
      <c r="F96" t="s">
        <v>323</v>
      </c>
      <c r="I96" t="s">
        <v>301</v>
      </c>
      <c r="J96" t="s">
        <v>183</v>
      </c>
      <c r="K96" s="22" t="s">
        <v>312</v>
      </c>
    </row>
    <row r="97" spans="1:15" x14ac:dyDescent="0.25">
      <c r="A97" t="s">
        <v>315</v>
      </c>
      <c r="B97" t="s">
        <v>211</v>
      </c>
      <c r="C97">
        <v>100.0007395721875</v>
      </c>
      <c r="D97">
        <v>2.788919960124865E-6</v>
      </c>
      <c r="E97">
        <v>133.21791520913669</v>
      </c>
      <c r="F97" t="s">
        <v>324</v>
      </c>
      <c r="I97" t="s">
        <v>301</v>
      </c>
      <c r="J97" t="s">
        <v>257</v>
      </c>
      <c r="K97" t="s">
        <v>294</v>
      </c>
    </row>
    <row r="98" spans="1:15" x14ac:dyDescent="0.25">
      <c r="A98" t="s">
        <v>315</v>
      </c>
      <c r="B98" t="s">
        <v>181</v>
      </c>
      <c r="C98" s="26">
        <v>-1.2300000000000001E-5</v>
      </c>
      <c r="D98" s="26">
        <v>9.9999999999999995E-8</v>
      </c>
      <c r="E98">
        <v>8</v>
      </c>
      <c r="F98" t="s">
        <v>325</v>
      </c>
      <c r="I98" t="s">
        <v>301</v>
      </c>
      <c r="J98" t="s">
        <v>205</v>
      </c>
      <c r="K98" t="s">
        <v>296</v>
      </c>
    </row>
    <row r="99" spans="1:15" x14ac:dyDescent="0.25">
      <c r="A99" t="s">
        <v>315</v>
      </c>
      <c r="B99" t="s">
        <v>185</v>
      </c>
      <c r="C99">
        <v>0</v>
      </c>
      <c r="D99">
        <v>0</v>
      </c>
      <c r="E99" t="s">
        <v>174</v>
      </c>
      <c r="F99" t="s">
        <v>326</v>
      </c>
      <c r="I99" t="s">
        <v>301</v>
      </c>
      <c r="J99" t="s">
        <v>188</v>
      </c>
      <c r="K99" t="s">
        <v>314</v>
      </c>
    </row>
    <row r="100" spans="1:15" x14ac:dyDescent="0.25">
      <c r="A100" t="s">
        <v>315</v>
      </c>
      <c r="B100" t="s">
        <v>216</v>
      </c>
      <c r="C100">
        <v>-6.6865748800628031E-9</v>
      </c>
      <c r="D100">
        <v>8.0009772273944974E-9</v>
      </c>
      <c r="E100">
        <v>1649.046981130565</v>
      </c>
      <c r="F100" t="s">
        <v>327</v>
      </c>
      <c r="I100" s="14" t="s">
        <v>301</v>
      </c>
      <c r="J100" s="14" t="s">
        <v>191</v>
      </c>
      <c r="K100" s="14">
        <v>1</v>
      </c>
      <c r="L100" s="14"/>
      <c r="M100" s="14"/>
      <c r="N100" s="14"/>
      <c r="O100" s="31"/>
    </row>
    <row r="101" spans="1:15" x14ac:dyDescent="0.25">
      <c r="A101" t="s">
        <v>315</v>
      </c>
      <c r="B101" t="s">
        <v>187</v>
      </c>
      <c r="C101" s="30">
        <v>42493.882039809992</v>
      </c>
      <c r="I101" t="s">
        <v>318</v>
      </c>
      <c r="J101" t="s">
        <v>230</v>
      </c>
      <c r="K101" s="22">
        <v>0</v>
      </c>
      <c r="L101" s="22">
        <v>0</v>
      </c>
      <c r="M101" s="22" t="s">
        <v>174</v>
      </c>
    </row>
    <row r="102" spans="1:15" x14ac:dyDescent="0.25">
      <c r="A102" s="29" t="s">
        <v>315</v>
      </c>
      <c r="B102" s="29" t="s">
        <v>190</v>
      </c>
      <c r="C102" s="14" t="s">
        <v>34</v>
      </c>
      <c r="D102" s="29"/>
      <c r="E102" s="29"/>
      <c r="F102" s="29"/>
      <c r="G102" s="31"/>
      <c r="I102" t="s">
        <v>318</v>
      </c>
      <c r="J102" t="s">
        <v>231</v>
      </c>
      <c r="K102" s="23">
        <v>-5.6799999999999998E-5</v>
      </c>
      <c r="L102" s="23">
        <v>1.9999999999999999E-7</v>
      </c>
      <c r="M102" s="22" t="s">
        <v>174</v>
      </c>
      <c r="N102" t="s">
        <v>320</v>
      </c>
    </row>
    <row r="103" spans="1:15" x14ac:dyDescent="0.25">
      <c r="A103" t="s">
        <v>329</v>
      </c>
      <c r="B103" t="s">
        <v>173</v>
      </c>
      <c r="C103">
        <v>100010509.7244585</v>
      </c>
      <c r="D103">
        <v>159.0748565086499</v>
      </c>
      <c r="E103">
        <v>36.249303728829837</v>
      </c>
      <c r="F103" t="s">
        <v>330</v>
      </c>
      <c r="I103" t="s">
        <v>318</v>
      </c>
      <c r="J103" t="s">
        <v>234</v>
      </c>
      <c r="K103" s="23">
        <v>-5.63E-5</v>
      </c>
      <c r="L103" s="23">
        <v>5.9999999999999997E-7</v>
      </c>
      <c r="M103" s="22" t="s">
        <v>174</v>
      </c>
      <c r="N103" t="s">
        <v>322</v>
      </c>
    </row>
    <row r="104" spans="1:15" x14ac:dyDescent="0.25">
      <c r="A104" t="s">
        <v>329</v>
      </c>
      <c r="B104" t="s">
        <v>178</v>
      </c>
      <c r="C104">
        <v>20.562563016968621</v>
      </c>
      <c r="D104">
        <v>1.1225899607138371E-3</v>
      </c>
      <c r="E104">
        <v>10.63882351464823</v>
      </c>
      <c r="F104" t="s">
        <v>331</v>
      </c>
      <c r="I104" t="s">
        <v>318</v>
      </c>
      <c r="J104" t="s">
        <v>236</v>
      </c>
      <c r="K104" s="22">
        <v>0</v>
      </c>
      <c r="L104" s="22">
        <v>0</v>
      </c>
      <c r="M104" s="22">
        <v>7</v>
      </c>
      <c r="N104" t="s">
        <v>281</v>
      </c>
      <c r="O104" s="48" t="s">
        <v>382</v>
      </c>
    </row>
    <row r="105" spans="1:15" x14ac:dyDescent="0.25">
      <c r="A105" t="s">
        <v>329</v>
      </c>
      <c r="B105" t="s">
        <v>203</v>
      </c>
      <c r="C105">
        <v>10.000082983666671</v>
      </c>
      <c r="D105">
        <v>1.4719999829989071E-7</v>
      </c>
      <c r="E105">
        <v>50.860228994958739</v>
      </c>
      <c r="F105" t="s">
        <v>332</v>
      </c>
      <c r="I105" t="s">
        <v>318</v>
      </c>
      <c r="J105" t="s">
        <v>238</v>
      </c>
      <c r="K105" s="23">
        <v>2.2210000000000001E-7</v>
      </c>
      <c r="L105" s="23">
        <v>8.9999999999999999E-8</v>
      </c>
      <c r="M105" s="22">
        <v>7</v>
      </c>
      <c r="N105" t="s">
        <v>282</v>
      </c>
      <c r="O105" s="48" t="s">
        <v>382</v>
      </c>
    </row>
    <row r="106" spans="1:15" x14ac:dyDescent="0.25">
      <c r="A106" t="s">
        <v>329</v>
      </c>
      <c r="B106" t="s">
        <v>207</v>
      </c>
      <c r="C106">
        <v>100010372.1260969</v>
      </c>
      <c r="D106">
        <v>129.1794124850089</v>
      </c>
      <c r="E106">
        <v>17.105316384443711</v>
      </c>
      <c r="F106" t="s">
        <v>334</v>
      </c>
      <c r="I106" t="s">
        <v>318</v>
      </c>
      <c r="J106" t="s">
        <v>240</v>
      </c>
      <c r="K106" s="23">
        <v>4.8090000000000002E-7</v>
      </c>
      <c r="L106" s="23">
        <v>1.8E-7</v>
      </c>
      <c r="M106" s="22" t="s">
        <v>174</v>
      </c>
      <c r="N106" t="s">
        <v>285</v>
      </c>
      <c r="O106" s="48" t="s">
        <v>382</v>
      </c>
    </row>
    <row r="107" spans="1:15" x14ac:dyDescent="0.25">
      <c r="A107" t="s">
        <v>329</v>
      </c>
      <c r="B107" t="s">
        <v>209</v>
      </c>
      <c r="C107">
        <v>20.574750767940181</v>
      </c>
      <c r="D107">
        <v>1.692937695903598E-3</v>
      </c>
      <c r="E107">
        <v>15.053987399757251</v>
      </c>
      <c r="F107" t="s">
        <v>335</v>
      </c>
      <c r="I107" t="s">
        <v>318</v>
      </c>
      <c r="J107" t="s">
        <v>242</v>
      </c>
      <c r="K107" s="22">
        <v>0</v>
      </c>
      <c r="L107" s="23">
        <v>2.0000000000000001E-9</v>
      </c>
      <c r="M107" s="22">
        <v>8</v>
      </c>
      <c r="N107" t="s">
        <v>287</v>
      </c>
      <c r="O107" s="48" t="s">
        <v>382</v>
      </c>
    </row>
    <row r="108" spans="1:15" x14ac:dyDescent="0.25">
      <c r="A108" t="s">
        <v>329</v>
      </c>
      <c r="B108" t="s">
        <v>211</v>
      </c>
      <c r="C108">
        <v>100.0007446416667</v>
      </c>
      <c r="D108">
        <v>3.8888460311806278E-6</v>
      </c>
      <c r="E108">
        <v>49.194486212662937</v>
      </c>
      <c r="F108" t="s">
        <v>336</v>
      </c>
      <c r="I108" t="s">
        <v>318</v>
      </c>
      <c r="J108" t="s">
        <v>244</v>
      </c>
      <c r="K108" s="22">
        <v>0</v>
      </c>
      <c r="L108" s="23">
        <v>2.0000000000000001E-9</v>
      </c>
      <c r="M108" s="22">
        <v>8</v>
      </c>
      <c r="N108" t="s">
        <v>289</v>
      </c>
    </row>
    <row r="109" spans="1:15" x14ac:dyDescent="0.25">
      <c r="A109" t="s">
        <v>329</v>
      </c>
      <c r="B109" t="s">
        <v>181</v>
      </c>
      <c r="C109">
        <v>2.1392048005377658E-6</v>
      </c>
      <c r="D109">
        <v>9.9367517207481608E-5</v>
      </c>
      <c r="E109">
        <v>90.750622293432627</v>
      </c>
      <c r="F109" t="s">
        <v>338</v>
      </c>
      <c r="I109" t="s">
        <v>318</v>
      </c>
      <c r="J109" t="s">
        <v>180</v>
      </c>
      <c r="K109" s="22">
        <v>22</v>
      </c>
    </row>
    <row r="110" spans="1:15" x14ac:dyDescent="0.25">
      <c r="A110" t="s">
        <v>329</v>
      </c>
      <c r="B110" t="s">
        <v>185</v>
      </c>
      <c r="C110">
        <v>0</v>
      </c>
      <c r="D110">
        <v>0</v>
      </c>
      <c r="E110" t="s">
        <v>174</v>
      </c>
      <c r="F110" t="s">
        <v>340</v>
      </c>
      <c r="I110" t="s">
        <v>318</v>
      </c>
      <c r="J110" t="s">
        <v>183</v>
      </c>
      <c r="K110" s="22" t="s">
        <v>328</v>
      </c>
    </row>
    <row r="111" spans="1:15" x14ac:dyDescent="0.25">
      <c r="A111" t="s">
        <v>329</v>
      </c>
      <c r="B111" t="s">
        <v>216</v>
      </c>
      <c r="C111">
        <v>-1.528698782574404E-8</v>
      </c>
      <c r="D111">
        <v>1.1601280851907451E-8</v>
      </c>
      <c r="E111">
        <v>85.513696646934221</v>
      </c>
      <c r="F111" t="s">
        <v>341</v>
      </c>
      <c r="I111" t="s">
        <v>318</v>
      </c>
      <c r="J111" t="s">
        <v>257</v>
      </c>
      <c r="K111" t="s">
        <v>294</v>
      </c>
    </row>
    <row r="112" spans="1:15" x14ac:dyDescent="0.25">
      <c r="A112" t="s">
        <v>329</v>
      </c>
      <c r="B112" t="s">
        <v>187</v>
      </c>
      <c r="C112" s="30">
        <v>42494.691730002567</v>
      </c>
      <c r="I112" t="s">
        <v>318</v>
      </c>
      <c r="J112" t="s">
        <v>205</v>
      </c>
      <c r="K112" t="s">
        <v>296</v>
      </c>
    </row>
    <row r="113" spans="1:15" x14ac:dyDescent="0.25">
      <c r="A113" s="31" t="s">
        <v>329</v>
      </c>
      <c r="B113" s="31" t="s">
        <v>190</v>
      </c>
      <c r="C113" s="14" t="s">
        <v>34</v>
      </c>
      <c r="D113" s="31"/>
      <c r="E113" s="31"/>
      <c r="F113" s="31"/>
      <c r="G113" s="31"/>
      <c r="I113" t="s">
        <v>318</v>
      </c>
      <c r="J113" t="s">
        <v>188</v>
      </c>
      <c r="K113" t="s">
        <v>333</v>
      </c>
    </row>
    <row r="114" spans="1:15" x14ac:dyDescent="0.25">
      <c r="I114" s="14" t="s">
        <v>318</v>
      </c>
      <c r="J114" s="14" t="s">
        <v>191</v>
      </c>
      <c r="K114" s="14">
        <v>1</v>
      </c>
      <c r="L114" s="14"/>
      <c r="M114" s="14"/>
      <c r="N114" s="14"/>
      <c r="O114" s="31"/>
    </row>
    <row r="115" spans="1:15" x14ac:dyDescent="0.25">
      <c r="I115" t="s">
        <v>59</v>
      </c>
      <c r="J115" t="s">
        <v>230</v>
      </c>
      <c r="K115" s="22">
        <v>0</v>
      </c>
      <c r="L115" s="22">
        <v>0</v>
      </c>
      <c r="M115" s="22" t="s">
        <v>174</v>
      </c>
    </row>
    <row r="116" spans="1:15" x14ac:dyDescent="0.25">
      <c r="I116" t="s">
        <v>59</v>
      </c>
      <c r="J116" t="s">
        <v>231</v>
      </c>
      <c r="K116" s="23">
        <v>-5.6799999999999998E-5</v>
      </c>
      <c r="L116" s="23">
        <v>1.9999999999999999E-7</v>
      </c>
      <c r="M116" s="22" t="s">
        <v>174</v>
      </c>
      <c r="N116" t="s">
        <v>337</v>
      </c>
    </row>
    <row r="117" spans="1:15" x14ac:dyDescent="0.25">
      <c r="I117" t="s">
        <v>59</v>
      </c>
      <c r="J117" t="s">
        <v>234</v>
      </c>
      <c r="K117" s="23">
        <v>-5.63E-5</v>
      </c>
      <c r="L117" s="23">
        <v>5.9999999999999997E-7</v>
      </c>
      <c r="M117" s="22" t="s">
        <v>174</v>
      </c>
      <c r="N117" t="s">
        <v>339</v>
      </c>
    </row>
    <row r="118" spans="1:15" x14ac:dyDescent="0.25">
      <c r="I118" t="s">
        <v>59</v>
      </c>
      <c r="J118" t="s">
        <v>236</v>
      </c>
      <c r="K118" s="22">
        <v>0</v>
      </c>
      <c r="L118" s="22">
        <v>0</v>
      </c>
      <c r="M118" s="22">
        <v>7</v>
      </c>
      <c r="N118" t="s">
        <v>281</v>
      </c>
      <c r="O118" s="48" t="s">
        <v>382</v>
      </c>
    </row>
    <row r="119" spans="1:15" x14ac:dyDescent="0.25">
      <c r="I119" t="s">
        <v>59</v>
      </c>
      <c r="J119" t="s">
        <v>238</v>
      </c>
      <c r="K119" s="23">
        <v>2.2210000000000001E-7</v>
      </c>
      <c r="L119" s="23">
        <v>8.9999999999999999E-8</v>
      </c>
      <c r="M119" s="22">
        <v>7</v>
      </c>
      <c r="N119" t="s">
        <v>282</v>
      </c>
      <c r="O119" s="48" t="s">
        <v>382</v>
      </c>
    </row>
    <row r="120" spans="1:15" x14ac:dyDescent="0.25">
      <c r="I120" t="s">
        <v>59</v>
      </c>
      <c r="J120" t="s">
        <v>240</v>
      </c>
      <c r="K120" s="23">
        <v>4.8090000000000002E-7</v>
      </c>
      <c r="L120" s="23">
        <v>1.8E-7</v>
      </c>
      <c r="M120" s="22" t="s">
        <v>174</v>
      </c>
      <c r="N120" t="s">
        <v>285</v>
      </c>
      <c r="O120" s="48" t="s">
        <v>382</v>
      </c>
    </row>
    <row r="121" spans="1:15" x14ac:dyDescent="0.25">
      <c r="I121" t="s">
        <v>59</v>
      </c>
      <c r="J121" t="s">
        <v>242</v>
      </c>
      <c r="K121" s="22">
        <v>0</v>
      </c>
      <c r="L121" s="23">
        <v>2.0000000000000001E-9</v>
      </c>
      <c r="M121" s="22">
        <v>8</v>
      </c>
      <c r="N121" t="s">
        <v>287</v>
      </c>
      <c r="O121" s="48" t="s">
        <v>382</v>
      </c>
    </row>
    <row r="122" spans="1:15" x14ac:dyDescent="0.25">
      <c r="I122" t="s">
        <v>59</v>
      </c>
      <c r="J122" t="s">
        <v>244</v>
      </c>
      <c r="K122" s="22">
        <v>0</v>
      </c>
      <c r="L122" s="23">
        <v>2.0000000000000001E-9</v>
      </c>
      <c r="M122" s="22">
        <v>8</v>
      </c>
      <c r="N122" t="s">
        <v>289</v>
      </c>
    </row>
    <row r="123" spans="1:15" x14ac:dyDescent="0.25">
      <c r="I123" t="s">
        <v>59</v>
      </c>
      <c r="J123" t="s">
        <v>180</v>
      </c>
      <c r="K123">
        <v>23</v>
      </c>
    </row>
    <row r="124" spans="1:15" x14ac:dyDescent="0.25">
      <c r="I124" t="s">
        <v>59</v>
      </c>
      <c r="J124" t="s">
        <v>183</v>
      </c>
      <c r="K124" t="s">
        <v>342</v>
      </c>
    </row>
    <row r="125" spans="1:15" x14ac:dyDescent="0.25">
      <c r="I125" t="s">
        <v>59</v>
      </c>
      <c r="J125" t="s">
        <v>257</v>
      </c>
      <c r="K125" t="s">
        <v>294</v>
      </c>
    </row>
    <row r="126" spans="1:15" x14ac:dyDescent="0.25">
      <c r="I126" t="s">
        <v>59</v>
      </c>
      <c r="J126" t="s">
        <v>205</v>
      </c>
      <c r="K126" t="s">
        <v>296</v>
      </c>
    </row>
    <row r="127" spans="1:15" x14ac:dyDescent="0.25">
      <c r="I127" t="s">
        <v>59</v>
      </c>
      <c r="J127" t="s">
        <v>188</v>
      </c>
      <c r="K127" t="s">
        <v>343</v>
      </c>
    </row>
    <row r="128" spans="1:15" x14ac:dyDescent="0.25">
      <c r="I128" s="14" t="s">
        <v>59</v>
      </c>
      <c r="J128" s="14" t="s">
        <v>191</v>
      </c>
      <c r="K128" s="14">
        <v>1</v>
      </c>
      <c r="L128" s="14"/>
      <c r="M128" s="14"/>
      <c r="N128" s="14"/>
      <c r="O128" s="31"/>
    </row>
    <row r="129" spans="9:15" x14ac:dyDescent="0.25">
      <c r="I129" t="s">
        <v>68</v>
      </c>
      <c r="J129" t="s">
        <v>230</v>
      </c>
      <c r="K129" s="22">
        <v>0</v>
      </c>
      <c r="L129" s="22">
        <v>0</v>
      </c>
      <c r="M129" s="22" t="s">
        <v>174</v>
      </c>
    </row>
    <row r="130" spans="9:15" x14ac:dyDescent="0.25">
      <c r="I130" t="s">
        <v>68</v>
      </c>
      <c r="J130" t="s">
        <v>231</v>
      </c>
      <c r="K130" s="23">
        <v>-5.6799999999999998E-5</v>
      </c>
      <c r="L130" s="23">
        <v>1.9999999999999999E-7</v>
      </c>
      <c r="M130" s="22" t="s">
        <v>174</v>
      </c>
      <c r="N130" t="s">
        <v>344</v>
      </c>
    </row>
    <row r="131" spans="9:15" x14ac:dyDescent="0.25">
      <c r="I131" t="s">
        <v>68</v>
      </c>
      <c r="J131" t="s">
        <v>234</v>
      </c>
      <c r="K131" s="23">
        <v>-5.63E-5</v>
      </c>
      <c r="L131" s="23">
        <v>5.9999999999999997E-7</v>
      </c>
      <c r="M131" s="22" t="s">
        <v>174</v>
      </c>
      <c r="N131" t="s">
        <v>345</v>
      </c>
    </row>
    <row r="132" spans="9:15" x14ac:dyDescent="0.25">
      <c r="I132" t="s">
        <v>68</v>
      </c>
      <c r="J132" t="s">
        <v>236</v>
      </c>
      <c r="K132" s="22">
        <v>0</v>
      </c>
      <c r="L132" s="22">
        <v>0</v>
      </c>
      <c r="M132" s="22">
        <v>7</v>
      </c>
      <c r="N132" t="s">
        <v>281</v>
      </c>
      <c r="O132" s="48" t="s">
        <v>382</v>
      </c>
    </row>
    <row r="133" spans="9:15" x14ac:dyDescent="0.25">
      <c r="I133" t="s">
        <v>68</v>
      </c>
      <c r="J133" t="s">
        <v>238</v>
      </c>
      <c r="K133" s="23">
        <v>2.2210000000000001E-7</v>
      </c>
      <c r="L133" s="23">
        <v>8.9999999999999999E-8</v>
      </c>
      <c r="M133" s="22">
        <v>7</v>
      </c>
      <c r="N133" t="s">
        <v>282</v>
      </c>
      <c r="O133" s="48" t="s">
        <v>382</v>
      </c>
    </row>
    <row r="134" spans="9:15" x14ac:dyDescent="0.25">
      <c r="I134" t="s">
        <v>68</v>
      </c>
      <c r="J134" t="s">
        <v>240</v>
      </c>
      <c r="K134" s="23">
        <v>4.8090000000000002E-7</v>
      </c>
      <c r="L134" s="23">
        <v>1.8E-7</v>
      </c>
      <c r="M134" s="22" t="s">
        <v>174</v>
      </c>
      <c r="N134" t="s">
        <v>285</v>
      </c>
      <c r="O134" s="48" t="s">
        <v>382</v>
      </c>
    </row>
    <row r="135" spans="9:15" x14ac:dyDescent="0.25">
      <c r="I135" t="s">
        <v>68</v>
      </c>
      <c r="J135" t="s">
        <v>242</v>
      </c>
      <c r="K135" s="22">
        <v>0</v>
      </c>
      <c r="L135" s="23">
        <v>2.0000000000000001E-9</v>
      </c>
      <c r="M135" s="22">
        <v>8</v>
      </c>
      <c r="N135" t="s">
        <v>287</v>
      </c>
      <c r="O135" s="48" t="s">
        <v>382</v>
      </c>
    </row>
    <row r="136" spans="9:15" x14ac:dyDescent="0.25">
      <c r="I136" t="s">
        <v>68</v>
      </c>
      <c r="J136" t="s">
        <v>244</v>
      </c>
      <c r="K136" s="22">
        <v>0</v>
      </c>
      <c r="L136" s="23">
        <v>2.0000000000000001E-9</v>
      </c>
      <c r="M136" s="22">
        <v>8</v>
      </c>
      <c r="N136" t="s">
        <v>289</v>
      </c>
    </row>
    <row r="137" spans="9:15" x14ac:dyDescent="0.25">
      <c r="I137" t="s">
        <v>68</v>
      </c>
      <c r="J137" t="s">
        <v>180</v>
      </c>
      <c r="K137">
        <v>24</v>
      </c>
    </row>
    <row r="138" spans="9:15" x14ac:dyDescent="0.25">
      <c r="I138" t="s">
        <v>68</v>
      </c>
      <c r="J138" t="s">
        <v>183</v>
      </c>
      <c r="K138" t="s">
        <v>346</v>
      </c>
    </row>
    <row r="139" spans="9:15" x14ac:dyDescent="0.25">
      <c r="I139" t="s">
        <v>68</v>
      </c>
      <c r="J139" t="s">
        <v>257</v>
      </c>
      <c r="K139" t="s">
        <v>294</v>
      </c>
    </row>
    <row r="140" spans="9:15" x14ac:dyDescent="0.25">
      <c r="I140" t="s">
        <v>68</v>
      </c>
      <c r="J140" t="s">
        <v>205</v>
      </c>
      <c r="K140" t="s">
        <v>296</v>
      </c>
    </row>
    <row r="141" spans="9:15" x14ac:dyDescent="0.25">
      <c r="I141" t="s">
        <v>68</v>
      </c>
      <c r="J141" t="s">
        <v>188</v>
      </c>
      <c r="K141" t="s">
        <v>347</v>
      </c>
    </row>
    <row r="142" spans="9:15" x14ac:dyDescent="0.25">
      <c r="I142" s="14" t="s">
        <v>68</v>
      </c>
      <c r="J142" s="14" t="s">
        <v>191</v>
      </c>
      <c r="K142" s="14">
        <v>1</v>
      </c>
      <c r="L142" s="14"/>
      <c r="M142" s="14"/>
      <c r="N142" s="14"/>
      <c r="O142" s="31"/>
    </row>
    <row r="143" spans="9:15" x14ac:dyDescent="0.25">
      <c r="I143" t="s">
        <v>39</v>
      </c>
      <c r="J143" t="s">
        <v>180</v>
      </c>
      <c r="K143">
        <v>2</v>
      </c>
      <c r="L143" s="22"/>
      <c r="M143" s="22"/>
    </row>
    <row r="144" spans="9:15" x14ac:dyDescent="0.25">
      <c r="I144" t="s">
        <v>39</v>
      </c>
      <c r="J144" t="s">
        <v>183</v>
      </c>
      <c r="K144" t="s">
        <v>348</v>
      </c>
      <c r="L144" s="23"/>
      <c r="M144" s="22"/>
    </row>
    <row r="145" spans="9:15" x14ac:dyDescent="0.25">
      <c r="I145" t="s">
        <v>39</v>
      </c>
      <c r="J145" t="s">
        <v>349</v>
      </c>
      <c r="K145" t="s">
        <v>350</v>
      </c>
      <c r="L145" s="24" t="s">
        <v>351</v>
      </c>
      <c r="M145" s="25" t="s">
        <v>352</v>
      </c>
    </row>
    <row r="146" spans="9:15" x14ac:dyDescent="0.25">
      <c r="I146" t="s">
        <v>39</v>
      </c>
      <c r="J146" t="s">
        <v>353</v>
      </c>
      <c r="K146" t="s">
        <v>354</v>
      </c>
      <c r="L146" s="24" t="s">
        <v>355</v>
      </c>
      <c r="M146" s="22"/>
    </row>
    <row r="147" spans="9:15" x14ac:dyDescent="0.25">
      <c r="I147" t="s">
        <v>39</v>
      </c>
      <c r="J147" t="s">
        <v>356</v>
      </c>
      <c r="K147" t="s">
        <v>357</v>
      </c>
      <c r="L147" s="23"/>
      <c r="M147" s="22"/>
    </row>
    <row r="148" spans="9:15" x14ac:dyDescent="0.25">
      <c r="I148" t="s">
        <v>39</v>
      </c>
      <c r="J148" t="s">
        <v>358</v>
      </c>
      <c r="K148" t="s">
        <v>359</v>
      </c>
    </row>
    <row r="149" spans="9:15" x14ac:dyDescent="0.25">
      <c r="I149" t="s">
        <v>39</v>
      </c>
      <c r="J149" t="s">
        <v>205</v>
      </c>
      <c r="K149" t="s">
        <v>360</v>
      </c>
    </row>
    <row r="150" spans="9:15" x14ac:dyDescent="0.25">
      <c r="I150" t="s">
        <v>39</v>
      </c>
      <c r="J150" t="s">
        <v>188</v>
      </c>
      <c r="K150" t="s">
        <v>361</v>
      </c>
    </row>
    <row r="151" spans="9:15" x14ac:dyDescent="0.25">
      <c r="I151" s="14" t="s">
        <v>39</v>
      </c>
      <c r="J151" s="14" t="s">
        <v>191</v>
      </c>
      <c r="K151" s="14">
        <v>1</v>
      </c>
      <c r="L151" s="14"/>
      <c r="M151" s="14"/>
      <c r="N151" s="14"/>
      <c r="O151" s="31"/>
    </row>
    <row r="152" spans="9:15" x14ac:dyDescent="0.25">
      <c r="I152" t="s">
        <v>29</v>
      </c>
      <c r="J152" t="s">
        <v>180</v>
      </c>
      <c r="K152">
        <v>4</v>
      </c>
      <c r="L152" s="22"/>
    </row>
    <row r="153" spans="9:15" x14ac:dyDescent="0.25">
      <c r="I153" t="s">
        <v>29</v>
      </c>
      <c r="J153" t="s">
        <v>183</v>
      </c>
      <c r="K153" t="s">
        <v>362</v>
      </c>
      <c r="L153" s="23"/>
    </row>
    <row r="154" spans="9:15" x14ac:dyDescent="0.25">
      <c r="I154" t="s">
        <v>29</v>
      </c>
      <c r="J154" t="s">
        <v>349</v>
      </c>
      <c r="K154" t="s">
        <v>363</v>
      </c>
      <c r="L154" s="23"/>
    </row>
    <row r="155" spans="9:15" x14ac:dyDescent="0.25">
      <c r="I155" t="s">
        <v>29</v>
      </c>
      <c r="J155" t="s">
        <v>353</v>
      </c>
      <c r="K155" t="s">
        <v>364</v>
      </c>
      <c r="L155" s="24" t="s">
        <v>365</v>
      </c>
    </row>
    <row r="156" spans="9:15" x14ac:dyDescent="0.25">
      <c r="I156" t="s">
        <v>29</v>
      </c>
      <c r="J156" t="s">
        <v>356</v>
      </c>
      <c r="K156" t="s">
        <v>366</v>
      </c>
      <c r="L156" s="23"/>
    </row>
    <row r="157" spans="9:15" x14ac:dyDescent="0.25">
      <c r="I157" t="s">
        <v>29</v>
      </c>
      <c r="J157" t="s">
        <v>358</v>
      </c>
      <c r="K157" t="s">
        <v>367</v>
      </c>
    </row>
    <row r="158" spans="9:15" x14ac:dyDescent="0.25">
      <c r="I158" t="s">
        <v>29</v>
      </c>
      <c r="J158" t="s">
        <v>368</v>
      </c>
      <c r="K158" t="s">
        <v>369</v>
      </c>
      <c r="L158" t="s">
        <v>370</v>
      </c>
    </row>
    <row r="159" spans="9:15" x14ac:dyDescent="0.25">
      <c r="I159" t="s">
        <v>29</v>
      </c>
      <c r="J159" t="s">
        <v>205</v>
      </c>
      <c r="K159" t="s">
        <v>260</v>
      </c>
    </row>
    <row r="160" spans="9:15" x14ac:dyDescent="0.25">
      <c r="I160" t="s">
        <v>29</v>
      </c>
      <c r="J160" t="s">
        <v>188</v>
      </c>
      <c r="K160" t="s">
        <v>371</v>
      </c>
    </row>
    <row r="161" spans="9:15" x14ac:dyDescent="0.25">
      <c r="I161" s="14" t="s">
        <v>29</v>
      </c>
      <c r="J161" s="14" t="s">
        <v>191</v>
      </c>
      <c r="K161" s="14">
        <v>1</v>
      </c>
      <c r="L161" s="14"/>
      <c r="M161" s="14"/>
      <c r="N161" s="14"/>
      <c r="O161" s="31"/>
    </row>
  </sheetData>
  <pageMargins left="0.75" right="0.75" top="1" bottom="1" header="0.5" footer="0.5"/>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282"/>
  <sheetViews>
    <sheetView zoomScale="60" zoomScaleNormal="60" workbookViewId="0">
      <pane ySplit="360" activePane="bottomLeft"/>
      <selection activeCell="B1" sqref="B1"/>
      <selection pane="bottomLeft" activeCell="U12" sqref="U12"/>
    </sheetView>
  </sheetViews>
  <sheetFormatPr defaultColWidth="11.42578125" defaultRowHeight="15" x14ac:dyDescent="0.25"/>
  <cols>
    <col min="1" max="4" width="11.42578125" style="41" customWidth="1"/>
    <col min="5" max="5" width="12.42578125" style="41" customWidth="1"/>
    <col min="6" max="6" width="11.140625" style="41" customWidth="1"/>
    <col min="7" max="8" width="11.42578125" style="41" customWidth="1"/>
    <col min="10" max="10" width="20.42578125" style="41" bestFit="1" customWidth="1"/>
    <col min="11" max="15" width="11.42578125" style="41" customWidth="1"/>
    <col min="17" max="17" width="4.7109375" style="41" bestFit="1" customWidth="1"/>
    <col min="18" max="18" width="33" style="41" bestFit="1" customWidth="1"/>
    <col min="19" max="19" width="14.7109375" style="41" bestFit="1" customWidth="1"/>
    <col min="20" max="20" width="26.5703125" style="41" bestFit="1" customWidth="1"/>
    <col min="21" max="21" width="19.42578125" style="41" customWidth="1"/>
    <col min="22" max="22" width="38" style="41" bestFit="1" customWidth="1"/>
    <col min="24" max="24" width="11.42578125" style="41" customWidth="1"/>
    <col min="25" max="25" width="19.28515625" style="41" customWidth="1"/>
  </cols>
  <sheetData>
    <row r="1" spans="1:2" x14ac:dyDescent="0.25">
      <c r="A1" s="15" t="s">
        <v>150</v>
      </c>
      <c r="B1" s="15">
        <v>4</v>
      </c>
    </row>
    <row r="796" spans="24:24" x14ac:dyDescent="0.25">
      <c r="X796" s="10"/>
    </row>
    <row r="797" spans="24:24" x14ac:dyDescent="0.25">
      <c r="X797" s="10"/>
    </row>
    <row r="798" spans="24:24" x14ac:dyDescent="0.25">
      <c r="X798" s="10"/>
    </row>
    <row r="799" spans="24:24" x14ac:dyDescent="0.25">
      <c r="X799" s="10"/>
    </row>
    <row r="800" spans="24:24" x14ac:dyDescent="0.25">
      <c r="X800" s="10"/>
    </row>
    <row r="801" spans="24:24" x14ac:dyDescent="0.25">
      <c r="X801" s="10"/>
    </row>
    <row r="802" spans="24:24" x14ac:dyDescent="0.25">
      <c r="X802" s="10"/>
    </row>
    <row r="1278" spans="24:24" x14ac:dyDescent="0.25">
      <c r="X1278" s="10"/>
    </row>
    <row r="1279" spans="24:24" x14ac:dyDescent="0.25">
      <c r="X1279" s="10"/>
    </row>
    <row r="1280" spans="24:24" x14ac:dyDescent="0.25">
      <c r="X1280" s="10"/>
    </row>
    <row r="1281" spans="24:24" x14ac:dyDescent="0.25">
      <c r="X1281" s="10"/>
    </row>
    <row r="1282" spans="24:24" x14ac:dyDescent="0.25">
      <c r="X1282" s="10"/>
    </row>
  </sheetData>
  <pageMargins left="0.75" right="0.75" top="1" bottom="1" header="0.5" footer="0.5"/>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Rlink</vt:lpstr>
      <vt:lpstr>Parameters</vt:lpstr>
      <vt:lpstr>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dc:title>
  <dc:subject/>
  <dc:creator>openpyxl</dc:creator>
  <cp:keywords/>
  <dc:description/>
  <cp:lastModifiedBy>Tim Lawson</cp:lastModifiedBy>
  <cp:revision/>
  <dcterms:created xsi:type="dcterms:W3CDTF">2015-06-24T14:39:19Z</dcterms:created>
  <dcterms:modified xsi:type="dcterms:W3CDTF">2017-05-09T01:15:59Z</dcterms:modified>
  <cp:category/>
  <dc:identifier/>
  <cp:contentStatus/>
  <dc:language/>
  <cp:version/>
</cp:coreProperties>
</file>