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 data" sheetId="1" r:id="rId4"/>
    <sheet state="visible" name="Annotated" sheetId="2" r:id="rId5"/>
    <sheet state="visible" name="Extracted statistics" sheetId="3" r:id="rId6"/>
  </sheets>
  <definedNames>
    <definedName hidden="1" localSheetId="1" name="Z_29ED9CFE_E9A4_480D_BD8D_BE4A0E1FF458_.wvu.FilterData">Annotated!$A$1:$O$224</definedName>
    <definedName hidden="1" localSheetId="1" name="Z_F9D926A0_DA91_4B7B_B2A4_412C4EC02C3E_.wvu.FilterData">Annotated!$A$1:$O$224</definedName>
  </definedNames>
  <calcPr/>
  <customWorkbookViews>
    <customWorkbookView activeSheetId="0" maximized="1" windowHeight="0" windowWidth="0" guid="{F9D926A0-DA91-4B7B-B2A4-412C4EC02C3E}" name="sort_on_average"/>
    <customWorkbookView activeSheetId="0" maximized="1" windowHeight="0" windowWidth="0" guid="{29ED9CFE-E9A4-480D-BD8D-BE4A0E1FF458}" name="Uncategorized"/>
  </customWorkbookViews>
</workbook>
</file>

<file path=xl/sharedStrings.xml><?xml version="1.0" encoding="utf-8"?>
<sst xmlns="http://schemas.openxmlformats.org/spreadsheetml/2006/main" count="656" uniqueCount="255">
  <si>
    <t>Material</t>
  </si>
  <si>
    <t>Thickness</t>
  </si>
  <si>
    <t>Frequency (Hz)</t>
  </si>
  <si>
    <t>Masonry walls</t>
  </si>
  <si>
    <t>Rough concrete</t>
  </si>
  <si>
    <t>Smooth unpainted concrete</t>
  </si>
  <si>
    <t>Smooth concrete, painted or glazed</t>
  </si>
  <si>
    <t>Porous concrete blocks (no surface finish)</t>
  </si>
  <si>
    <t>Clinker concrete (no surface finish)</t>
  </si>
  <si>
    <t>Smooth brickwork with flush pointing</t>
  </si>
  <si>
    <t>Smooth brickwork with flush pointing, painted</t>
  </si>
  <si>
    <t>Standard brickwork</t>
  </si>
  <si>
    <t>Brickwork, 10mm flush pointing</t>
  </si>
  <si>
    <t>Lime cement plaster on masonry wall</t>
  </si>
  <si>
    <t>Glaze plaster on masonry wall</t>
  </si>
  <si>
    <t>Painted plaster surface on masonry wall</t>
  </si>
  <si>
    <t>Plaster on masonry wall with wall paper on backing paper</t>
  </si>
  <si>
    <t>Ceramic tiles with smooth surface</t>
  </si>
  <si>
    <t>Breeze block</t>
  </si>
  <si>
    <t>Plaster on solid wall</t>
  </si>
  <si>
    <t>Plaster, lime or gypsum on solid backing</t>
  </si>
  <si>
    <t>Studwork and lightweight walls</t>
  </si>
  <si>
    <t>Plasterboard on battens, 18mm airspace with glass wool</t>
  </si>
  <si>
    <t>Plasterboard on frame, 100mm airspace</t>
  </si>
  <si>
    <t>Plasterboard on frame, 100mm airspace wool</t>
  </si>
  <si>
    <t>Plasterboard on 50mm battens</t>
  </si>
  <si>
    <t>Plasterboard on 25mm battens</t>
  </si>
  <si>
    <t>2 x plasterboard on frame, 50mm airspace with mineral wool</t>
  </si>
  <si>
    <t>2 * 13 mm</t>
  </si>
  <si>
    <t>Plasterboard on cellular core partition</t>
  </si>
  <si>
    <t>Plasterboard on frame 100mm cavity</t>
  </si>
  <si>
    <t>13mm</t>
  </si>
  <si>
    <t>Plasterboard on frame, 100mm cavity with mineral wool</t>
  </si>
  <si>
    <t>2 x 13mm plasterboard on steel frame, 50mm mineral wool in cavity, surface painted</t>
  </si>
  <si>
    <t>26mm</t>
  </si>
  <si>
    <t>Glass and glazing</t>
  </si>
  <si>
    <t>4mm glass</t>
  </si>
  <si>
    <t>4mm</t>
  </si>
  <si>
    <t>6mm glass</t>
  </si>
  <si>
    <t>6mm</t>
  </si>
  <si>
    <t>Double glazing, 2-3mm glass, 10mm air gap</t>
  </si>
  <si>
    <t>Wood and wood panelling</t>
  </si>
  <si>
    <t>3-4mm plywood, 75mm cavity containing mineral wool</t>
  </si>
  <si>
    <t>5mm plywood on battens, 50mm airspace filled</t>
  </si>
  <si>
    <t>12mm plywood over 50mm airgap</t>
  </si>
  <si>
    <t>12mm plywood over 150mm airgap</t>
  </si>
  <si>
    <t>12mm plywood over 200mm airgap containing 50mm mineral wool</t>
  </si>
  <si>
    <t>Plywood mounted solidly</t>
  </si>
  <si>
    <t>12mm plywood in framework with 30mm airspace behind</t>
  </si>
  <si>
    <t>12mm plywood in framework with 30mm airspace containing glass wool</t>
  </si>
  <si>
    <t>Plywood, hardwood panels over 25mm airspace on solid backing</t>
  </si>
  <si>
    <t>Plywood, hardwood panels over 25mm airspace on solid backing with absorbent material in air space</t>
  </si>
  <si>
    <t>12mm wood panelling on 25mm battens</t>
  </si>
  <si>
    <t>Timber boards, 100mm wide, 10mm gaps, 500mm airspace with mineral wool</t>
  </si>
  <si>
    <t>t &amp; g board on frame, 50mm airspace with mineral wool</t>
  </si>
  <si>
    <t>16mm</t>
  </si>
  <si>
    <t>16-22mm t&amp;g wood on 50mm cavity filled with mineral wool</t>
  </si>
  <si>
    <t>Cedar, slotted and profiled on battens mineral wool in airspace</t>
  </si>
  <si>
    <t>Wood boards on on joists or battens</t>
  </si>
  <si>
    <t>20mm dense veneered chipboard over 100mm airgap</t>
  </si>
  <si>
    <t>20mm dense veneered chipboard over 200mm airgap</t>
  </si>
  <si>
    <t>20mm dense veneered chipboard over 250mm airgap containing 50mm mineral wool</t>
  </si>
  <si>
    <t>6mm wood fibre board, cavity &gt; 100mm, empty</t>
  </si>
  <si>
    <t>22mm chipboard, 50mm cavity filled with mineral wool</t>
  </si>
  <si>
    <t>Acoustic timber wall panelling</t>
  </si>
  <si>
    <t>Hardwood, mahogany</t>
  </si>
  <si>
    <t>Chipboard on 16mm battens</t>
  </si>
  <si>
    <t>20mm</t>
  </si>
  <si>
    <t>Chipboard on frame, 50mm airspace with mineral wool</t>
  </si>
  <si>
    <t>22mm</t>
  </si>
  <si>
    <t>Mineral wool and foams</t>
  </si>
  <si>
    <t>Melamine based foam 25mm</t>
  </si>
  <si>
    <t>Melamine based foam 50mm</t>
  </si>
  <si>
    <t>Glass wool 25mm 16 kg/m3</t>
  </si>
  <si>
    <t>Glass wool 50mm, 16 kg/m3</t>
  </si>
  <si>
    <t>Glass wool 75mm, 16 kg/m3</t>
  </si>
  <si>
    <t>Glass wool 100mm, 16 kg/m3</t>
  </si>
  <si>
    <t>Glass wool 25mm, 24 kg/m3</t>
  </si>
  <si>
    <t>Glass wool 50mm, 24 kg/m3</t>
  </si>
  <si>
    <t>Glass wool 75mm, 24 kg/m3</t>
  </si>
  <si>
    <t>Glass wool 100mm, 24 kg/m3</t>
  </si>
  <si>
    <t>Glass wool 50mm, 33 kg/m3</t>
  </si>
  <si>
    <t>Glass wool 75mm, 33 kg/m3</t>
  </si>
  <si>
    <t>Glass wool 100mm, 33 kg/m3</t>
  </si>
  <si>
    <t>Glass wool 50mm, 48 kg/m3</t>
  </si>
  <si>
    <t>Glass wool 75mm, 48 kg/m3</t>
  </si>
  <si>
    <t>Glass wool 100mm, 48 kg/m3</t>
  </si>
  <si>
    <t>Rock wool 50mm, 33 kg/m3 direct to masonry</t>
  </si>
  <si>
    <t>Rock wool 100mm, 33 kg/m3 direct to masonry</t>
  </si>
  <si>
    <t>Rock wool 50mm, 60 kg/m3 direct to masonry</t>
  </si>
  <si>
    <t>Rock wool 75mm, 60 kg/m3 direct to masonry</t>
  </si>
  <si>
    <t>Rock wool 30mm, 100 kg/m3 direct to masonry</t>
  </si>
  <si>
    <t>Rock wool 30mm, 200 kg/m3 over 300mm air gap</t>
  </si>
  <si>
    <t>Glass wool or mineral wool on solid backing</t>
  </si>
  <si>
    <t>25mm</t>
  </si>
  <si>
    <t>50mm</t>
  </si>
  <si>
    <t>Glass wool or mineral wool over air space on solid backing</t>
  </si>
  <si>
    <t>Fibreglass super fine mat</t>
  </si>
  <si>
    <t>Fibreglass scrim-covered sewn sheet</t>
  </si>
  <si>
    <t>40mm</t>
  </si>
  <si>
    <t>Fibreglass bitumen bonded mat</t>
  </si>
  <si>
    <t>Fibreglass resin-bonded mat</t>
  </si>
  <si>
    <t>Fibreglass resin-bonded board</t>
  </si>
  <si>
    <t>Flexible polyurethane foam 50mm</t>
  </si>
  <si>
    <t>Rigid polyurethane foam 50mm</t>
  </si>
  <si>
    <t>12mm expanded polystyrene on 45mm battens</t>
  </si>
  <si>
    <t>25mm expanded polystyrene on 50mm battens</t>
  </si>
  <si>
    <t>Wall treatments &amp; Constructions</t>
  </si>
  <si>
    <t>Cork tiles 25mm on solid backing</t>
  </si>
  <si>
    <t>Cork board, 25mm on solid backing</t>
  </si>
  <si>
    <t>Cork board, 25mm, 2.9kg/m2, on battens</t>
  </si>
  <si>
    <t>Glass blocks or glazed tiles as wall finish</t>
  </si>
  <si>
    <t>Muslin covered cotton felt</t>
  </si>
  <si>
    <t>Pin up boarding- medium hardboard on solid backing</t>
  </si>
  <si>
    <t>Fibreboard on solid backing</t>
  </si>
  <si>
    <t>12mm</t>
  </si>
  <si>
    <t>25mm thick hair felt, covered by scrim cloth on solid backing</t>
  </si>
  <si>
    <t>soft 12mm</t>
  </si>
  <si>
    <t>Fibreboard on solid backing - painted</t>
  </si>
  <si>
    <t>Fibreboard over airspace on solid wall</t>
  </si>
  <si>
    <t>Fibreboard over airspace on solid wall - painted</t>
  </si>
  <si>
    <t>Plaster on lath, deep air space</t>
  </si>
  <si>
    <t>Plaster decorative panels, walls</t>
  </si>
  <si>
    <t>Acoustic plaster to solid backing</t>
  </si>
  <si>
    <t>9mm acoustic plaster to solid backing</t>
  </si>
  <si>
    <t>9mm</t>
  </si>
  <si>
    <t>9mm acoustic plaster on plasterboard, 75mm airspace</t>
  </si>
  <si>
    <t>12.5mm acoustic plaster on plaster backing over 75mm air space</t>
  </si>
  <si>
    <t>12.5mm</t>
  </si>
  <si>
    <t>Woodwool slabs, unplastered on solid backing</t>
  </si>
  <si>
    <t>75mm</t>
  </si>
  <si>
    <t>Woodwool slabs, unplastered over 20mm airspace on solid backing</t>
  </si>
  <si>
    <t>Plasterboard backed with 25mm thick bitumen-bonded fibreglass on 50mm battens</t>
  </si>
  <si>
    <t>10mm</t>
  </si>
  <si>
    <t>Curtains hung in folds against soild wall</t>
  </si>
  <si>
    <t>Cotton Curtains (0.5kg/m2),draped to 75% area approx. 130mm from wall</t>
  </si>
  <si>
    <t>Lightweight curtains (0.2 kg/m2) hung 90mm from wall</t>
  </si>
  <si>
    <t>Curtains of close-woven glass mat hung 50mm from wall</t>
  </si>
  <si>
    <t>Curtains, medium velour, 50% gather, over solid backing</t>
  </si>
  <si>
    <t>Curtains (medium fabrics) hung straight and close to wall</t>
  </si>
  <si>
    <t>Curtains in folds against wall</t>
  </si>
  <si>
    <t>Curtains ( medium fabrics ) double widths in folds spaced away from wall</t>
  </si>
  <si>
    <t>Acoustic banner, 0.5 kg/m2 wool serge, 100mm from wall</t>
  </si>
  <si>
    <t>Floors</t>
  </si>
  <si>
    <t>Smooth marble or terrazzo slabs</t>
  </si>
  <si>
    <t>Raised computer floor, steel-faced 45mm chipboard 800mm above concrete floor, no carpet</t>
  </si>
  <si>
    <t>Raised computer floor, steel-faced 45mm chipboard 800mm above concrete floor, office-grade carpet tiles</t>
  </si>
  <si>
    <t>Wooden floor on joists</t>
  </si>
  <si>
    <t>Parquet fixed in asphalt, on concrete</t>
  </si>
  <si>
    <t>Parquet on counterfloor</t>
  </si>
  <si>
    <t>Linoleum or vinyl stuck to concrete</t>
  </si>
  <si>
    <t>Layer of rubber, cork, linoleum + underlay, or vinyl+underlay stuck to concrete</t>
  </si>
  <si>
    <t xml:space="preserve">5mm needle-felt stuck to concrete </t>
  </si>
  <si>
    <t>5mm</t>
  </si>
  <si>
    <t xml:space="preserve">6mm pile carpet bonded to closed-cell foam underlay </t>
  </si>
  <si>
    <t>6mm pile carpet bonded to open-cell foam underlay</t>
  </si>
  <si>
    <t>9mm pile carpet, tufted on felt underlay</t>
  </si>
  <si>
    <t>Composition flooring</t>
  </si>
  <si>
    <t>Haircord carpet on felt underlay</t>
  </si>
  <si>
    <t>Medium pile carpet on sponge rubber underlay</t>
  </si>
  <si>
    <t>Thick pile carpet on sponge rubber underlay</t>
  </si>
  <si>
    <t>15mm</t>
  </si>
  <si>
    <t>Rubber floor tiles</t>
  </si>
  <si>
    <t>Carpet, thin, over thin felt on concrete</t>
  </si>
  <si>
    <t>Carpet, thin, over thin felt on wood floor</t>
  </si>
  <si>
    <t>Carpet, needlepunch</t>
  </si>
  <si>
    <t>Stone floor, plain or tooled or granolithic finish</t>
  </si>
  <si>
    <t>Corkfloor tiles</t>
  </si>
  <si>
    <t>14mm</t>
  </si>
  <si>
    <t>Sheet rubber ( hard )</t>
  </si>
  <si>
    <t>Woodblock/linoleum/rubber/cork tiles (thin) on solid floor (or wall)</t>
  </si>
  <si>
    <t>Floor tiles, plastic or linoleum</t>
  </si>
  <si>
    <t>Steel decking</t>
  </si>
  <si>
    <t>Panels and doors</t>
  </si>
  <si>
    <t>Wood hollowcore door</t>
  </si>
  <si>
    <t>Solid timber door</t>
  </si>
  <si>
    <t>Acoustic door, steel frame, double seals, absorbant in airspace, Double sheet steel skin.</t>
  </si>
  <si>
    <t>Ceilings</t>
  </si>
  <si>
    <t>Mineral wool tiles, 180mm airspace</t>
  </si>
  <si>
    <t>Mineral wool tiles, glued/screwed to soffit</t>
  </si>
  <si>
    <t>Gypsum plaster tiles, 17% perforated, 22mm</t>
  </si>
  <si>
    <t>Metal ceiling, 32.5% perforated, backed by 30mm rockwool</t>
  </si>
  <si>
    <t>Perforated underside of structural steel decking (typical, depends on perforations)</t>
  </si>
  <si>
    <t>12% perforated plaster tiles, absorbent felt glued to back, 200mm ceiling void</t>
  </si>
  <si>
    <t>100mm woodwool slabs on 25mm cavity, pre-screeded surface facing cavity</t>
  </si>
  <si>
    <t>50mm woodwool slabs on 25mm cavity, pre-screeded surface facing cavity</t>
  </si>
  <si>
    <t>100mm woodwool fixed directly to concrete, pre-screeded surface facing backing</t>
  </si>
  <si>
    <t>75mm woodwool fixed directly to concrete, pre-screeded surface facing backing</t>
  </si>
  <si>
    <t>Plasterboard 10mm thick backed with 25mm thick bitumen</t>
  </si>
  <si>
    <t>Plasterboard 10mm thick, perforated 8mm diameter holes 2755m2 14% open area backed with 25mm thick bitumen- bonded fibreglass on 90mm battens</t>
  </si>
  <si>
    <t>Plywood, 5mm, on battens 50mm airspace filled with glass wool</t>
  </si>
  <si>
    <t>Plywood, 12mm, with 30mm thick fibreglass backing between 30mm battens</t>
  </si>
  <si>
    <t>Plywood 12mm thick perforated 5mm diameter holes 6200 m2 11% open area with 60mm deep air space behind</t>
  </si>
  <si>
    <t>Plywood 12mm thick perforated 5mm diameter holes 6200 m2 11% open area backed with 60mm thick fibreglass between mounting battens</t>
  </si>
  <si>
    <t>Hardboard, 25% perforated over 50mm mineral wool</t>
  </si>
  <si>
    <t>0.8mm unperforated metal panels backed with 25mm thick resin bonded fibreglass, mounted on 22mm diameter pipes 135mm from wall.</t>
  </si>
  <si>
    <t>0.8mm perforated metal tiles 2mm diameter holes 29440/m2. 13% open area backed with 25mm thick resin-bonded fibreglass slab. No airspace.</t>
  </si>
  <si>
    <t>50mm mineral wool ( 96 kg/m3 ) behind 25% open area perforated steel.</t>
  </si>
  <si>
    <t>Wood panels, 18mm alternate 15mm slot &amp; 35mm wooden slat</t>
  </si>
  <si>
    <t>25mm rockwool backing, 32mm airspace behind Plaster decorative panels, ceilings</t>
  </si>
  <si>
    <t>Audience and seating</t>
  </si>
  <si>
    <t>Children, standing (per child) in m2 units</t>
  </si>
  <si>
    <t>Children, seated in plastic or metal chairs (per child) in m2 units</t>
  </si>
  <si>
    <t>Students seated in tablet arm chairs</t>
  </si>
  <si>
    <t>Adults per person seated</t>
  </si>
  <si>
    <t>Adults per person standing</t>
  </si>
  <si>
    <t>Empty plastic or metal chairs (per chair) in m2 units</t>
  </si>
  <si>
    <t>Seats, leather covers, per m2</t>
  </si>
  <si>
    <t>Cloth-upholstered seats, per m2</t>
  </si>
  <si>
    <t>Floor and cloth-upholstered seats, per m2</t>
  </si>
  <si>
    <t>Adults in plastic and metal chairs in m2 units</t>
  </si>
  <si>
    <t>Adults in wooden or padded chairs or seats (per item) in m2</t>
  </si>
  <si>
    <t>Adults on timber seats, 1 per m2 per item</t>
  </si>
  <si>
    <t>Adults on timber seats, 2 per m2 per item</t>
  </si>
  <si>
    <t>Wooden or padded chairs or seats (per item) in m2</t>
  </si>
  <si>
    <t>Seating, slighty upholstered, unoccupied</t>
  </si>
  <si>
    <t>Seating, slighty upholstered, occupied</t>
  </si>
  <si>
    <t>Fully upholstered seats (per item) in m2</t>
  </si>
  <si>
    <t>Upholstered tip-up theatre seats, empty</t>
  </si>
  <si>
    <t>Areas with audience, orchestra, or seats, including narrow aisles</t>
  </si>
  <si>
    <t>Auditorium seat, unoccupied</t>
  </si>
  <si>
    <t>Auditorium seat, occupied</t>
  </si>
  <si>
    <t>Orchestra with instruments on podium, 1.5 m2 per person</t>
  </si>
  <si>
    <t>Orchestral player with instrument (average) per person</t>
  </si>
  <si>
    <t>Prosenium opening with average stage set per m2 of opening</t>
  </si>
  <si>
    <t>Wood platform with large space beneath</t>
  </si>
  <si>
    <t>Adult office furniture per desk</t>
  </si>
  <si>
    <t>Other</t>
  </si>
  <si>
    <t>Water surface, ie swimming pool</t>
  </si>
  <si>
    <t>Ventilation grille per m2</t>
  </si>
  <si>
    <t>Average</t>
  </si>
  <si>
    <t>Reflective</t>
  </si>
  <si>
    <t>Wall</t>
  </si>
  <si>
    <t>Floor</t>
  </si>
  <si>
    <t>Ceiling</t>
  </si>
  <si>
    <t>Exclude for calculations?</t>
  </si>
  <si>
    <t>Notes</t>
  </si>
  <si>
    <t>Outlier in the reflective set, maybe not representative?</t>
  </si>
  <si>
    <t>High abs coef for lower frequencies</t>
  </si>
  <si>
    <t>0 was removed at frequency 250 and 1000 Hz. This is due to suspicion of not having measured the material at these frequencies</t>
  </si>
  <si>
    <t>Isolation can be applied on any surface</t>
  </si>
  <si>
    <t>Isolation can be applied on any surface. 0 was removed at frequency 250 and 1000 Hz. This is due to suspicion of not having measured the material at these frequencies</t>
  </si>
  <si>
    <t>While maybe unconventional, these materials are light and don't support the main construction of a building. It is possible to mount them on a ceiling</t>
  </si>
  <si>
    <t>While maybe unconventional, these materials are light and don't support the main construction of a building. It is possible to mount them on a ceiling. 0 was removed at frequency 250 and 1000 Hz. This is due to suspicion of not having measured the material at these frequencies</t>
  </si>
  <si>
    <t>0 values removed at frequency range 125 and 4000. This is due to the suspicion that there was no measurement at that frequency range.</t>
  </si>
  <si>
    <t>0 values removed at frequency range 4000. This is due to the suspicion that there was no measurement at that frequency range.</t>
  </si>
  <si>
    <t>We will only consider empty rooms for this study.</t>
  </si>
  <si>
    <t>We exclude pools inside.</t>
  </si>
  <si>
    <t>This is too niche for a generic material</t>
  </si>
  <si>
    <t>Surface type</t>
  </si>
  <si>
    <t>Limit</t>
  </si>
  <si>
    <t>Lower</t>
  </si>
  <si>
    <t>Upper</t>
  </si>
  <si>
    <t>Mean</t>
  </si>
  <si>
    <t>Standard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</si>
</sst>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 m"/>
    <numFmt numFmtId="165" formatCode="dd mm"/>
    <numFmt numFmtId="166" formatCode="0.000"/>
    <numFmt numFmtId="167" formatCode="0.000000000"/>
  </numFmts>
  <fonts count="4">
    <font>
      <sz val="10.0"/>
      <color rgb="FF000000"/>
      <name val="Arial"/>
      <scheme val="minor"/>
    </font>
    <font>
      <b/>
      <sz val="13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Alignment="1" applyFont="1">
      <alignment readingOrder="0" shrinkToFit="0" wrapText="1"/>
    </xf>
    <xf borderId="0" fillId="0" fontId="3" numFmtId="164" xfId="0" applyAlignment="1" applyFont="1" applyNumberFormat="1">
      <alignment readingOrder="0"/>
    </xf>
    <xf borderId="0" fillId="0" fontId="3" numFmtId="9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 shrinkToFit="0" wrapText="1"/>
    </xf>
    <xf borderId="0" fillId="0" fontId="1" numFmtId="166" xfId="0" applyAlignment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 shrinkToFit="0" wrapText="1"/>
    </xf>
    <xf borderId="0" fillId="0" fontId="3" numFmtId="166" xfId="0" applyFont="1" applyNumberFormat="1"/>
    <xf borderId="1" fillId="0" fontId="3" numFmtId="0" xfId="0" applyBorder="1" applyFont="1"/>
    <xf borderId="0" fillId="0" fontId="3" numFmtId="0" xfId="0" applyFont="1"/>
    <xf borderId="2" fillId="0" fontId="3" numFmtId="0" xfId="0" applyBorder="1" applyFont="1"/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 shrinkToFit="0" wrapText="1"/>
    </xf>
    <xf borderId="2" fillId="0" fontId="3" numFmtId="0" xfId="0" applyAlignment="1" applyBorder="1" applyFont="1">
      <alignment shrinkToFit="0" wrapText="1"/>
    </xf>
    <xf borderId="2" fillId="0" fontId="3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4" fillId="0" fontId="2" numFmtId="1" xfId="0" applyAlignment="1" applyBorder="1" applyFont="1" applyNumberFormat="1">
      <alignment readingOrder="0"/>
    </xf>
    <xf borderId="5" fillId="0" fontId="2" numFmtId="1" xfId="0" applyAlignment="1" applyBorder="1" applyFont="1" applyNumberFormat="1">
      <alignment readingOrder="0"/>
    </xf>
    <xf borderId="0" fillId="0" fontId="2" numFmtId="0" xfId="0" applyFont="1"/>
    <xf borderId="3" fillId="0" fontId="3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4" fillId="0" fontId="3" numFmtId="2" xfId="0" applyBorder="1" applyFont="1" applyNumberFormat="1"/>
    <xf borderId="5" fillId="0" fontId="3" numFmtId="2" xfId="0" applyBorder="1" applyFont="1" applyNumberFormat="1"/>
    <xf borderId="0" fillId="0" fontId="3" numFmtId="2" xfId="0" applyFont="1" applyNumberFormat="1"/>
    <xf borderId="2" fillId="0" fontId="3" numFmtId="2" xfId="0" applyBorder="1" applyFont="1" applyNumberFormat="1"/>
    <xf borderId="0" fillId="0" fontId="3" numFmtId="167" xfId="0" applyFont="1" applyNumberFormat="1"/>
    <xf borderId="2" fillId="0" fontId="3" numFmtId="167" xfId="0" applyBorder="1" applyFont="1" applyNumberFormat="1"/>
    <xf borderId="6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7" fillId="0" fontId="3" numFmtId="167" xfId="0" applyBorder="1" applyFont="1" applyNumberFormat="1"/>
    <xf borderId="8" fillId="0" fontId="3" numFmtId="167" xfId="0" applyBorder="1" applyFont="1" applyNumberFormat="1"/>
    <xf borderId="6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Reflective absorption profile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'Extracted statistics'!$C$1:$H$1</c:f>
            </c:strRef>
          </c:cat>
          <c:val>
            <c:numRef>
              <c:f>'Extracted statistics'!$C$2:$H$2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'Extracted statistics'!$C$1:$H$1</c:f>
            </c:strRef>
          </c:cat>
          <c:val>
            <c:numRef>
              <c:f>'Extracted statistics'!$C$3:$H$3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'Extracted statistics'!$C$1:$H$1</c:f>
            </c:strRef>
          </c:cat>
          <c:val>
            <c:numRef>
              <c:f>'Extracted statistics'!$C$4:$H$4</c:f>
              <c:numCache/>
            </c:numRef>
          </c:val>
          <c:smooth val="0"/>
        </c:ser>
        <c:axId val="1546387626"/>
        <c:axId val="1075815224"/>
      </c:lineChart>
      <c:catAx>
        <c:axId val="1546387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5815224"/>
      </c:catAx>
      <c:valAx>
        <c:axId val="1075815224"/>
        <c:scaling>
          <c:orientation val="minMax"/>
          <c:max val="1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63876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Wall absorption profile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'Extracted statistics'!$C$1:$H$1</c:f>
            </c:strRef>
          </c:cat>
          <c:val>
            <c:numRef>
              <c:f>'Extracted statistics'!$C$6:$H$6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'Extracted statistics'!$C$1:$H$1</c:f>
            </c:strRef>
          </c:cat>
          <c:val>
            <c:numRef>
              <c:f>'Extracted statistics'!$C$7:$H$7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'Extracted statistics'!$C$1:$H$1</c:f>
            </c:strRef>
          </c:cat>
          <c:val>
            <c:numRef>
              <c:f>'Extracted statistics'!$C$9:$H$9</c:f>
              <c:numCache/>
            </c:numRef>
          </c:val>
          <c:smooth val="0"/>
        </c:ser>
        <c:axId val="820982673"/>
        <c:axId val="461812782"/>
      </c:lineChart>
      <c:catAx>
        <c:axId val="8209826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1812782"/>
      </c:catAx>
      <c:valAx>
        <c:axId val="461812782"/>
        <c:scaling>
          <c:orientation val="minMax"/>
          <c:max val="1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09826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Floor absorption profile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'Extracted statistics'!$C$1:$H$1</c:f>
            </c:strRef>
          </c:cat>
          <c:val>
            <c:numRef>
              <c:f>'Extracted statistics'!$C$10:$H$10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'Extracted statistics'!$C$1:$H$1</c:f>
            </c:strRef>
          </c:cat>
          <c:val>
            <c:numRef>
              <c:f>'Extracted statistics'!$C$11:$H$11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'Extracted statistics'!$C$1:$H$1</c:f>
            </c:strRef>
          </c:cat>
          <c:val>
            <c:numRef>
              <c:f>'Extracted statistics'!$C$12:$H$12</c:f>
              <c:numCache/>
            </c:numRef>
          </c:val>
          <c:smooth val="0"/>
        </c:ser>
        <c:axId val="826007406"/>
        <c:axId val="1467695751"/>
      </c:lineChart>
      <c:catAx>
        <c:axId val="8260074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7695751"/>
      </c:catAx>
      <c:valAx>
        <c:axId val="1467695751"/>
        <c:scaling>
          <c:orientation val="minMax"/>
          <c:max val="1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60074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Ceiling absorption profile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'Extracted statistics'!$C$1:$H$1</c:f>
            </c:strRef>
          </c:cat>
          <c:val>
            <c:numRef>
              <c:f>'Extracted statistics'!$C$14:$H$14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'Extracted statistics'!$C$1:$H$1</c:f>
            </c:strRef>
          </c:cat>
          <c:val>
            <c:numRef>
              <c:f>'Extracted statistics'!$C$15:$H$15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'Extracted statistics'!$C$1:$H$1</c:f>
            </c:strRef>
          </c:cat>
          <c:val>
            <c:numRef>
              <c:f>'Extracted statistics'!$C$16:$H$16</c:f>
              <c:numCache/>
            </c:numRef>
          </c:val>
          <c:smooth val="0"/>
        </c:ser>
        <c:axId val="942014029"/>
        <c:axId val="1171876642"/>
      </c:lineChart>
      <c:catAx>
        <c:axId val="9420140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1876642"/>
      </c:catAx>
      <c:valAx>
        <c:axId val="1171876642"/>
        <c:scaling>
          <c:orientation val="minMax"/>
          <c:max val="1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20140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161925</xdr:colOff>
      <xdr:row>0</xdr:row>
      <xdr:rowOff>47625</xdr:rowOff>
    </xdr:from>
    <xdr:ext cx="5715000" cy="3533775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333375</xdr:colOff>
      <xdr:row>0</xdr:row>
      <xdr:rowOff>47625</xdr:rowOff>
    </xdr:from>
    <xdr:ext cx="5715000" cy="3533775"/>
    <xdr:graphicFrame>
      <xdr:nvGraphicFramePr>
        <xdr:cNvPr id="2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161925</xdr:colOff>
      <xdr:row>18</xdr:row>
      <xdr:rowOff>114300</xdr:rowOff>
    </xdr:from>
    <xdr:ext cx="5715000" cy="3533775"/>
    <xdr:graphicFrame>
      <xdr:nvGraphicFramePr>
        <xdr:cNvPr id="3" name="Chart 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333375</xdr:colOff>
      <xdr:row>18</xdr:row>
      <xdr:rowOff>114300</xdr:rowOff>
    </xdr:from>
    <xdr:ext cx="5715000" cy="3533775"/>
    <xdr:graphicFrame>
      <xdr:nvGraphicFramePr>
        <xdr:cNvPr id="4" name="Chart 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8.38"/>
    <col customWidth="1" min="2" max="2" width="11.5"/>
    <col customWidth="1" min="3" max="8" width="7.38"/>
  </cols>
  <sheetData>
    <row r="1">
      <c r="A1" s="1" t="s">
        <v>0</v>
      </c>
      <c r="B1" s="2" t="s">
        <v>1</v>
      </c>
      <c r="C1" s="3" t="s">
        <v>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</row>
    <row r="2">
      <c r="C2" s="2">
        <v>125.0</v>
      </c>
      <c r="D2" s="2">
        <v>250.0</v>
      </c>
      <c r="E2" s="2">
        <v>500.0</v>
      </c>
      <c r="F2" s="2">
        <v>1000.0</v>
      </c>
      <c r="G2" s="2">
        <v>2000.0</v>
      </c>
      <c r="H2" s="2">
        <v>4000.0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</row>
    <row r="3">
      <c r="A3" s="5" t="s">
        <v>3</v>
      </c>
      <c r="FD3" s="6"/>
      <c r="GH3" s="7"/>
      <c r="KP3" s="8"/>
      <c r="MK3" s="8"/>
    </row>
    <row r="4">
      <c r="A4" s="9" t="s">
        <v>4</v>
      </c>
      <c r="C4" s="10">
        <v>0.02</v>
      </c>
      <c r="D4" s="10">
        <v>0.03</v>
      </c>
      <c r="E4" s="10">
        <v>0.03</v>
      </c>
      <c r="F4" s="10">
        <v>0.03</v>
      </c>
      <c r="G4" s="10">
        <v>0.04</v>
      </c>
      <c r="H4" s="10">
        <v>0.07</v>
      </c>
    </row>
    <row r="5">
      <c r="A5" s="9" t="s">
        <v>5</v>
      </c>
      <c r="C5" s="10">
        <v>0.01</v>
      </c>
      <c r="D5" s="10">
        <v>0.01</v>
      </c>
      <c r="E5" s="10">
        <v>0.02</v>
      </c>
      <c r="F5" s="10">
        <v>0.02</v>
      </c>
      <c r="G5" s="10">
        <v>0.02</v>
      </c>
      <c r="H5" s="10">
        <v>0.05</v>
      </c>
    </row>
    <row r="6">
      <c r="A6" s="9" t="s">
        <v>6</v>
      </c>
      <c r="C6" s="10">
        <v>0.01</v>
      </c>
      <c r="D6" s="10">
        <v>0.01</v>
      </c>
      <c r="E6" s="10">
        <v>0.01</v>
      </c>
      <c r="F6" s="10">
        <v>0.02</v>
      </c>
      <c r="G6" s="10">
        <v>0.02</v>
      </c>
      <c r="H6" s="10">
        <v>0.02</v>
      </c>
    </row>
    <row r="7">
      <c r="A7" s="9" t="s">
        <v>7</v>
      </c>
      <c r="C7" s="10">
        <v>0.05</v>
      </c>
      <c r="D7" s="10">
        <v>0.05</v>
      </c>
      <c r="E7" s="10">
        <v>0.05</v>
      </c>
      <c r="F7" s="10">
        <v>0.08</v>
      </c>
      <c r="G7" s="10">
        <v>0.14</v>
      </c>
      <c r="H7" s="10">
        <v>0.2</v>
      </c>
    </row>
    <row r="8">
      <c r="A8" s="9" t="s">
        <v>8</v>
      </c>
      <c r="C8" s="10">
        <v>0.1</v>
      </c>
      <c r="D8" s="10">
        <v>0.2</v>
      </c>
      <c r="E8" s="10">
        <v>0.4</v>
      </c>
      <c r="F8" s="10">
        <v>0.6</v>
      </c>
      <c r="G8" s="10">
        <v>0.5</v>
      </c>
      <c r="H8" s="10">
        <v>0.6</v>
      </c>
    </row>
    <row r="9">
      <c r="A9" s="9" t="s">
        <v>9</v>
      </c>
      <c r="C9" s="10">
        <v>0.02</v>
      </c>
      <c r="D9" s="10">
        <v>0.03</v>
      </c>
      <c r="E9" s="10">
        <v>0.03</v>
      </c>
      <c r="F9" s="10">
        <v>0.04</v>
      </c>
      <c r="G9" s="10">
        <v>0.05</v>
      </c>
      <c r="H9" s="10">
        <v>0.07</v>
      </c>
    </row>
    <row r="10">
      <c r="A10" s="9" t="s">
        <v>10</v>
      </c>
      <c r="C10" s="10">
        <v>0.01</v>
      </c>
      <c r="D10" s="10">
        <v>0.01</v>
      </c>
      <c r="E10" s="10">
        <v>0.02</v>
      </c>
      <c r="F10" s="10">
        <v>0.02</v>
      </c>
      <c r="G10" s="10">
        <v>0.02</v>
      </c>
      <c r="H10" s="10">
        <v>0.02</v>
      </c>
    </row>
    <row r="11">
      <c r="A11" s="9" t="s">
        <v>11</v>
      </c>
      <c r="C11" s="10">
        <v>0.05</v>
      </c>
      <c r="D11" s="10">
        <v>0.04</v>
      </c>
      <c r="E11" s="10">
        <v>0.02</v>
      </c>
      <c r="F11" s="10">
        <v>0.04</v>
      </c>
      <c r="G11" s="10">
        <v>0.05</v>
      </c>
      <c r="H11" s="10">
        <v>0.05</v>
      </c>
    </row>
    <row r="12">
      <c r="A12" s="9" t="s">
        <v>12</v>
      </c>
      <c r="C12" s="10">
        <v>0.08</v>
      </c>
      <c r="D12" s="10">
        <v>0.09</v>
      </c>
      <c r="E12" s="10">
        <v>0.12</v>
      </c>
      <c r="F12" s="10">
        <v>0.16</v>
      </c>
      <c r="G12" s="10">
        <v>0.22</v>
      </c>
      <c r="H12" s="10">
        <v>0.24</v>
      </c>
    </row>
    <row r="13">
      <c r="A13" s="9" t="s">
        <v>13</v>
      </c>
      <c r="C13" s="10">
        <v>0.02</v>
      </c>
      <c r="D13" s="10">
        <v>0.02</v>
      </c>
      <c r="E13" s="10">
        <v>0.03</v>
      </c>
      <c r="F13" s="10">
        <v>0.04</v>
      </c>
      <c r="G13" s="10">
        <v>0.05</v>
      </c>
      <c r="H13" s="10">
        <v>0.05</v>
      </c>
    </row>
    <row r="14">
      <c r="A14" s="9" t="s">
        <v>14</v>
      </c>
      <c r="C14" s="10">
        <v>0.01</v>
      </c>
      <c r="D14" s="10">
        <v>0.01</v>
      </c>
      <c r="E14" s="10">
        <v>0.01</v>
      </c>
      <c r="F14" s="10">
        <v>0.02</v>
      </c>
      <c r="G14" s="10">
        <v>0.02</v>
      </c>
      <c r="H14" s="10">
        <v>0.02</v>
      </c>
    </row>
    <row r="15">
      <c r="A15" s="9" t="s">
        <v>15</v>
      </c>
      <c r="C15" s="10">
        <v>0.02</v>
      </c>
      <c r="D15" s="10">
        <v>0.02</v>
      </c>
      <c r="E15" s="10">
        <v>0.02</v>
      </c>
      <c r="F15" s="10">
        <v>0.02</v>
      </c>
      <c r="G15" s="10">
        <v>0.02</v>
      </c>
      <c r="H15" s="10">
        <v>0.02</v>
      </c>
    </row>
    <row r="16">
      <c r="A16" s="9" t="s">
        <v>16</v>
      </c>
      <c r="C16" s="10">
        <v>0.02</v>
      </c>
      <c r="D16" s="10">
        <v>0.03</v>
      </c>
      <c r="E16" s="10">
        <v>0.04</v>
      </c>
      <c r="F16" s="10">
        <v>0.05</v>
      </c>
      <c r="G16" s="10">
        <v>0.07</v>
      </c>
      <c r="H16" s="10">
        <v>0.08</v>
      </c>
    </row>
    <row r="17">
      <c r="A17" s="9" t="s">
        <v>17</v>
      </c>
      <c r="C17" s="10">
        <v>0.01</v>
      </c>
      <c r="D17" s="10">
        <v>0.01</v>
      </c>
      <c r="E17" s="10">
        <v>0.01</v>
      </c>
      <c r="F17" s="10">
        <v>0.02</v>
      </c>
      <c r="G17" s="10">
        <v>0.02</v>
      </c>
      <c r="H17" s="10">
        <v>0.02</v>
      </c>
    </row>
    <row r="18">
      <c r="A18" s="9" t="s">
        <v>18</v>
      </c>
      <c r="C18" s="10">
        <v>0.2</v>
      </c>
      <c r="D18" s="10">
        <v>0.45</v>
      </c>
      <c r="E18" s="10">
        <v>0.6</v>
      </c>
      <c r="F18" s="10">
        <v>0.4</v>
      </c>
      <c r="G18" s="10">
        <v>0.45</v>
      </c>
      <c r="H18" s="10">
        <v>0.4</v>
      </c>
    </row>
    <row r="19">
      <c r="A19" s="9" t="s">
        <v>19</v>
      </c>
      <c r="C19" s="10">
        <v>0.04</v>
      </c>
      <c r="D19" s="10">
        <v>0.05</v>
      </c>
      <c r="E19" s="10">
        <v>0.06</v>
      </c>
      <c r="F19" s="10">
        <v>0.08</v>
      </c>
      <c r="G19" s="10">
        <v>0.04</v>
      </c>
      <c r="H19" s="10">
        <v>0.06</v>
      </c>
    </row>
    <row r="20">
      <c r="A20" s="9" t="s">
        <v>20</v>
      </c>
      <c r="C20" s="10">
        <v>0.03</v>
      </c>
      <c r="D20" s="10">
        <v>0.03</v>
      </c>
      <c r="E20" s="10">
        <v>0.02</v>
      </c>
      <c r="F20" s="10">
        <v>0.03</v>
      </c>
      <c r="G20" s="10">
        <v>0.04</v>
      </c>
      <c r="H20" s="10">
        <v>0.05</v>
      </c>
    </row>
    <row r="21">
      <c r="A21" s="11"/>
    </row>
    <row r="22">
      <c r="A22" s="5" t="s">
        <v>21</v>
      </c>
    </row>
    <row r="23">
      <c r="A23" s="9" t="s">
        <v>22</v>
      </c>
      <c r="C23" s="10">
        <v>0.3</v>
      </c>
      <c r="D23" s="10">
        <v>0.2</v>
      </c>
      <c r="E23" s="10">
        <v>0.15</v>
      </c>
      <c r="F23" s="10">
        <v>0.05</v>
      </c>
      <c r="G23" s="10">
        <v>0.05</v>
      </c>
      <c r="H23" s="10">
        <v>0.05</v>
      </c>
    </row>
    <row r="24">
      <c r="A24" s="9" t="s">
        <v>23</v>
      </c>
      <c r="C24" s="10">
        <v>0.3</v>
      </c>
      <c r="D24" s="10">
        <v>0.12</v>
      </c>
      <c r="E24" s="10">
        <v>0.08</v>
      </c>
      <c r="F24" s="10">
        <v>0.06</v>
      </c>
      <c r="G24" s="10">
        <v>0.06</v>
      </c>
      <c r="H24" s="10">
        <v>0.05</v>
      </c>
    </row>
    <row r="25">
      <c r="A25" s="9" t="s">
        <v>24</v>
      </c>
      <c r="C25" s="10">
        <v>0.08</v>
      </c>
      <c r="D25" s="10">
        <v>0.11</v>
      </c>
      <c r="E25" s="10">
        <v>0.05</v>
      </c>
      <c r="F25" s="10">
        <v>0.03</v>
      </c>
      <c r="G25" s="10">
        <v>0.02</v>
      </c>
      <c r="H25" s="10">
        <v>0.03</v>
      </c>
    </row>
    <row r="26">
      <c r="A26" s="9" t="s">
        <v>25</v>
      </c>
      <c r="C26" s="10">
        <v>0.29</v>
      </c>
      <c r="D26" s="10">
        <v>0.1</v>
      </c>
      <c r="E26" s="10">
        <v>0.05</v>
      </c>
      <c r="F26" s="10">
        <v>0.04</v>
      </c>
      <c r="G26" s="10">
        <v>0.07</v>
      </c>
      <c r="H26" s="10">
        <v>0.09</v>
      </c>
    </row>
    <row r="27">
      <c r="A27" s="9" t="s">
        <v>26</v>
      </c>
      <c r="C27" s="10">
        <v>0.31</v>
      </c>
      <c r="D27" s="10">
        <v>0.33</v>
      </c>
      <c r="E27" s="10">
        <v>0.14</v>
      </c>
      <c r="F27" s="10">
        <v>0.1</v>
      </c>
      <c r="G27" s="10">
        <v>0.1</v>
      </c>
      <c r="H27" s="10">
        <v>0.12</v>
      </c>
    </row>
    <row r="28">
      <c r="A28" s="9" t="s">
        <v>27</v>
      </c>
      <c r="B28" s="10" t="s">
        <v>28</v>
      </c>
      <c r="C28" s="10">
        <v>0.15</v>
      </c>
      <c r="D28" s="10">
        <v>0.1</v>
      </c>
      <c r="E28" s="10">
        <v>0.06</v>
      </c>
      <c r="F28" s="10">
        <v>0.04</v>
      </c>
      <c r="G28" s="10">
        <v>0.04</v>
      </c>
      <c r="H28" s="10">
        <v>0.05</v>
      </c>
    </row>
    <row r="29">
      <c r="A29" s="9" t="s">
        <v>29</v>
      </c>
      <c r="C29" s="10">
        <v>0.15</v>
      </c>
      <c r="D29" s="10">
        <v>0.0</v>
      </c>
      <c r="E29" s="10">
        <v>0.07</v>
      </c>
      <c r="F29" s="10">
        <v>0.0</v>
      </c>
      <c r="G29" s="10">
        <v>0.04</v>
      </c>
      <c r="H29" s="10">
        <v>0.05</v>
      </c>
    </row>
    <row r="30">
      <c r="A30" s="9" t="s">
        <v>30</v>
      </c>
      <c r="B30" s="10" t="s">
        <v>31</v>
      </c>
      <c r="C30" s="10">
        <v>0.08</v>
      </c>
      <c r="D30" s="10">
        <v>0.11</v>
      </c>
      <c r="E30" s="10">
        <v>0.05</v>
      </c>
      <c r="F30" s="10">
        <v>0.03</v>
      </c>
      <c r="G30" s="10">
        <v>0.02</v>
      </c>
      <c r="H30" s="10">
        <v>0.03</v>
      </c>
    </row>
    <row r="31">
      <c r="A31" s="9" t="s">
        <v>32</v>
      </c>
      <c r="B31" s="10" t="s">
        <v>31</v>
      </c>
      <c r="C31" s="10">
        <v>0.3</v>
      </c>
      <c r="D31" s="10">
        <v>0.12</v>
      </c>
      <c r="E31" s="10">
        <v>0.08</v>
      </c>
      <c r="F31" s="10">
        <v>0.06</v>
      </c>
      <c r="G31" s="10">
        <v>0.06</v>
      </c>
      <c r="H31" s="10">
        <v>0.05</v>
      </c>
    </row>
    <row r="32">
      <c r="A32" s="9" t="s">
        <v>33</v>
      </c>
      <c r="B32" s="10" t="s">
        <v>34</v>
      </c>
      <c r="C32" s="10">
        <v>0.15</v>
      </c>
      <c r="D32" s="10">
        <v>0.01</v>
      </c>
      <c r="E32" s="10">
        <v>0.06</v>
      </c>
      <c r="F32" s="10">
        <v>0.04</v>
      </c>
      <c r="G32" s="10">
        <v>0.04</v>
      </c>
      <c r="H32" s="10">
        <v>0.05</v>
      </c>
    </row>
    <row r="33">
      <c r="A33" s="9"/>
    </row>
    <row r="34">
      <c r="A34" s="5" t="s">
        <v>35</v>
      </c>
    </row>
    <row r="35">
      <c r="A35" s="9" t="s">
        <v>36</v>
      </c>
      <c r="B35" s="10" t="s">
        <v>37</v>
      </c>
      <c r="C35" s="10">
        <v>0.3</v>
      </c>
      <c r="D35" s="10">
        <v>0.2</v>
      </c>
      <c r="E35" s="10">
        <v>0.1</v>
      </c>
      <c r="F35" s="10">
        <v>0.07</v>
      </c>
      <c r="G35" s="10">
        <v>0.05</v>
      </c>
      <c r="H35" s="10">
        <v>0.02</v>
      </c>
    </row>
    <row r="36">
      <c r="A36" s="9" t="s">
        <v>38</v>
      </c>
      <c r="B36" s="10" t="s">
        <v>39</v>
      </c>
      <c r="C36" s="10">
        <v>0.1</v>
      </c>
      <c r="D36" s="10">
        <v>0.06</v>
      </c>
      <c r="E36" s="10">
        <v>0.04</v>
      </c>
      <c r="F36" s="10">
        <v>0.03</v>
      </c>
      <c r="G36" s="10">
        <v>0.02</v>
      </c>
      <c r="H36" s="10">
        <v>0.02</v>
      </c>
    </row>
    <row r="37">
      <c r="A37" s="9" t="s">
        <v>40</v>
      </c>
      <c r="C37" s="10">
        <v>0.15</v>
      </c>
      <c r="D37" s="10">
        <v>0.05</v>
      </c>
      <c r="E37" s="10">
        <v>0.03</v>
      </c>
      <c r="F37" s="10">
        <v>0.03</v>
      </c>
      <c r="G37" s="10">
        <v>0.02</v>
      </c>
      <c r="H37" s="10">
        <v>0.02</v>
      </c>
    </row>
    <row r="38">
      <c r="A38" s="11"/>
    </row>
    <row r="39">
      <c r="A39" s="5" t="s">
        <v>41</v>
      </c>
    </row>
    <row r="40">
      <c r="A40" s="9" t="s">
        <v>42</v>
      </c>
      <c r="C40" s="10">
        <v>0.5</v>
      </c>
      <c r="D40" s="10">
        <v>0.3</v>
      </c>
      <c r="E40" s="10">
        <v>0.1</v>
      </c>
      <c r="F40" s="10">
        <v>0.05</v>
      </c>
      <c r="G40" s="10">
        <v>0.05</v>
      </c>
      <c r="H40" s="10">
        <v>0.05</v>
      </c>
    </row>
    <row r="41">
      <c r="A41" s="9" t="s">
        <v>43</v>
      </c>
      <c r="C41" s="10">
        <v>0.4</v>
      </c>
      <c r="D41" s="10">
        <v>0.35</v>
      </c>
      <c r="E41" s="10">
        <v>0.2</v>
      </c>
      <c r="F41" s="10">
        <v>0.15</v>
      </c>
      <c r="G41" s="10">
        <v>0.05</v>
      </c>
      <c r="H41" s="10">
        <v>0.05</v>
      </c>
    </row>
    <row r="42">
      <c r="A42" s="9" t="s">
        <v>44</v>
      </c>
      <c r="C42" s="10">
        <v>0.25</v>
      </c>
      <c r="D42" s="10">
        <v>0.05</v>
      </c>
      <c r="E42" s="10">
        <v>0.04</v>
      </c>
      <c r="F42" s="10">
        <v>0.03</v>
      </c>
      <c r="G42" s="10">
        <v>0.03</v>
      </c>
      <c r="H42" s="10">
        <v>0.02</v>
      </c>
    </row>
    <row r="43">
      <c r="A43" s="9" t="s">
        <v>45</v>
      </c>
      <c r="C43" s="10">
        <v>0.28</v>
      </c>
      <c r="D43" s="10">
        <v>0.08</v>
      </c>
      <c r="E43" s="10">
        <v>0.07</v>
      </c>
      <c r="F43" s="10">
        <v>0.07</v>
      </c>
      <c r="G43" s="10">
        <v>0.09</v>
      </c>
      <c r="H43" s="10">
        <v>0.09</v>
      </c>
    </row>
    <row r="44">
      <c r="A44" s="9" t="s">
        <v>46</v>
      </c>
      <c r="C44" s="10">
        <v>0.14</v>
      </c>
      <c r="D44" s="10">
        <v>0.1</v>
      </c>
      <c r="E44" s="10">
        <v>0.1</v>
      </c>
      <c r="F44" s="10">
        <v>0.08</v>
      </c>
      <c r="G44" s="10">
        <v>0.1</v>
      </c>
      <c r="H44" s="10">
        <v>0.08</v>
      </c>
    </row>
    <row r="45">
      <c r="A45" s="9" t="s">
        <v>47</v>
      </c>
      <c r="C45" s="10">
        <v>0.05</v>
      </c>
      <c r="E45" s="10">
        <v>0.05</v>
      </c>
      <c r="G45" s="10">
        <v>0.05</v>
      </c>
      <c r="H45" s="10">
        <v>0.05</v>
      </c>
    </row>
    <row r="46">
      <c r="A46" s="9" t="s">
        <v>48</v>
      </c>
      <c r="C46" s="10">
        <v>0.35</v>
      </c>
      <c r="D46" s="10">
        <v>0.2</v>
      </c>
      <c r="E46" s="10">
        <v>0.15</v>
      </c>
      <c r="F46" s="10">
        <v>0.1</v>
      </c>
      <c r="G46" s="10">
        <v>0.05</v>
      </c>
      <c r="H46" s="10">
        <v>0.05</v>
      </c>
    </row>
    <row r="47">
      <c r="A47" s="9" t="s">
        <v>49</v>
      </c>
      <c r="C47" s="10">
        <v>0.4</v>
      </c>
      <c r="D47" s="10">
        <v>0.2</v>
      </c>
      <c r="E47" s="10">
        <v>0.15</v>
      </c>
      <c r="F47" s="10">
        <v>0.1</v>
      </c>
      <c r="G47" s="10">
        <v>0.1</v>
      </c>
      <c r="H47" s="10">
        <v>0.05</v>
      </c>
    </row>
    <row r="48">
      <c r="A48" s="9" t="s">
        <v>50</v>
      </c>
      <c r="C48" s="10">
        <v>0.3</v>
      </c>
      <c r="D48" s="10">
        <v>0.2</v>
      </c>
      <c r="E48" s="10">
        <v>0.15</v>
      </c>
      <c r="F48" s="10">
        <v>0.1</v>
      </c>
      <c r="G48" s="10">
        <v>0.1</v>
      </c>
      <c r="H48" s="10">
        <v>0.05</v>
      </c>
    </row>
    <row r="49">
      <c r="A49" s="9" t="s">
        <v>51</v>
      </c>
      <c r="C49" s="10">
        <v>0.4</v>
      </c>
      <c r="D49" s="10">
        <v>0.25</v>
      </c>
      <c r="E49" s="10">
        <v>0.15</v>
      </c>
      <c r="F49" s="10">
        <v>0.1</v>
      </c>
      <c r="G49" s="10">
        <v>0.1</v>
      </c>
      <c r="H49" s="10">
        <v>0.05</v>
      </c>
    </row>
    <row r="50">
      <c r="A50" s="9" t="s">
        <v>52</v>
      </c>
      <c r="C50" s="10">
        <v>0.31</v>
      </c>
      <c r="D50" s="10">
        <v>0.33</v>
      </c>
      <c r="E50" s="10">
        <v>0.14</v>
      </c>
      <c r="F50" s="10">
        <v>0.1</v>
      </c>
      <c r="G50" s="10">
        <v>0.1</v>
      </c>
      <c r="H50" s="10">
        <v>0.12</v>
      </c>
    </row>
    <row r="51">
      <c r="A51" s="9" t="s">
        <v>53</v>
      </c>
      <c r="C51" s="10">
        <v>0.05</v>
      </c>
      <c r="D51" s="10">
        <v>0.25</v>
      </c>
      <c r="E51" s="10">
        <v>0.6</v>
      </c>
      <c r="F51" s="10">
        <v>0.15</v>
      </c>
      <c r="G51" s="10">
        <v>0.05</v>
      </c>
      <c r="H51" s="10">
        <v>0.1</v>
      </c>
    </row>
    <row r="52">
      <c r="A52" s="9" t="s">
        <v>54</v>
      </c>
      <c r="B52" s="10" t="s">
        <v>55</v>
      </c>
      <c r="C52" s="10">
        <v>0.25</v>
      </c>
      <c r="D52" s="10">
        <v>0.15</v>
      </c>
      <c r="E52" s="10">
        <v>0.1</v>
      </c>
      <c r="F52" s="10">
        <v>0.09</v>
      </c>
      <c r="G52" s="10">
        <v>0.08</v>
      </c>
      <c r="H52" s="10">
        <v>0.07</v>
      </c>
    </row>
    <row r="53">
      <c r="A53" s="9" t="s">
        <v>56</v>
      </c>
      <c r="C53" s="10">
        <v>0.25</v>
      </c>
      <c r="D53" s="10">
        <v>0.15</v>
      </c>
      <c r="E53" s="10">
        <v>0.1</v>
      </c>
      <c r="F53" s="10">
        <v>0.09</v>
      </c>
      <c r="G53" s="10">
        <v>0.08</v>
      </c>
      <c r="H53" s="10">
        <v>0.07</v>
      </c>
    </row>
    <row r="54">
      <c r="A54" s="9" t="s">
        <v>57</v>
      </c>
      <c r="C54" s="10">
        <v>0.2</v>
      </c>
      <c r="D54" s="10">
        <v>0.62</v>
      </c>
      <c r="E54" s="10">
        <v>0.98</v>
      </c>
      <c r="F54" s="10">
        <v>0.62</v>
      </c>
      <c r="G54" s="10">
        <v>0.21</v>
      </c>
      <c r="H54" s="10">
        <v>0.15</v>
      </c>
    </row>
    <row r="55">
      <c r="A55" s="9" t="s">
        <v>58</v>
      </c>
      <c r="C55" s="10">
        <v>0.15</v>
      </c>
      <c r="D55" s="10">
        <v>0.2</v>
      </c>
      <c r="E55" s="10">
        <v>0.1</v>
      </c>
      <c r="F55" s="10">
        <v>0.1</v>
      </c>
      <c r="G55" s="10">
        <v>0.1</v>
      </c>
      <c r="H55" s="10">
        <v>0.1</v>
      </c>
    </row>
    <row r="56">
      <c r="A56" s="9" t="s">
        <v>59</v>
      </c>
      <c r="C56" s="10">
        <v>0.03</v>
      </c>
      <c r="D56" s="10">
        <v>0.05</v>
      </c>
      <c r="E56" s="10">
        <v>0.04</v>
      </c>
      <c r="F56" s="10">
        <v>0.03</v>
      </c>
      <c r="G56" s="10">
        <v>0.03</v>
      </c>
      <c r="H56" s="10">
        <v>0.02</v>
      </c>
    </row>
    <row r="57">
      <c r="A57" s="9" t="s">
        <v>60</v>
      </c>
      <c r="C57" s="10">
        <v>0.06</v>
      </c>
      <c r="D57" s="10">
        <v>0.1</v>
      </c>
      <c r="E57" s="10">
        <v>0.08</v>
      </c>
      <c r="F57" s="10">
        <v>0.09</v>
      </c>
      <c r="G57" s="10">
        <v>0.07</v>
      </c>
      <c r="H57" s="10">
        <v>0.04</v>
      </c>
    </row>
    <row r="58">
      <c r="A58" s="9" t="s">
        <v>61</v>
      </c>
      <c r="C58" s="10">
        <v>0.12</v>
      </c>
      <c r="D58" s="10">
        <v>0.1</v>
      </c>
      <c r="E58" s="10">
        <v>0.08</v>
      </c>
      <c r="F58" s="10">
        <v>0.07</v>
      </c>
      <c r="G58" s="10">
        <v>0.1</v>
      </c>
      <c r="H58" s="10">
        <v>0.08</v>
      </c>
    </row>
    <row r="59">
      <c r="A59" s="9" t="s">
        <v>62</v>
      </c>
      <c r="C59" s="10">
        <v>0.3</v>
      </c>
      <c r="D59" s="10">
        <v>0.2</v>
      </c>
      <c r="E59" s="10">
        <v>0.2</v>
      </c>
      <c r="F59" s="10">
        <v>0.1</v>
      </c>
      <c r="G59" s="10">
        <v>0.05</v>
      </c>
      <c r="H59" s="10">
        <v>0.05</v>
      </c>
    </row>
    <row r="60">
      <c r="A60" s="9" t="s">
        <v>63</v>
      </c>
      <c r="C60" s="10">
        <v>0.12</v>
      </c>
      <c r="D60" s="10">
        <v>0.04</v>
      </c>
      <c r="E60" s="10">
        <v>0.06</v>
      </c>
      <c r="F60" s="10">
        <v>0.05</v>
      </c>
      <c r="G60" s="10">
        <v>0.05</v>
      </c>
      <c r="H60" s="10">
        <v>0.05</v>
      </c>
    </row>
    <row r="61">
      <c r="A61" s="9" t="s">
        <v>64</v>
      </c>
      <c r="C61" s="10">
        <v>0.18</v>
      </c>
      <c r="D61" s="10">
        <v>0.34</v>
      </c>
      <c r="E61" s="10">
        <v>0.42</v>
      </c>
      <c r="F61" s="10">
        <v>0.59</v>
      </c>
      <c r="G61" s="10">
        <v>0.83</v>
      </c>
      <c r="H61" s="10">
        <v>0.68</v>
      </c>
    </row>
    <row r="62">
      <c r="A62" s="9" t="s">
        <v>65</v>
      </c>
      <c r="C62" s="10">
        <v>0.19</v>
      </c>
      <c r="D62" s="10">
        <v>0.23</v>
      </c>
      <c r="E62" s="10">
        <v>0.25</v>
      </c>
      <c r="F62" s="10">
        <v>0.3</v>
      </c>
      <c r="G62" s="10">
        <v>0.37</v>
      </c>
      <c r="H62" s="10">
        <v>0.42</v>
      </c>
    </row>
    <row r="63">
      <c r="A63" s="9" t="s">
        <v>66</v>
      </c>
      <c r="B63" s="10" t="s">
        <v>67</v>
      </c>
      <c r="C63" s="10">
        <v>0.2</v>
      </c>
      <c r="D63" s="10">
        <v>0.25</v>
      </c>
      <c r="E63" s="10">
        <v>0.2</v>
      </c>
      <c r="F63" s="10">
        <v>0.2</v>
      </c>
      <c r="G63" s="10">
        <v>0.15</v>
      </c>
      <c r="H63" s="10">
        <v>0.2</v>
      </c>
    </row>
    <row r="64">
      <c r="A64" s="9" t="s">
        <v>68</v>
      </c>
      <c r="B64" s="10" t="s">
        <v>69</v>
      </c>
      <c r="C64" s="10">
        <v>0.12</v>
      </c>
      <c r="D64" s="10">
        <v>0.04</v>
      </c>
      <c r="E64" s="10">
        <v>0.06</v>
      </c>
      <c r="F64" s="10">
        <v>0.05</v>
      </c>
      <c r="G64" s="10">
        <v>0.05</v>
      </c>
      <c r="H64" s="10">
        <v>0.05</v>
      </c>
    </row>
    <row r="65">
      <c r="A65" s="9"/>
    </row>
    <row r="66">
      <c r="A66" s="5" t="s">
        <v>70</v>
      </c>
    </row>
    <row r="67">
      <c r="A67" s="9" t="s">
        <v>71</v>
      </c>
      <c r="C67" s="10">
        <v>0.09</v>
      </c>
      <c r="D67" s="10">
        <v>0.22</v>
      </c>
      <c r="E67" s="10">
        <v>0.54</v>
      </c>
      <c r="F67" s="10">
        <v>0.76</v>
      </c>
      <c r="G67" s="10">
        <v>0.88</v>
      </c>
      <c r="H67" s="10">
        <v>0.93</v>
      </c>
    </row>
    <row r="68">
      <c r="A68" s="9" t="s">
        <v>72</v>
      </c>
      <c r="C68" s="10">
        <v>0.18</v>
      </c>
      <c r="D68" s="10">
        <v>0.56</v>
      </c>
      <c r="E68" s="10">
        <v>0.96</v>
      </c>
      <c r="F68" s="10">
        <v>1.0</v>
      </c>
      <c r="G68" s="10">
        <v>1.0</v>
      </c>
      <c r="H68" s="10">
        <v>1.0</v>
      </c>
    </row>
    <row r="69">
      <c r="A69" s="9" t="s">
        <v>73</v>
      </c>
      <c r="C69" s="10">
        <v>0.12</v>
      </c>
      <c r="D69" s="10">
        <v>0.28</v>
      </c>
      <c r="E69" s="10">
        <v>0.55</v>
      </c>
      <c r="F69" s="10">
        <v>0.71</v>
      </c>
      <c r="G69" s="10">
        <v>0.74</v>
      </c>
      <c r="H69" s="10">
        <v>0.83</v>
      </c>
    </row>
    <row r="70">
      <c r="A70" s="9" t="s">
        <v>74</v>
      </c>
      <c r="C70" s="10">
        <v>0.17</v>
      </c>
      <c r="D70" s="10">
        <v>0.45</v>
      </c>
      <c r="E70" s="10">
        <v>0.8</v>
      </c>
      <c r="F70" s="10">
        <v>0.89</v>
      </c>
      <c r="G70" s="10">
        <v>0.97</v>
      </c>
      <c r="H70" s="10">
        <v>0.94</v>
      </c>
    </row>
    <row r="71">
      <c r="A71" s="9" t="s">
        <v>75</v>
      </c>
      <c r="C71" s="10">
        <v>0.3</v>
      </c>
      <c r="D71" s="10">
        <v>0.69</v>
      </c>
      <c r="E71" s="10">
        <v>0.94</v>
      </c>
      <c r="F71" s="10">
        <v>1.0</v>
      </c>
      <c r="G71" s="10">
        <v>1.0</v>
      </c>
      <c r="H71" s="10">
        <v>1.0</v>
      </c>
    </row>
    <row r="72">
      <c r="A72" s="9" t="s">
        <v>76</v>
      </c>
      <c r="C72" s="10">
        <v>0.43</v>
      </c>
      <c r="D72" s="10">
        <v>0.86</v>
      </c>
      <c r="E72" s="10">
        <v>1.0</v>
      </c>
      <c r="F72" s="10">
        <v>1.0</v>
      </c>
      <c r="G72" s="10">
        <v>1.0</v>
      </c>
      <c r="H72" s="10">
        <v>1.0</v>
      </c>
    </row>
    <row r="73">
      <c r="A73" s="9" t="s">
        <v>77</v>
      </c>
      <c r="C73" s="10">
        <v>0.11</v>
      </c>
      <c r="D73" s="10">
        <v>0.32</v>
      </c>
      <c r="E73" s="10">
        <v>0.56</v>
      </c>
      <c r="F73" s="10">
        <v>0.77</v>
      </c>
      <c r="G73" s="10">
        <v>0.89</v>
      </c>
      <c r="H73" s="10">
        <v>0.91</v>
      </c>
    </row>
    <row r="74">
      <c r="A74" s="9" t="s">
        <v>78</v>
      </c>
      <c r="C74" s="10">
        <v>0.27</v>
      </c>
      <c r="D74" s="10">
        <v>0.54</v>
      </c>
      <c r="E74" s="10">
        <v>0.94</v>
      </c>
      <c r="F74" s="10">
        <v>1.0</v>
      </c>
      <c r="G74" s="10">
        <v>0.96</v>
      </c>
      <c r="H74" s="10">
        <v>0.96</v>
      </c>
    </row>
    <row r="75">
      <c r="A75" s="9" t="s">
        <v>79</v>
      </c>
      <c r="C75" s="10">
        <v>0.28</v>
      </c>
      <c r="D75" s="10">
        <v>0.79</v>
      </c>
      <c r="E75" s="10">
        <v>1.0</v>
      </c>
      <c r="F75" s="10">
        <v>1.0</v>
      </c>
      <c r="G75" s="10">
        <v>1.0</v>
      </c>
      <c r="H75" s="10">
        <v>1.0</v>
      </c>
    </row>
    <row r="76">
      <c r="A76" s="9" t="s">
        <v>80</v>
      </c>
      <c r="C76" s="10">
        <v>0.46</v>
      </c>
      <c r="D76" s="10">
        <v>1.0</v>
      </c>
      <c r="E76" s="10">
        <v>1.0</v>
      </c>
      <c r="F76" s="10">
        <v>1.0</v>
      </c>
      <c r="G76" s="10">
        <v>1.0</v>
      </c>
      <c r="H76" s="10">
        <v>1.0</v>
      </c>
    </row>
    <row r="77">
      <c r="A77" s="9" t="s">
        <v>81</v>
      </c>
      <c r="C77" s="10">
        <v>0.2</v>
      </c>
      <c r="D77" s="10">
        <v>0.55</v>
      </c>
      <c r="E77" s="10">
        <v>1.0</v>
      </c>
      <c r="F77" s="10">
        <v>1.0</v>
      </c>
      <c r="G77" s="10">
        <v>1.0</v>
      </c>
      <c r="H77" s="10">
        <v>1.0</v>
      </c>
    </row>
    <row r="78">
      <c r="A78" s="9" t="s">
        <v>82</v>
      </c>
      <c r="C78" s="10">
        <v>0.37</v>
      </c>
      <c r="D78" s="10">
        <v>0.85</v>
      </c>
      <c r="E78" s="10">
        <v>1.0</v>
      </c>
      <c r="F78" s="10">
        <v>1.0</v>
      </c>
      <c r="G78" s="10">
        <v>1.0</v>
      </c>
      <c r="H78" s="10">
        <v>1.0</v>
      </c>
    </row>
    <row r="79">
      <c r="A79" s="9" t="s">
        <v>83</v>
      </c>
      <c r="C79" s="10">
        <v>0.53</v>
      </c>
      <c r="D79" s="10">
        <v>0.92</v>
      </c>
      <c r="E79" s="10">
        <v>1.0</v>
      </c>
      <c r="F79" s="10">
        <v>1.0</v>
      </c>
      <c r="G79" s="10">
        <v>1.0</v>
      </c>
      <c r="H79" s="10">
        <v>1.0</v>
      </c>
    </row>
    <row r="80">
      <c r="A80" s="9" t="s">
        <v>84</v>
      </c>
      <c r="C80" s="10">
        <v>0.3</v>
      </c>
      <c r="D80" s="10">
        <v>0.8</v>
      </c>
      <c r="E80" s="10">
        <v>1.0</v>
      </c>
      <c r="F80" s="10">
        <v>1.0</v>
      </c>
      <c r="G80" s="10">
        <v>1.0</v>
      </c>
      <c r="H80" s="10">
        <v>1.0</v>
      </c>
    </row>
    <row r="81">
      <c r="A81" s="9" t="s">
        <v>85</v>
      </c>
      <c r="C81" s="10">
        <v>0.43</v>
      </c>
      <c r="D81" s="10">
        <v>0.97</v>
      </c>
      <c r="E81" s="10">
        <v>1.0</v>
      </c>
      <c r="F81" s="10">
        <v>1.0</v>
      </c>
      <c r="G81" s="10">
        <v>1.0</v>
      </c>
      <c r="H81" s="10">
        <v>1.0</v>
      </c>
    </row>
    <row r="82">
      <c r="A82" s="9" t="s">
        <v>86</v>
      </c>
      <c r="C82" s="10">
        <v>0.65</v>
      </c>
      <c r="D82" s="10">
        <v>1.0</v>
      </c>
      <c r="E82" s="10">
        <v>1.0</v>
      </c>
      <c r="F82" s="10">
        <v>1.0</v>
      </c>
      <c r="G82" s="10">
        <v>1.0</v>
      </c>
      <c r="H82" s="10">
        <v>1.0</v>
      </c>
    </row>
    <row r="83">
      <c r="A83" s="9" t="s">
        <v>87</v>
      </c>
      <c r="B83" s="10">
        <v>17.0</v>
      </c>
      <c r="C83" s="10">
        <v>0.15</v>
      </c>
      <c r="D83" s="10">
        <v>0.6</v>
      </c>
      <c r="E83" s="10">
        <v>0.9</v>
      </c>
      <c r="F83" s="10">
        <v>0.9</v>
      </c>
      <c r="G83" s="10">
        <v>0.9</v>
      </c>
      <c r="H83" s="10">
        <v>0.85</v>
      </c>
    </row>
    <row r="84">
      <c r="A84" s="9" t="s">
        <v>88</v>
      </c>
      <c r="B84" s="10">
        <v>17.0</v>
      </c>
      <c r="C84" s="10">
        <v>0.35</v>
      </c>
      <c r="D84" s="10">
        <v>0.95</v>
      </c>
      <c r="E84" s="10">
        <v>0.98</v>
      </c>
      <c r="F84" s="10">
        <v>0.92</v>
      </c>
      <c r="G84" s="10">
        <v>0.9</v>
      </c>
      <c r="H84" s="10">
        <v>0.85</v>
      </c>
    </row>
    <row r="85">
      <c r="A85" s="9" t="s">
        <v>89</v>
      </c>
      <c r="B85" s="10">
        <v>17.0</v>
      </c>
      <c r="C85" s="10">
        <v>0.11</v>
      </c>
      <c r="D85" s="10">
        <v>0.6</v>
      </c>
      <c r="E85" s="10">
        <v>0.96</v>
      </c>
      <c r="F85" s="10">
        <v>0.94</v>
      </c>
      <c r="G85" s="10">
        <v>0.92</v>
      </c>
      <c r="H85" s="10">
        <v>0.82</v>
      </c>
    </row>
    <row r="86">
      <c r="A86" s="9" t="s">
        <v>90</v>
      </c>
      <c r="B86" s="10">
        <v>17.0</v>
      </c>
      <c r="C86" s="10">
        <v>0.34</v>
      </c>
      <c r="D86" s="10">
        <v>0.95</v>
      </c>
      <c r="E86" s="10">
        <v>0.98</v>
      </c>
      <c r="F86" s="10">
        <v>0.82</v>
      </c>
      <c r="G86" s="10">
        <v>0.87</v>
      </c>
      <c r="H86" s="10">
        <v>0.86</v>
      </c>
    </row>
    <row r="87">
      <c r="A87" s="9" t="s">
        <v>91</v>
      </c>
      <c r="B87" s="10">
        <v>17.0</v>
      </c>
      <c r="C87" s="10">
        <v>0.1</v>
      </c>
      <c r="D87" s="10">
        <v>0.4</v>
      </c>
      <c r="E87" s="10">
        <v>0.8</v>
      </c>
      <c r="F87" s="10">
        <v>0.9</v>
      </c>
      <c r="G87" s="10">
        <v>0.9</v>
      </c>
      <c r="H87" s="10">
        <v>0.9</v>
      </c>
    </row>
    <row r="88">
      <c r="A88" s="9" t="s">
        <v>92</v>
      </c>
      <c r="B88" s="10">
        <v>17.0</v>
      </c>
      <c r="C88" s="10">
        <v>0.4</v>
      </c>
      <c r="D88" s="10">
        <v>0.75</v>
      </c>
      <c r="E88" s="10">
        <v>0.9</v>
      </c>
      <c r="F88" s="10">
        <v>0.8</v>
      </c>
      <c r="G88" s="10">
        <v>0.9</v>
      </c>
      <c r="H88" s="10">
        <v>0.85</v>
      </c>
    </row>
    <row r="89">
      <c r="A89" s="9" t="s">
        <v>93</v>
      </c>
      <c r="B89" s="9" t="s">
        <v>94</v>
      </c>
      <c r="C89" s="10">
        <v>0.2</v>
      </c>
      <c r="D89" s="10">
        <v>0.0</v>
      </c>
      <c r="E89" s="10">
        <v>0.7</v>
      </c>
      <c r="F89" s="10">
        <v>0.0</v>
      </c>
      <c r="G89" s="10">
        <v>0.9</v>
      </c>
      <c r="H89" s="10">
        <v>0.8</v>
      </c>
    </row>
    <row r="90">
      <c r="A90" s="9" t="s">
        <v>93</v>
      </c>
      <c r="B90" s="9" t="s">
        <v>95</v>
      </c>
      <c r="C90" s="10">
        <v>0.3</v>
      </c>
      <c r="D90" s="10">
        <v>0.0</v>
      </c>
      <c r="E90" s="10">
        <v>0.8</v>
      </c>
      <c r="F90" s="10">
        <v>0.0</v>
      </c>
      <c r="G90" s="10">
        <v>0.95</v>
      </c>
      <c r="H90" s="10">
        <v>0.9</v>
      </c>
    </row>
    <row r="91">
      <c r="A91" s="9" t="s">
        <v>96</v>
      </c>
      <c r="B91" s="10" t="s">
        <v>94</v>
      </c>
      <c r="C91" s="10">
        <v>0.4</v>
      </c>
      <c r="D91" s="10">
        <v>0.0</v>
      </c>
      <c r="E91" s="10">
        <v>0.8</v>
      </c>
      <c r="F91" s="10">
        <v>0.0</v>
      </c>
      <c r="G91" s="10">
        <v>0.9</v>
      </c>
      <c r="H91" s="10">
        <v>0.8</v>
      </c>
    </row>
    <row r="92">
      <c r="A92" s="9" t="s">
        <v>97</v>
      </c>
      <c r="B92" s="9" t="s">
        <v>95</v>
      </c>
      <c r="C92" s="10">
        <v>0.15</v>
      </c>
      <c r="D92" s="10">
        <v>0.4</v>
      </c>
      <c r="E92" s="10">
        <v>0.75</v>
      </c>
      <c r="F92" s="10">
        <v>0.85</v>
      </c>
      <c r="G92" s="10">
        <v>0.8</v>
      </c>
      <c r="H92" s="10">
        <v>0.85</v>
      </c>
    </row>
    <row r="93">
      <c r="A93" s="9" t="s">
        <v>98</v>
      </c>
      <c r="B93" s="9" t="s">
        <v>99</v>
      </c>
      <c r="C93" s="10">
        <v>0.4</v>
      </c>
      <c r="D93" s="10">
        <v>0.8</v>
      </c>
      <c r="E93" s="10">
        <v>0.95</v>
      </c>
      <c r="F93" s="10">
        <v>0.95</v>
      </c>
      <c r="G93" s="10">
        <v>0.8</v>
      </c>
      <c r="H93" s="10">
        <v>0.85</v>
      </c>
    </row>
    <row r="94">
      <c r="A94" s="9" t="s">
        <v>100</v>
      </c>
      <c r="B94" s="9" t="s">
        <v>94</v>
      </c>
      <c r="C94" s="10">
        <v>0.1</v>
      </c>
      <c r="D94" s="10">
        <v>0.35</v>
      </c>
      <c r="E94" s="10">
        <v>0.5</v>
      </c>
      <c r="F94" s="10">
        <v>0.55</v>
      </c>
      <c r="G94" s="10">
        <v>0.7</v>
      </c>
      <c r="H94" s="10">
        <v>0.7</v>
      </c>
    </row>
    <row r="95">
      <c r="A95" s="9" t="s">
        <v>100</v>
      </c>
      <c r="B95" s="9" t="s">
        <v>95</v>
      </c>
      <c r="C95" s="10">
        <v>0.3</v>
      </c>
      <c r="D95" s="10">
        <v>0.55</v>
      </c>
      <c r="E95" s="10">
        <v>0.8</v>
      </c>
      <c r="F95" s="10">
        <v>0.85</v>
      </c>
      <c r="G95" s="10">
        <v>0.75</v>
      </c>
      <c r="H95" s="10">
        <v>0.8</v>
      </c>
    </row>
    <row r="96">
      <c r="A96" s="9" t="s">
        <v>101</v>
      </c>
      <c r="B96" s="9" t="s">
        <v>94</v>
      </c>
      <c r="C96" s="10">
        <v>0.1</v>
      </c>
      <c r="D96" s="10">
        <v>0.35</v>
      </c>
      <c r="E96" s="10">
        <v>0.55</v>
      </c>
      <c r="F96" s="10">
        <v>0.65</v>
      </c>
      <c r="G96" s="10">
        <v>0.75</v>
      </c>
      <c r="H96" s="10">
        <v>0.8</v>
      </c>
    </row>
    <row r="97">
      <c r="A97" s="9" t="s">
        <v>101</v>
      </c>
      <c r="B97" s="9" t="s">
        <v>95</v>
      </c>
      <c r="C97" s="10">
        <v>0.2</v>
      </c>
      <c r="D97" s="10">
        <v>0.5</v>
      </c>
      <c r="E97" s="10">
        <v>0.7</v>
      </c>
      <c r="F97" s="10">
        <v>0.8</v>
      </c>
      <c r="G97" s="10">
        <v>0.75</v>
      </c>
      <c r="H97" s="10">
        <v>0.8</v>
      </c>
    </row>
    <row r="98">
      <c r="A98" s="9" t="s">
        <v>102</v>
      </c>
      <c r="B98" s="9" t="s">
        <v>94</v>
      </c>
      <c r="C98" s="10">
        <v>0.1</v>
      </c>
      <c r="D98" s="10">
        <v>0.25</v>
      </c>
      <c r="E98" s="10">
        <v>0.55</v>
      </c>
      <c r="F98" s="10">
        <v>0.7</v>
      </c>
      <c r="G98" s="10">
        <v>0.8</v>
      </c>
      <c r="H98" s="10">
        <v>0.85</v>
      </c>
    </row>
    <row r="99">
      <c r="A99" s="9" t="s">
        <v>103</v>
      </c>
      <c r="C99" s="10">
        <v>0.25</v>
      </c>
      <c r="D99" s="10">
        <v>0.5</v>
      </c>
      <c r="E99" s="10">
        <v>0.85</v>
      </c>
      <c r="F99" s="10">
        <v>0.95</v>
      </c>
      <c r="G99" s="10">
        <v>0.9</v>
      </c>
      <c r="H99" s="10">
        <v>0.9</v>
      </c>
    </row>
    <row r="100">
      <c r="A100" s="9" t="s">
        <v>104</v>
      </c>
      <c r="C100" s="10">
        <v>0.2</v>
      </c>
      <c r="D100" s="10">
        <v>0.4</v>
      </c>
      <c r="E100" s="10">
        <v>0.65</v>
      </c>
      <c r="F100" s="10">
        <v>0.55</v>
      </c>
      <c r="G100" s="10">
        <v>0.7</v>
      </c>
      <c r="H100" s="10">
        <v>0.7</v>
      </c>
    </row>
    <row r="101">
      <c r="A101" s="9" t="s">
        <v>105</v>
      </c>
      <c r="C101" s="10">
        <v>0.05</v>
      </c>
      <c r="D101" s="10">
        <v>0.15</v>
      </c>
      <c r="E101" s="10">
        <v>0.4</v>
      </c>
      <c r="F101" s="10">
        <v>0.35</v>
      </c>
      <c r="G101" s="10">
        <v>0.2</v>
      </c>
      <c r="H101" s="10">
        <v>0.2</v>
      </c>
    </row>
    <row r="102">
      <c r="A102" s="9" t="s">
        <v>106</v>
      </c>
      <c r="C102" s="10">
        <v>0.1</v>
      </c>
      <c r="D102" s="10">
        <v>0.25</v>
      </c>
      <c r="E102" s="10">
        <v>0.55</v>
      </c>
      <c r="F102" s="10">
        <v>0.2</v>
      </c>
      <c r="G102" s="10">
        <v>0.1</v>
      </c>
      <c r="H102" s="10">
        <v>0.15</v>
      </c>
    </row>
    <row r="103">
      <c r="A103" s="11"/>
    </row>
    <row r="104">
      <c r="A104" s="5" t="s">
        <v>107</v>
      </c>
    </row>
    <row r="105">
      <c r="A105" s="9" t="s">
        <v>108</v>
      </c>
      <c r="C105" s="10">
        <v>0.05</v>
      </c>
      <c r="D105" s="10">
        <v>0.1</v>
      </c>
      <c r="E105" s="10">
        <v>0.2</v>
      </c>
      <c r="F105" s="10">
        <v>0.55</v>
      </c>
      <c r="G105" s="10">
        <v>0.6</v>
      </c>
      <c r="H105" s="10">
        <v>0.55</v>
      </c>
    </row>
    <row r="106">
      <c r="A106" s="9" t="s">
        <v>109</v>
      </c>
      <c r="B106" s="10" t="s">
        <v>94</v>
      </c>
      <c r="C106" s="10">
        <v>0.03</v>
      </c>
      <c r="D106" s="10">
        <v>0.05</v>
      </c>
      <c r="E106" s="10">
        <v>0.17</v>
      </c>
      <c r="F106" s="10">
        <v>0.52</v>
      </c>
      <c r="G106" s="10">
        <v>0.5</v>
      </c>
      <c r="H106" s="10">
        <v>0.52</v>
      </c>
    </row>
    <row r="107">
      <c r="A107" s="9" t="s">
        <v>110</v>
      </c>
      <c r="B107" s="10" t="s">
        <v>94</v>
      </c>
      <c r="C107" s="10">
        <v>0.15</v>
      </c>
      <c r="D107" s="10">
        <v>0.4</v>
      </c>
      <c r="E107" s="10">
        <v>0.65</v>
      </c>
      <c r="F107" s="10">
        <v>0.35</v>
      </c>
      <c r="G107" s="10">
        <v>0.35</v>
      </c>
      <c r="H107" s="10">
        <v>0.3</v>
      </c>
    </row>
    <row r="108">
      <c r="A108" s="9" t="s">
        <v>111</v>
      </c>
      <c r="C108" s="10">
        <v>0.01</v>
      </c>
      <c r="D108" s="10">
        <v>0.0</v>
      </c>
      <c r="E108" s="10">
        <v>0.01</v>
      </c>
      <c r="F108" s="10">
        <v>0.0</v>
      </c>
      <c r="G108" s="10">
        <v>0.01</v>
      </c>
      <c r="H108" s="10">
        <v>0.01</v>
      </c>
    </row>
    <row r="109">
      <c r="A109" s="9" t="s">
        <v>112</v>
      </c>
      <c r="B109" s="10" t="s">
        <v>94</v>
      </c>
      <c r="C109" s="10">
        <v>0.15</v>
      </c>
      <c r="D109" s="10">
        <v>0.45</v>
      </c>
      <c r="E109" s="10">
        <v>0.7</v>
      </c>
      <c r="F109" s="10">
        <v>0.85</v>
      </c>
      <c r="G109" s="10">
        <v>0.95</v>
      </c>
      <c r="H109" s="10">
        <v>0.85</v>
      </c>
    </row>
    <row r="110">
      <c r="A110" s="9" t="s">
        <v>113</v>
      </c>
      <c r="C110" s="10">
        <v>0.05</v>
      </c>
      <c r="D110" s="10">
        <v>0.0</v>
      </c>
      <c r="E110" s="10">
        <v>0.1</v>
      </c>
      <c r="F110" s="10">
        <v>0.0</v>
      </c>
      <c r="G110" s="10">
        <v>0.1</v>
      </c>
      <c r="H110" s="10">
        <v>0.1</v>
      </c>
    </row>
    <row r="111">
      <c r="A111" s="9" t="s">
        <v>114</v>
      </c>
      <c r="B111" s="10" t="s">
        <v>115</v>
      </c>
      <c r="C111" s="10">
        <v>0.05</v>
      </c>
      <c r="D111" s="10">
        <v>0.1</v>
      </c>
      <c r="E111" s="10">
        <v>0.15</v>
      </c>
      <c r="F111" s="10">
        <v>0.25</v>
      </c>
      <c r="G111" s="10">
        <v>0.3</v>
      </c>
      <c r="H111" s="10">
        <v>0.3</v>
      </c>
    </row>
    <row r="112">
      <c r="A112" s="9" t="s">
        <v>116</v>
      </c>
      <c r="B112" s="10" t="s">
        <v>94</v>
      </c>
      <c r="C112" s="10">
        <v>0.1</v>
      </c>
      <c r="D112" s="10">
        <v>0.0</v>
      </c>
      <c r="E112" s="10">
        <v>0.7</v>
      </c>
      <c r="F112" s="10">
        <v>0.0</v>
      </c>
      <c r="G112" s="10">
        <v>0.8</v>
      </c>
      <c r="H112" s="10">
        <v>0.8</v>
      </c>
    </row>
    <row r="113">
      <c r="A113" s="9" t="s">
        <v>114</v>
      </c>
      <c r="B113" s="10" t="s">
        <v>117</v>
      </c>
      <c r="C113" s="10">
        <v>0.05</v>
      </c>
      <c r="D113" s="10">
        <v>0.0</v>
      </c>
      <c r="E113" s="10">
        <v>0.15</v>
      </c>
      <c r="F113" s="10">
        <v>0.0</v>
      </c>
      <c r="G113" s="10">
        <v>0.3</v>
      </c>
      <c r="H113" s="10">
        <v>0.3</v>
      </c>
    </row>
    <row r="114">
      <c r="A114" s="9" t="s">
        <v>118</v>
      </c>
      <c r="C114" s="10">
        <v>0.05</v>
      </c>
      <c r="D114" s="10">
        <v>0.0</v>
      </c>
      <c r="E114" s="10">
        <v>0.1</v>
      </c>
      <c r="F114" s="10">
        <v>0.0</v>
      </c>
      <c r="G114" s="10">
        <v>0.15</v>
      </c>
      <c r="H114" s="10">
        <v>0.15</v>
      </c>
    </row>
    <row r="115">
      <c r="A115" s="9" t="s">
        <v>119</v>
      </c>
      <c r="B115" s="10" t="s">
        <v>115</v>
      </c>
      <c r="C115" s="10">
        <v>0.3</v>
      </c>
      <c r="D115" s="10">
        <v>0.0</v>
      </c>
      <c r="E115" s="10">
        <v>0.3</v>
      </c>
      <c r="F115" s="10">
        <v>0.0</v>
      </c>
      <c r="G115" s="10">
        <v>0.3</v>
      </c>
      <c r="H115" s="10">
        <v>0.3</v>
      </c>
    </row>
    <row r="116">
      <c r="A116" s="9" t="s">
        <v>120</v>
      </c>
      <c r="C116" s="10">
        <v>0.3</v>
      </c>
      <c r="D116" s="10">
        <v>0.0</v>
      </c>
      <c r="E116" s="10">
        <v>0.15</v>
      </c>
      <c r="F116" s="10">
        <v>0.0</v>
      </c>
      <c r="G116" s="10">
        <v>0.1</v>
      </c>
      <c r="H116" s="10">
        <v>0.1</v>
      </c>
    </row>
    <row r="117">
      <c r="A117" s="9" t="s">
        <v>121</v>
      </c>
      <c r="C117" s="10">
        <v>0.2</v>
      </c>
      <c r="D117" s="10">
        <v>0.15</v>
      </c>
      <c r="E117" s="10">
        <v>0.1</v>
      </c>
      <c r="F117" s="10">
        <v>0.05</v>
      </c>
      <c r="G117" s="10">
        <v>0.05</v>
      </c>
      <c r="H117" s="10">
        <v>0.05</v>
      </c>
    </row>
    <row r="118">
      <c r="A118" s="9" t="s">
        <v>122</v>
      </c>
      <c r="C118" s="10">
        <v>0.2</v>
      </c>
      <c r="D118" s="10">
        <v>0.15</v>
      </c>
      <c r="E118" s="10">
        <v>0.1</v>
      </c>
      <c r="F118" s="10">
        <v>0.08</v>
      </c>
      <c r="G118" s="10">
        <v>0.04</v>
      </c>
      <c r="H118" s="10">
        <v>0.02</v>
      </c>
    </row>
    <row r="119">
      <c r="A119" s="9" t="s">
        <v>123</v>
      </c>
      <c r="B119" s="10" t="s">
        <v>94</v>
      </c>
      <c r="C119" s="10">
        <v>0.03</v>
      </c>
      <c r="D119" s="10">
        <v>0.15</v>
      </c>
      <c r="E119" s="10">
        <v>0.5</v>
      </c>
      <c r="F119" s="10">
        <v>0.8</v>
      </c>
      <c r="G119" s="10">
        <v>0.85</v>
      </c>
      <c r="H119" s="10">
        <v>0.8</v>
      </c>
    </row>
    <row r="120">
      <c r="A120" s="9" t="s">
        <v>124</v>
      </c>
      <c r="B120" s="10" t="s">
        <v>125</v>
      </c>
      <c r="C120" s="10">
        <v>0.02</v>
      </c>
      <c r="D120" s="10">
        <v>0.08</v>
      </c>
      <c r="E120" s="10">
        <v>0.3</v>
      </c>
      <c r="F120" s="10">
        <v>0.6</v>
      </c>
      <c r="G120" s="10">
        <v>0.8</v>
      </c>
      <c r="H120" s="10">
        <v>0.9</v>
      </c>
    </row>
    <row r="121">
      <c r="A121" s="9" t="s">
        <v>126</v>
      </c>
      <c r="B121" s="10" t="s">
        <v>125</v>
      </c>
      <c r="C121" s="10">
        <v>0.3</v>
      </c>
      <c r="D121" s="10">
        <v>0.3</v>
      </c>
      <c r="E121" s="10">
        <v>0.6</v>
      </c>
      <c r="F121" s="10">
        <v>0.8</v>
      </c>
      <c r="G121" s="10">
        <v>0.75</v>
      </c>
      <c r="H121" s="10">
        <v>0.75</v>
      </c>
    </row>
    <row r="122">
      <c r="A122" s="9" t="s">
        <v>127</v>
      </c>
      <c r="B122" s="10" t="s">
        <v>128</v>
      </c>
      <c r="C122" s="10">
        <v>0.35</v>
      </c>
      <c r="D122" s="10">
        <v>0.35</v>
      </c>
      <c r="E122" s="10">
        <v>0.4</v>
      </c>
      <c r="F122" s="10">
        <v>0.55</v>
      </c>
      <c r="G122" s="10">
        <v>0.7</v>
      </c>
      <c r="H122" s="10">
        <v>0.7</v>
      </c>
    </row>
    <row r="123">
      <c r="A123" s="9" t="s">
        <v>129</v>
      </c>
      <c r="B123" s="10" t="s">
        <v>94</v>
      </c>
      <c r="C123" s="10">
        <v>0.1</v>
      </c>
      <c r="D123" s="10">
        <v>0.0</v>
      </c>
      <c r="E123" s="10">
        <v>0.4</v>
      </c>
      <c r="F123" s="10">
        <v>0.0</v>
      </c>
      <c r="G123" s="10">
        <v>0.6</v>
      </c>
      <c r="H123" s="10">
        <v>0.6</v>
      </c>
    </row>
    <row r="124">
      <c r="A124" s="9" t="s">
        <v>129</v>
      </c>
      <c r="B124" s="10" t="s">
        <v>95</v>
      </c>
      <c r="C124" s="10">
        <v>0.1</v>
      </c>
      <c r="D124" s="10">
        <v>0.2</v>
      </c>
      <c r="E124" s="10">
        <v>0.45</v>
      </c>
      <c r="F124" s="10">
        <v>0.8</v>
      </c>
      <c r="G124" s="10">
        <v>0.6</v>
      </c>
      <c r="H124" s="10">
        <v>0.75</v>
      </c>
    </row>
    <row r="125">
      <c r="A125" s="9" t="s">
        <v>129</v>
      </c>
      <c r="B125" s="10" t="s">
        <v>130</v>
      </c>
      <c r="C125" s="10">
        <v>0.2</v>
      </c>
      <c r="D125" s="10">
        <v>0.0</v>
      </c>
      <c r="E125" s="10">
        <v>0.8</v>
      </c>
      <c r="F125" s="10">
        <v>0.0</v>
      </c>
      <c r="G125" s="10">
        <v>0.8</v>
      </c>
      <c r="H125" s="10">
        <v>0.8</v>
      </c>
    </row>
    <row r="126">
      <c r="A126" s="9" t="s">
        <v>131</v>
      </c>
      <c r="B126" s="10" t="s">
        <v>94</v>
      </c>
      <c r="C126" s="10">
        <v>0.15</v>
      </c>
      <c r="D126" s="10">
        <v>0.0</v>
      </c>
      <c r="E126" s="10">
        <v>0.6</v>
      </c>
      <c r="F126" s="10">
        <v>0.0</v>
      </c>
      <c r="G126" s="10">
        <v>0.6</v>
      </c>
      <c r="H126" s="10">
        <v>0.7</v>
      </c>
    </row>
    <row r="127">
      <c r="A127" s="9" t="s">
        <v>132</v>
      </c>
      <c r="B127" s="10" t="s">
        <v>133</v>
      </c>
      <c r="C127" s="10">
        <v>0.3</v>
      </c>
      <c r="D127" s="10">
        <v>0.2</v>
      </c>
      <c r="E127" s="10">
        <v>0.15</v>
      </c>
      <c r="F127" s="10">
        <v>0.05</v>
      </c>
      <c r="G127" s="10">
        <v>0.05</v>
      </c>
      <c r="H127" s="10">
        <v>0.05</v>
      </c>
    </row>
    <row r="128">
      <c r="A128" s="9" t="s">
        <v>134</v>
      </c>
      <c r="C128" s="10">
        <v>0.05</v>
      </c>
      <c r="D128" s="10">
        <v>0.15</v>
      </c>
      <c r="E128" s="10">
        <v>0.35</v>
      </c>
      <c r="F128" s="10">
        <v>0.4</v>
      </c>
      <c r="G128" s="10">
        <v>0.5</v>
      </c>
      <c r="H128" s="10">
        <v>0.5</v>
      </c>
    </row>
    <row r="129">
      <c r="A129" s="9" t="s">
        <v>135</v>
      </c>
      <c r="C129" s="10">
        <v>0.3</v>
      </c>
      <c r="D129" s="10">
        <v>0.45</v>
      </c>
      <c r="E129" s="10">
        <v>0.65</v>
      </c>
      <c r="F129" s="10">
        <v>0.56</v>
      </c>
      <c r="G129" s="10">
        <v>0.59</v>
      </c>
      <c r="H129" s="10">
        <v>0.71</v>
      </c>
    </row>
    <row r="130">
      <c r="A130" s="9" t="s">
        <v>136</v>
      </c>
      <c r="C130" s="10">
        <v>0.05</v>
      </c>
      <c r="D130" s="10">
        <v>0.06</v>
      </c>
      <c r="E130" s="10">
        <v>0.39</v>
      </c>
      <c r="F130" s="10">
        <v>0.63</v>
      </c>
      <c r="G130" s="10">
        <v>0.7</v>
      </c>
      <c r="H130" s="10">
        <v>0.73</v>
      </c>
    </row>
    <row r="131">
      <c r="A131" s="9" t="s">
        <v>137</v>
      </c>
      <c r="C131" s="10">
        <v>0.03</v>
      </c>
      <c r="D131" s="10">
        <v>0.03</v>
      </c>
      <c r="E131" s="10">
        <v>0.15</v>
      </c>
      <c r="F131" s="10">
        <v>0.4</v>
      </c>
      <c r="G131" s="10">
        <v>0.5</v>
      </c>
      <c r="H131" s="10">
        <v>0.5</v>
      </c>
    </row>
    <row r="132">
      <c r="A132" s="9" t="s">
        <v>138</v>
      </c>
      <c r="C132" s="10">
        <v>0.05</v>
      </c>
      <c r="D132" s="10">
        <v>0.25</v>
      </c>
      <c r="E132" s="10">
        <v>0.4</v>
      </c>
      <c r="F132" s="10">
        <v>0.5</v>
      </c>
      <c r="G132" s="10">
        <v>0.6</v>
      </c>
      <c r="H132" s="10">
        <v>0.5</v>
      </c>
    </row>
    <row r="133">
      <c r="A133" s="9" t="s">
        <v>139</v>
      </c>
      <c r="C133" s="10">
        <v>0.05</v>
      </c>
      <c r="D133" s="10">
        <v>0.0</v>
      </c>
      <c r="E133" s="10">
        <v>0.25</v>
      </c>
      <c r="F133" s="10">
        <v>0.0</v>
      </c>
      <c r="G133" s="10">
        <v>0.3</v>
      </c>
      <c r="H133" s="10">
        <v>0.4</v>
      </c>
    </row>
    <row r="134">
      <c r="A134" s="9" t="s">
        <v>140</v>
      </c>
      <c r="C134" s="10">
        <v>0.05</v>
      </c>
      <c r="D134" s="10">
        <v>0.15</v>
      </c>
      <c r="E134" s="10">
        <v>0.35</v>
      </c>
      <c r="F134" s="10">
        <v>0.4</v>
      </c>
      <c r="G134" s="10">
        <v>0.5</v>
      </c>
      <c r="H134" s="10">
        <v>0.5</v>
      </c>
    </row>
    <row r="135">
      <c r="A135" s="9" t="s">
        <v>141</v>
      </c>
      <c r="C135" s="10">
        <v>0.1</v>
      </c>
      <c r="D135" s="10">
        <v>0.0</v>
      </c>
      <c r="E135" s="10">
        <v>0.4</v>
      </c>
      <c r="F135" s="10">
        <v>0.0</v>
      </c>
      <c r="G135" s="10">
        <v>0.5</v>
      </c>
      <c r="H135" s="10">
        <v>0.6</v>
      </c>
    </row>
    <row r="136">
      <c r="A136" s="9" t="s">
        <v>142</v>
      </c>
      <c r="C136" s="10">
        <v>0.11</v>
      </c>
      <c r="D136" s="10">
        <v>0.4</v>
      </c>
      <c r="E136" s="10">
        <v>0.7</v>
      </c>
      <c r="F136" s="10">
        <v>0.74</v>
      </c>
      <c r="G136" s="10">
        <v>0.88</v>
      </c>
      <c r="H136" s="10">
        <v>0.89</v>
      </c>
    </row>
    <row r="137">
      <c r="A137" s="11"/>
    </row>
    <row r="138">
      <c r="A138" s="5" t="s">
        <v>143</v>
      </c>
    </row>
    <row r="139">
      <c r="A139" s="9" t="s">
        <v>144</v>
      </c>
      <c r="C139" s="10">
        <v>0.01</v>
      </c>
      <c r="D139" s="10">
        <v>0.01</v>
      </c>
      <c r="E139" s="10">
        <v>0.01</v>
      </c>
      <c r="F139" s="10">
        <v>0.01</v>
      </c>
      <c r="G139" s="10">
        <v>0.02</v>
      </c>
      <c r="H139" s="10">
        <v>0.02</v>
      </c>
    </row>
    <row r="140">
      <c r="A140" s="9" t="s">
        <v>145</v>
      </c>
      <c r="C140" s="10">
        <v>0.08</v>
      </c>
      <c r="D140" s="10">
        <v>0.07</v>
      </c>
      <c r="E140" s="10">
        <v>0.06</v>
      </c>
      <c r="F140" s="10">
        <v>0.07</v>
      </c>
      <c r="G140" s="10">
        <v>0.08</v>
      </c>
      <c r="H140" s="10">
        <v>0.08</v>
      </c>
    </row>
    <row r="141">
      <c r="A141" s="9" t="s">
        <v>146</v>
      </c>
      <c r="C141" s="10">
        <v>0.27</v>
      </c>
      <c r="D141" s="10">
        <v>0.26</v>
      </c>
      <c r="E141" s="10">
        <v>0.52</v>
      </c>
      <c r="F141" s="10">
        <v>0.43</v>
      </c>
      <c r="G141" s="10">
        <v>0.51</v>
      </c>
      <c r="H141" s="10">
        <v>0.58</v>
      </c>
    </row>
    <row r="142">
      <c r="A142" s="9" t="s">
        <v>147</v>
      </c>
      <c r="C142" s="10">
        <v>0.15</v>
      </c>
      <c r="D142" s="10">
        <v>0.11</v>
      </c>
      <c r="E142" s="10">
        <v>0.1</v>
      </c>
      <c r="F142" s="10">
        <v>0.07</v>
      </c>
      <c r="G142" s="10">
        <v>0.06</v>
      </c>
      <c r="H142" s="10">
        <v>0.07</v>
      </c>
    </row>
    <row r="143">
      <c r="A143" s="9" t="s">
        <v>148</v>
      </c>
      <c r="C143" s="10">
        <v>0.04</v>
      </c>
      <c r="D143" s="10">
        <v>0.04</v>
      </c>
      <c r="E143" s="10">
        <v>0.07</v>
      </c>
      <c r="F143" s="10">
        <v>0.06</v>
      </c>
      <c r="G143" s="10">
        <v>0.06</v>
      </c>
      <c r="H143" s="10">
        <v>0.07</v>
      </c>
    </row>
    <row r="144">
      <c r="A144" s="9" t="s">
        <v>149</v>
      </c>
      <c r="C144" s="10">
        <v>0.2</v>
      </c>
      <c r="D144" s="10">
        <v>0.15</v>
      </c>
      <c r="E144" s="10">
        <v>0.1</v>
      </c>
      <c r="F144" s="10">
        <v>0.1</v>
      </c>
      <c r="G144" s="10">
        <v>0.05</v>
      </c>
      <c r="H144" s="10">
        <v>0.1</v>
      </c>
    </row>
    <row r="145">
      <c r="A145" s="9" t="s">
        <v>150</v>
      </c>
      <c r="C145" s="10">
        <v>0.02</v>
      </c>
      <c r="D145" s="10">
        <v>0.02</v>
      </c>
      <c r="E145" s="10">
        <v>0.03</v>
      </c>
      <c r="F145" s="10">
        <v>0.04</v>
      </c>
      <c r="G145" s="10">
        <v>0.04</v>
      </c>
      <c r="H145" s="10">
        <v>0.05</v>
      </c>
    </row>
    <row r="146">
      <c r="A146" s="9" t="s">
        <v>151</v>
      </c>
      <c r="C146" s="10">
        <v>0.02</v>
      </c>
      <c r="D146" s="10">
        <v>0.02</v>
      </c>
      <c r="E146" s="10">
        <v>0.04</v>
      </c>
      <c r="F146" s="10">
        <v>0.05</v>
      </c>
      <c r="G146" s="10">
        <v>0.05</v>
      </c>
      <c r="H146" s="10">
        <v>0.1</v>
      </c>
    </row>
    <row r="147">
      <c r="A147" s="9" t="s">
        <v>152</v>
      </c>
      <c r="B147" s="10" t="s">
        <v>153</v>
      </c>
      <c r="C147" s="10">
        <v>0.01</v>
      </c>
      <c r="D147" s="10">
        <v>0.02</v>
      </c>
      <c r="E147" s="10">
        <v>0.05</v>
      </c>
      <c r="F147" s="10">
        <v>0.15</v>
      </c>
      <c r="G147" s="10">
        <v>0.3</v>
      </c>
      <c r="H147" s="10">
        <v>0.4</v>
      </c>
    </row>
    <row r="148">
      <c r="A148" s="9" t="s">
        <v>154</v>
      </c>
      <c r="B148" s="10" t="s">
        <v>39</v>
      </c>
      <c r="C148" s="10">
        <v>0.03</v>
      </c>
      <c r="D148" s="10">
        <v>0.09</v>
      </c>
      <c r="E148" s="10">
        <v>0.25</v>
      </c>
      <c r="F148" s="10">
        <v>0.31</v>
      </c>
      <c r="G148" s="10">
        <v>0.33</v>
      </c>
      <c r="H148" s="10">
        <v>0.44</v>
      </c>
    </row>
    <row r="149">
      <c r="A149" s="9" t="s">
        <v>155</v>
      </c>
      <c r="B149" s="10" t="s">
        <v>39</v>
      </c>
      <c r="C149" s="10">
        <v>0.03</v>
      </c>
      <c r="D149" s="10">
        <v>0.09</v>
      </c>
      <c r="E149" s="10">
        <v>0.2</v>
      </c>
      <c r="F149" s="10">
        <v>0.54</v>
      </c>
      <c r="G149" s="10">
        <v>0.7</v>
      </c>
      <c r="H149" s="10">
        <v>0.72</v>
      </c>
    </row>
    <row r="150">
      <c r="A150" s="9" t="s">
        <v>156</v>
      </c>
      <c r="B150" s="10" t="s">
        <v>125</v>
      </c>
      <c r="C150" s="10">
        <v>0.08</v>
      </c>
      <c r="D150" s="10">
        <v>0.08</v>
      </c>
      <c r="E150" s="10">
        <v>0.3</v>
      </c>
      <c r="F150" s="10">
        <v>0.6</v>
      </c>
      <c r="G150" s="10">
        <v>0.75</v>
      </c>
      <c r="H150" s="10">
        <v>0.8</v>
      </c>
    </row>
    <row r="151">
      <c r="A151" s="9" t="s">
        <v>157</v>
      </c>
      <c r="C151" s="10">
        <v>0.05</v>
      </c>
      <c r="D151" s="10">
        <v>0.05</v>
      </c>
      <c r="E151" s="10">
        <v>0.05</v>
      </c>
      <c r="F151" s="10">
        <v>0.05</v>
      </c>
      <c r="G151" s="10">
        <v>0.05</v>
      </c>
      <c r="H151" s="10">
        <v>0.05</v>
      </c>
    </row>
    <row r="152">
      <c r="A152" s="9" t="s">
        <v>158</v>
      </c>
      <c r="B152" s="10" t="s">
        <v>39</v>
      </c>
      <c r="C152" s="10">
        <v>0.05</v>
      </c>
      <c r="D152" s="10">
        <v>0.05</v>
      </c>
      <c r="E152" s="10">
        <v>0.1</v>
      </c>
      <c r="F152" s="10">
        <v>0.2</v>
      </c>
      <c r="G152" s="10">
        <v>0.45</v>
      </c>
      <c r="H152" s="10">
        <v>0.65</v>
      </c>
    </row>
    <row r="153">
      <c r="A153" s="9" t="s">
        <v>159</v>
      </c>
      <c r="B153" s="10" t="s">
        <v>133</v>
      </c>
      <c r="C153" s="10">
        <v>0.5</v>
      </c>
      <c r="D153" s="10">
        <v>0.1</v>
      </c>
      <c r="E153" s="10">
        <v>0.3</v>
      </c>
      <c r="F153" s="10">
        <v>0.5</v>
      </c>
      <c r="G153" s="10">
        <v>0.65</v>
      </c>
      <c r="H153" s="10">
        <v>0.7</v>
      </c>
    </row>
    <row r="154">
      <c r="A154" s="9" t="s">
        <v>160</v>
      </c>
      <c r="B154" s="10" t="s">
        <v>161</v>
      </c>
      <c r="C154" s="10">
        <v>0.15</v>
      </c>
      <c r="D154" s="10">
        <v>0.25</v>
      </c>
      <c r="E154" s="10">
        <v>0.5</v>
      </c>
      <c r="F154" s="10">
        <v>0.6</v>
      </c>
      <c r="G154" s="10">
        <v>0.7</v>
      </c>
      <c r="H154" s="10">
        <v>0.7</v>
      </c>
    </row>
    <row r="155">
      <c r="A155" s="9" t="s">
        <v>162</v>
      </c>
      <c r="B155" s="10" t="s">
        <v>39</v>
      </c>
      <c r="C155" s="10">
        <v>0.05</v>
      </c>
      <c r="D155" s="10">
        <v>0.05</v>
      </c>
      <c r="E155" s="10">
        <v>0.1</v>
      </c>
      <c r="F155" s="10">
        <v>0.1</v>
      </c>
      <c r="G155" s="10">
        <v>0.05</v>
      </c>
      <c r="H155" s="10">
        <v>0.05</v>
      </c>
    </row>
    <row r="156">
      <c r="A156" s="9" t="s">
        <v>163</v>
      </c>
      <c r="C156" s="10">
        <v>0.1</v>
      </c>
      <c r="D156" s="10">
        <v>0.15</v>
      </c>
      <c r="E156" s="10">
        <v>0.25</v>
      </c>
      <c r="F156" s="10">
        <v>0.3</v>
      </c>
      <c r="G156" s="10">
        <v>0.3</v>
      </c>
      <c r="H156" s="10">
        <v>0.3</v>
      </c>
    </row>
    <row r="157">
      <c r="A157" s="9" t="s">
        <v>164</v>
      </c>
      <c r="C157" s="10">
        <v>0.2</v>
      </c>
      <c r="D157" s="10">
        <v>0.25</v>
      </c>
      <c r="E157" s="10">
        <v>0.3</v>
      </c>
      <c r="F157" s="10">
        <v>0.3</v>
      </c>
      <c r="G157" s="10">
        <v>0.3</v>
      </c>
      <c r="H157" s="10">
        <v>0.3</v>
      </c>
    </row>
    <row r="158">
      <c r="A158" s="9" t="s">
        <v>165</v>
      </c>
      <c r="B158" s="10" t="s">
        <v>153</v>
      </c>
      <c r="C158" s="10">
        <v>0.03</v>
      </c>
      <c r="D158" s="10">
        <v>0.05</v>
      </c>
      <c r="E158" s="10">
        <v>0.05</v>
      </c>
      <c r="F158" s="10">
        <v>0.25</v>
      </c>
      <c r="G158" s="10">
        <v>0.35</v>
      </c>
      <c r="H158" s="10">
        <v>0.5</v>
      </c>
    </row>
    <row r="159">
      <c r="A159" s="9" t="s">
        <v>166</v>
      </c>
      <c r="C159" s="10">
        <v>0.02</v>
      </c>
      <c r="D159" s="10">
        <v>0.0</v>
      </c>
      <c r="E159" s="10">
        <v>0.02</v>
      </c>
      <c r="F159" s="10">
        <v>0.0</v>
      </c>
      <c r="G159" s="10">
        <v>0.05</v>
      </c>
      <c r="H159" s="10">
        <v>0.05</v>
      </c>
    </row>
    <row r="160">
      <c r="A160" s="9" t="s">
        <v>167</v>
      </c>
      <c r="B160" s="10" t="s">
        <v>168</v>
      </c>
      <c r="C160" s="10">
        <v>0.0</v>
      </c>
      <c r="D160" s="10">
        <v>0.05</v>
      </c>
      <c r="E160" s="10">
        <v>0.15</v>
      </c>
      <c r="F160" s="10">
        <v>0.25</v>
      </c>
      <c r="G160" s="10">
        <v>0.25</v>
      </c>
      <c r="H160" s="10">
        <v>0.0</v>
      </c>
    </row>
    <row r="161">
      <c r="A161" s="9" t="s">
        <v>169</v>
      </c>
      <c r="B161" s="10" t="s">
        <v>39</v>
      </c>
      <c r="C161" s="10">
        <v>0.0</v>
      </c>
      <c r="D161" s="10">
        <v>0.05</v>
      </c>
      <c r="E161" s="10">
        <v>0.05</v>
      </c>
      <c r="F161" s="10">
        <v>0.1</v>
      </c>
      <c r="G161" s="10">
        <v>0.05</v>
      </c>
      <c r="H161" s="10">
        <v>0.0</v>
      </c>
    </row>
    <row r="162">
      <c r="A162" s="9" t="s">
        <v>170</v>
      </c>
      <c r="C162" s="10">
        <v>0.02</v>
      </c>
      <c r="D162" s="10">
        <v>0.04</v>
      </c>
      <c r="E162" s="10">
        <v>0.05</v>
      </c>
      <c r="F162" s="10">
        <v>0.05</v>
      </c>
      <c r="G162" s="10">
        <v>0.1</v>
      </c>
      <c r="H162" s="10">
        <v>0.05</v>
      </c>
    </row>
    <row r="163">
      <c r="A163" s="9" t="s">
        <v>171</v>
      </c>
      <c r="C163" s="10">
        <v>0.03</v>
      </c>
      <c r="D163" s="10">
        <v>0.0</v>
      </c>
      <c r="E163" s="10">
        <v>0.03</v>
      </c>
      <c r="F163" s="10">
        <v>0.0</v>
      </c>
      <c r="G163" s="10">
        <v>0.05</v>
      </c>
      <c r="H163" s="10">
        <v>0.05</v>
      </c>
    </row>
    <row r="164">
      <c r="A164" s="9" t="s">
        <v>172</v>
      </c>
      <c r="C164" s="10">
        <v>0.13</v>
      </c>
      <c r="D164" s="10">
        <v>0.09</v>
      </c>
      <c r="E164" s="10">
        <v>0.08</v>
      </c>
      <c r="F164" s="10">
        <v>0.09</v>
      </c>
      <c r="G164" s="10">
        <v>0.11</v>
      </c>
      <c r="H164" s="10">
        <v>0.11</v>
      </c>
    </row>
    <row r="165">
      <c r="A165" s="11"/>
    </row>
    <row r="166">
      <c r="A166" s="5" t="s">
        <v>173</v>
      </c>
    </row>
    <row r="167">
      <c r="A167" s="9" t="s">
        <v>174</v>
      </c>
      <c r="C167" s="10">
        <v>0.3</v>
      </c>
      <c r="D167" s="10">
        <v>0.25</v>
      </c>
      <c r="E167" s="10">
        <v>0.15</v>
      </c>
      <c r="F167" s="10">
        <v>0.1</v>
      </c>
      <c r="G167" s="10">
        <v>0.1</v>
      </c>
      <c r="H167" s="10">
        <v>0.07</v>
      </c>
    </row>
    <row r="168">
      <c r="A168" s="9" t="s">
        <v>175</v>
      </c>
      <c r="C168" s="10">
        <v>0.14</v>
      </c>
      <c r="D168" s="10">
        <v>0.1</v>
      </c>
      <c r="E168" s="10">
        <v>0.06</v>
      </c>
      <c r="F168" s="10">
        <v>0.08</v>
      </c>
      <c r="G168" s="10">
        <v>0.1</v>
      </c>
      <c r="H168" s="10">
        <v>0.1</v>
      </c>
    </row>
    <row r="169">
      <c r="A169" s="9" t="s">
        <v>176</v>
      </c>
      <c r="C169" s="10">
        <v>0.35</v>
      </c>
      <c r="D169" s="10">
        <v>0.39</v>
      </c>
      <c r="E169" s="10">
        <v>0.44</v>
      </c>
      <c r="F169" s="10">
        <v>0.49</v>
      </c>
      <c r="G169" s="10">
        <v>0.54</v>
      </c>
      <c r="H169" s="10">
        <v>0.57</v>
      </c>
    </row>
    <row r="170">
      <c r="A170" s="9"/>
    </row>
    <row r="171">
      <c r="A171" s="5" t="s">
        <v>177</v>
      </c>
    </row>
    <row r="172">
      <c r="A172" s="9" t="s">
        <v>178</v>
      </c>
      <c r="C172" s="10">
        <v>0.42</v>
      </c>
      <c r="D172" s="10">
        <v>0.72</v>
      </c>
      <c r="E172" s="10">
        <v>0.83</v>
      </c>
      <c r="F172" s="10">
        <v>0.88</v>
      </c>
      <c r="G172" s="10">
        <v>0.89</v>
      </c>
      <c r="H172" s="10">
        <v>0.8</v>
      </c>
    </row>
    <row r="173">
      <c r="A173" s="9" t="s">
        <v>179</v>
      </c>
      <c r="C173" s="10">
        <v>0.06</v>
      </c>
      <c r="D173" s="10">
        <v>0.4</v>
      </c>
      <c r="E173" s="10">
        <v>0.75</v>
      </c>
      <c r="F173" s="10">
        <v>0.95</v>
      </c>
      <c r="G173" s="10">
        <v>0.96</v>
      </c>
      <c r="H173" s="10">
        <v>0.83</v>
      </c>
    </row>
    <row r="174">
      <c r="A174" s="9" t="s">
        <v>180</v>
      </c>
      <c r="C174" s="10">
        <v>0.45</v>
      </c>
      <c r="D174" s="10">
        <v>0.7</v>
      </c>
      <c r="E174" s="10">
        <v>0.8</v>
      </c>
      <c r="F174" s="10">
        <v>0.8</v>
      </c>
      <c r="G174" s="10">
        <v>0.65</v>
      </c>
      <c r="H174" s="10">
        <v>0.45</v>
      </c>
    </row>
    <row r="175">
      <c r="A175" s="9" t="s">
        <v>181</v>
      </c>
      <c r="C175" s="10">
        <v>0.12</v>
      </c>
      <c r="D175" s="10">
        <v>0.45</v>
      </c>
      <c r="E175" s="10">
        <v>0.87</v>
      </c>
      <c r="F175" s="10">
        <v>0.98</v>
      </c>
      <c r="G175" s="10">
        <v>1.0</v>
      </c>
      <c r="H175" s="10">
        <v>1.0</v>
      </c>
    </row>
    <row r="176">
      <c r="A176" s="9" t="s">
        <v>182</v>
      </c>
      <c r="C176" s="10">
        <v>0.3</v>
      </c>
      <c r="D176" s="10">
        <v>0.7</v>
      </c>
      <c r="E176" s="10">
        <v>0.85</v>
      </c>
      <c r="F176" s="10">
        <v>0.9</v>
      </c>
      <c r="G176" s="10">
        <v>0.7</v>
      </c>
      <c r="H176" s="10">
        <v>0.65</v>
      </c>
    </row>
    <row r="177">
      <c r="A177" s="9" t="s">
        <v>183</v>
      </c>
      <c r="C177" s="10">
        <v>0.45</v>
      </c>
      <c r="D177" s="10">
        <v>0.7</v>
      </c>
      <c r="E177" s="10">
        <v>0.88</v>
      </c>
      <c r="F177" s="10">
        <v>0.52</v>
      </c>
      <c r="G177" s="10">
        <v>0.42</v>
      </c>
      <c r="H177" s="10">
        <v>0.35</v>
      </c>
    </row>
    <row r="178">
      <c r="A178" s="9" t="s">
        <v>184</v>
      </c>
      <c r="C178" s="10">
        <v>0.5</v>
      </c>
      <c r="D178" s="10">
        <v>0.75</v>
      </c>
      <c r="E178" s="10">
        <v>0.85</v>
      </c>
      <c r="F178" s="10">
        <v>0.65</v>
      </c>
      <c r="G178" s="10">
        <v>0.7</v>
      </c>
      <c r="H178" s="10">
        <v>0.7</v>
      </c>
    </row>
    <row r="179">
      <c r="A179" s="9" t="s">
        <v>185</v>
      </c>
      <c r="C179" s="10">
        <v>0.3</v>
      </c>
      <c r="D179" s="10">
        <v>0.4</v>
      </c>
      <c r="E179" s="10">
        <v>0.5</v>
      </c>
      <c r="F179" s="10">
        <v>0.85</v>
      </c>
      <c r="G179" s="10">
        <v>0.5</v>
      </c>
      <c r="H179" s="10">
        <v>0.65</v>
      </c>
    </row>
    <row r="180">
      <c r="A180" s="9" t="s">
        <v>186</v>
      </c>
      <c r="C180" s="10">
        <v>0.25</v>
      </c>
      <c r="D180" s="10">
        <v>0.8</v>
      </c>
      <c r="E180" s="10">
        <v>0.85</v>
      </c>
      <c r="F180" s="10">
        <v>0.65</v>
      </c>
      <c r="G180" s="10">
        <v>0.7</v>
      </c>
      <c r="H180" s="10">
        <v>0.75</v>
      </c>
    </row>
    <row r="181">
      <c r="A181" s="9" t="s">
        <v>187</v>
      </c>
      <c r="C181" s="10">
        <v>0.15</v>
      </c>
      <c r="D181" s="10">
        <v>0.4</v>
      </c>
      <c r="E181" s="10">
        <v>0.95</v>
      </c>
      <c r="F181" s="10">
        <v>0.6</v>
      </c>
      <c r="G181" s="10">
        <v>0.7</v>
      </c>
      <c r="H181" s="10">
        <v>0.6</v>
      </c>
    </row>
    <row r="182">
      <c r="A182" s="9" t="s">
        <v>188</v>
      </c>
      <c r="B182" s="10" t="s">
        <v>133</v>
      </c>
      <c r="C182" s="10">
        <v>0.3</v>
      </c>
      <c r="D182" s="10">
        <v>0.2</v>
      </c>
      <c r="E182" s="10">
        <v>0.15</v>
      </c>
      <c r="F182" s="10">
        <v>0.05</v>
      </c>
      <c r="G182" s="10">
        <v>0.05</v>
      </c>
      <c r="H182" s="10">
        <v>0.05</v>
      </c>
    </row>
    <row r="183">
      <c r="A183" s="9" t="s">
        <v>189</v>
      </c>
      <c r="B183" s="10" t="s">
        <v>133</v>
      </c>
      <c r="C183" s="10">
        <v>0.25</v>
      </c>
      <c r="D183" s="10">
        <v>0.7</v>
      </c>
      <c r="E183" s="10">
        <v>0.85</v>
      </c>
      <c r="F183" s="10">
        <v>0.55</v>
      </c>
      <c r="G183" s="10">
        <v>0.4</v>
      </c>
      <c r="H183" s="10">
        <v>0.3</v>
      </c>
    </row>
    <row r="184">
      <c r="A184" s="9" t="s">
        <v>190</v>
      </c>
      <c r="B184" s="10" t="s">
        <v>153</v>
      </c>
      <c r="C184" s="10">
        <v>0.4</v>
      </c>
      <c r="D184" s="10">
        <v>0.35</v>
      </c>
      <c r="E184" s="10">
        <v>0.2</v>
      </c>
      <c r="F184" s="10">
        <v>0.15</v>
      </c>
      <c r="G184" s="10">
        <v>0.05</v>
      </c>
      <c r="H184" s="10">
        <v>0.05</v>
      </c>
    </row>
    <row r="185">
      <c r="A185" s="9" t="s">
        <v>191</v>
      </c>
      <c r="C185" s="10">
        <v>0.4</v>
      </c>
      <c r="D185" s="10">
        <v>0.2</v>
      </c>
      <c r="E185" s="10">
        <v>0.15</v>
      </c>
      <c r="F185" s="10">
        <v>0.1</v>
      </c>
      <c r="G185" s="10">
        <v>0.1</v>
      </c>
      <c r="H185" s="10">
        <v>0.05</v>
      </c>
    </row>
    <row r="186">
      <c r="A186" s="9" t="s">
        <v>192</v>
      </c>
      <c r="C186" s="10">
        <v>0.2</v>
      </c>
      <c r="D186" s="10">
        <v>0.35</v>
      </c>
      <c r="E186" s="10">
        <v>0.55</v>
      </c>
      <c r="F186" s="10">
        <v>0.3</v>
      </c>
      <c r="G186" s="10">
        <v>0.25</v>
      </c>
      <c r="H186" s="10">
        <v>0.3</v>
      </c>
    </row>
    <row r="187">
      <c r="A187" s="9" t="s">
        <v>193</v>
      </c>
      <c r="C187" s="10">
        <v>0.4</v>
      </c>
      <c r="D187" s="10">
        <v>0.9</v>
      </c>
      <c r="E187" s="10">
        <v>0.8</v>
      </c>
      <c r="F187" s="10">
        <v>0.5</v>
      </c>
      <c r="G187" s="10">
        <v>0.4</v>
      </c>
      <c r="H187" s="10">
        <v>0.3</v>
      </c>
    </row>
    <row r="188">
      <c r="A188" s="9" t="s">
        <v>194</v>
      </c>
      <c r="C188" s="10">
        <v>0.27</v>
      </c>
      <c r="D188" s="10">
        <v>0.87</v>
      </c>
      <c r="E188" s="10">
        <v>1.0</v>
      </c>
      <c r="F188" s="10">
        <v>1.0</v>
      </c>
      <c r="G188" s="10">
        <v>0.98</v>
      </c>
      <c r="H188" s="10">
        <v>0.96</v>
      </c>
    </row>
    <row r="189">
      <c r="A189" s="9" t="s">
        <v>195</v>
      </c>
      <c r="C189" s="10">
        <v>0.5</v>
      </c>
      <c r="D189" s="10">
        <v>0.35</v>
      </c>
      <c r="E189" s="10">
        <v>0.15</v>
      </c>
      <c r="F189" s="10">
        <v>0.05</v>
      </c>
      <c r="G189" s="10">
        <v>0.05</v>
      </c>
      <c r="H189" s="10">
        <v>0.0</v>
      </c>
    </row>
    <row r="190">
      <c r="A190" s="9" t="s">
        <v>196</v>
      </c>
      <c r="C190" s="10">
        <v>0.1</v>
      </c>
      <c r="D190" s="10">
        <v>0.3</v>
      </c>
      <c r="E190" s="10">
        <v>0.6</v>
      </c>
      <c r="F190" s="10">
        <v>0.75</v>
      </c>
      <c r="G190" s="10">
        <v>0.8</v>
      </c>
      <c r="H190" s="10">
        <v>0.8</v>
      </c>
    </row>
    <row r="191">
      <c r="A191" s="9" t="s">
        <v>197</v>
      </c>
      <c r="C191" s="10">
        <v>0.2</v>
      </c>
      <c r="D191" s="10">
        <v>0.35</v>
      </c>
      <c r="E191" s="10">
        <v>0.65</v>
      </c>
      <c r="F191" s="10">
        <v>0.85</v>
      </c>
      <c r="G191" s="10">
        <v>0.9</v>
      </c>
      <c r="H191" s="10">
        <v>0.8</v>
      </c>
    </row>
    <row r="192">
      <c r="A192" s="9" t="s">
        <v>198</v>
      </c>
      <c r="C192" s="10">
        <v>0.1</v>
      </c>
      <c r="D192" s="10">
        <v>0.36</v>
      </c>
      <c r="E192" s="10">
        <v>0.74</v>
      </c>
      <c r="F192" s="10">
        <v>0.91</v>
      </c>
      <c r="G192" s="10">
        <v>0.61</v>
      </c>
      <c r="H192" s="10">
        <v>0.5</v>
      </c>
    </row>
    <row r="193">
      <c r="A193" s="9" t="s">
        <v>199</v>
      </c>
      <c r="C193" s="10">
        <v>0.2</v>
      </c>
      <c r="D193" s="10">
        <v>0.22</v>
      </c>
      <c r="E193" s="10">
        <v>0.18</v>
      </c>
      <c r="F193" s="10">
        <v>0.15</v>
      </c>
      <c r="G193" s="10">
        <v>0.15</v>
      </c>
      <c r="H193" s="10">
        <v>0.16</v>
      </c>
    </row>
    <row r="194">
      <c r="A194" s="9"/>
    </row>
    <row r="195">
      <c r="A195" s="5" t="s">
        <v>200</v>
      </c>
    </row>
    <row r="196">
      <c r="A196" s="9" t="s">
        <v>201</v>
      </c>
      <c r="C196" s="10">
        <v>0.12</v>
      </c>
      <c r="D196" s="10">
        <v>0.22</v>
      </c>
      <c r="E196" s="10">
        <v>0.37</v>
      </c>
      <c r="F196" s="10">
        <v>0.4</v>
      </c>
      <c r="G196" s="10">
        <v>0.42</v>
      </c>
      <c r="H196" s="10">
        <v>0.37</v>
      </c>
    </row>
    <row r="197">
      <c r="A197" s="9" t="s">
        <v>202</v>
      </c>
      <c r="C197" s="10">
        <v>0.28</v>
      </c>
      <c r="D197" s="10">
        <v>0.0</v>
      </c>
      <c r="E197" s="10">
        <v>0.33</v>
      </c>
      <c r="F197" s="10">
        <v>0.0</v>
      </c>
      <c r="G197" s="10">
        <v>0.37</v>
      </c>
      <c r="H197" s="10">
        <v>0.37</v>
      </c>
    </row>
    <row r="198">
      <c r="A198" s="9" t="s">
        <v>203</v>
      </c>
      <c r="C198" s="10">
        <v>0.3</v>
      </c>
      <c r="D198" s="10">
        <v>0.41</v>
      </c>
      <c r="E198" s="10">
        <v>0.49</v>
      </c>
      <c r="F198" s="10">
        <v>0.84</v>
      </c>
      <c r="G198" s="10">
        <v>0.87</v>
      </c>
      <c r="H198" s="10">
        <v>0.84</v>
      </c>
    </row>
    <row r="199">
      <c r="A199" s="9" t="s">
        <v>204</v>
      </c>
      <c r="C199" s="10">
        <v>0.33</v>
      </c>
      <c r="D199" s="10">
        <v>0.4</v>
      </c>
      <c r="E199" s="10">
        <v>0.44</v>
      </c>
      <c r="F199" s="10">
        <v>0.45</v>
      </c>
      <c r="G199" s="10">
        <v>0.45</v>
      </c>
      <c r="H199" s="10">
        <v>0.45</v>
      </c>
    </row>
    <row r="200">
      <c r="A200" s="9" t="s">
        <v>205</v>
      </c>
      <c r="C200" s="10">
        <v>0.15</v>
      </c>
      <c r="D200" s="10">
        <v>0.38</v>
      </c>
      <c r="E200" s="10">
        <v>0.42</v>
      </c>
      <c r="F200" s="10">
        <v>0.43</v>
      </c>
      <c r="G200" s="10">
        <v>0.45</v>
      </c>
      <c r="H200" s="10">
        <v>0.45</v>
      </c>
    </row>
    <row r="201">
      <c r="A201" s="9" t="s">
        <v>206</v>
      </c>
      <c r="C201" s="10">
        <v>0.07</v>
      </c>
      <c r="D201" s="10">
        <v>0.0</v>
      </c>
      <c r="E201" s="10">
        <v>0.14</v>
      </c>
      <c r="F201" s="10">
        <v>0.0</v>
      </c>
      <c r="G201" s="10">
        <v>0.14</v>
      </c>
      <c r="H201" s="10">
        <v>0.14</v>
      </c>
    </row>
    <row r="202">
      <c r="A202" s="9" t="s">
        <v>207</v>
      </c>
      <c r="C202" s="10">
        <v>0.4</v>
      </c>
      <c r="D202" s="10">
        <v>0.5</v>
      </c>
      <c r="E202" s="10">
        <v>0.58</v>
      </c>
      <c r="F202" s="10">
        <v>0.61</v>
      </c>
      <c r="G202" s="10">
        <v>0.58</v>
      </c>
      <c r="H202" s="10">
        <v>0.5</v>
      </c>
    </row>
    <row r="203">
      <c r="A203" s="9" t="s">
        <v>208</v>
      </c>
      <c r="C203" s="10">
        <v>0.44</v>
      </c>
      <c r="D203" s="10">
        <v>0.6</v>
      </c>
      <c r="E203" s="10">
        <v>0.77</v>
      </c>
      <c r="F203" s="10">
        <v>0.89</v>
      </c>
      <c r="G203" s="10">
        <v>0.82</v>
      </c>
      <c r="H203" s="10">
        <v>0.7</v>
      </c>
    </row>
    <row r="204">
      <c r="A204" s="9" t="s">
        <v>209</v>
      </c>
      <c r="C204" s="10">
        <v>0.49</v>
      </c>
      <c r="D204" s="10">
        <v>0.66</v>
      </c>
      <c r="E204" s="10">
        <v>0.8</v>
      </c>
      <c r="F204" s="10">
        <v>0.88</v>
      </c>
      <c r="G204" s="10">
        <v>0.82</v>
      </c>
      <c r="H204" s="10">
        <v>0.7</v>
      </c>
    </row>
    <row r="205">
      <c r="A205" s="9" t="s">
        <v>210</v>
      </c>
      <c r="C205" s="10">
        <v>0.3</v>
      </c>
      <c r="D205" s="10">
        <v>0.0</v>
      </c>
      <c r="E205" s="10">
        <v>0.4</v>
      </c>
      <c r="F205" s="10">
        <v>0.0</v>
      </c>
      <c r="G205" s="10">
        <v>0.43</v>
      </c>
      <c r="H205" s="10">
        <v>0.4</v>
      </c>
    </row>
    <row r="206">
      <c r="A206" s="9" t="s">
        <v>211</v>
      </c>
      <c r="C206" s="10">
        <v>0.16</v>
      </c>
      <c r="D206" s="10">
        <v>0.0</v>
      </c>
      <c r="E206" s="10">
        <v>0.4</v>
      </c>
      <c r="F206" s="10">
        <v>0.0</v>
      </c>
      <c r="G206" s="10">
        <v>0.44</v>
      </c>
      <c r="H206" s="10">
        <v>0.4</v>
      </c>
    </row>
    <row r="207">
      <c r="A207" s="9" t="s">
        <v>212</v>
      </c>
      <c r="C207" s="10">
        <v>0.16</v>
      </c>
      <c r="D207" s="10">
        <v>0.24</v>
      </c>
      <c r="E207" s="10">
        <v>0.56</v>
      </c>
      <c r="F207" s="10">
        <v>0.69</v>
      </c>
      <c r="G207" s="10">
        <v>0.81</v>
      </c>
      <c r="H207" s="10">
        <v>0.78</v>
      </c>
    </row>
    <row r="208">
      <c r="A208" s="9" t="s">
        <v>213</v>
      </c>
      <c r="C208" s="10">
        <v>0.24</v>
      </c>
      <c r="D208" s="10">
        <v>0.4</v>
      </c>
      <c r="E208" s="10">
        <v>0.78</v>
      </c>
      <c r="F208" s="10">
        <v>0.98</v>
      </c>
      <c r="G208" s="10">
        <v>0.96</v>
      </c>
      <c r="H208" s="10">
        <v>0.87</v>
      </c>
    </row>
    <row r="209">
      <c r="A209" s="9" t="s">
        <v>214</v>
      </c>
      <c r="C209" s="10">
        <v>0.08</v>
      </c>
      <c r="D209" s="10">
        <v>0.0</v>
      </c>
      <c r="E209" s="10">
        <v>0.15</v>
      </c>
      <c r="F209" s="10">
        <v>0.0</v>
      </c>
      <c r="G209" s="10">
        <v>0.18</v>
      </c>
      <c r="H209" s="10">
        <v>0.2</v>
      </c>
    </row>
    <row r="210">
      <c r="A210" s="9" t="s">
        <v>215</v>
      </c>
      <c r="C210" s="10">
        <v>0.07</v>
      </c>
      <c r="D210" s="10">
        <v>0.12</v>
      </c>
      <c r="E210" s="10">
        <v>0.26</v>
      </c>
      <c r="F210" s="10">
        <v>0.42</v>
      </c>
      <c r="G210" s="10">
        <v>0.5</v>
      </c>
      <c r="H210" s="10">
        <v>0.55</v>
      </c>
    </row>
    <row r="211">
      <c r="A211" s="9" t="s">
        <v>216</v>
      </c>
      <c r="C211" s="10">
        <v>0.32</v>
      </c>
      <c r="D211" s="10">
        <v>0.62</v>
      </c>
      <c r="E211" s="10">
        <v>0.74</v>
      </c>
      <c r="F211" s="10">
        <v>0.76</v>
      </c>
      <c r="G211" s="10">
        <v>0.81</v>
      </c>
      <c r="H211" s="10">
        <v>0.9</v>
      </c>
    </row>
    <row r="212">
      <c r="A212" s="9" t="s">
        <v>217</v>
      </c>
      <c r="C212" s="10">
        <v>0.12</v>
      </c>
      <c r="D212" s="10">
        <v>0.0</v>
      </c>
      <c r="E212" s="10">
        <v>0.28</v>
      </c>
      <c r="F212" s="10">
        <v>0.0</v>
      </c>
      <c r="G212" s="10">
        <v>0.32</v>
      </c>
      <c r="H212" s="10">
        <v>0.37</v>
      </c>
    </row>
    <row r="213">
      <c r="A213" s="9" t="s">
        <v>218</v>
      </c>
      <c r="C213" s="10">
        <v>0.33</v>
      </c>
      <c r="D213" s="10">
        <v>0.51</v>
      </c>
      <c r="E213" s="10">
        <v>0.64</v>
      </c>
      <c r="F213" s="10">
        <v>0.71</v>
      </c>
      <c r="G213" s="10">
        <v>0.77</v>
      </c>
      <c r="H213" s="10">
        <v>0.81</v>
      </c>
    </row>
    <row r="214">
      <c r="A214" s="9" t="s">
        <v>219</v>
      </c>
      <c r="C214" s="10">
        <v>0.6</v>
      </c>
      <c r="D214" s="10">
        <v>0.74</v>
      </c>
      <c r="E214" s="10">
        <v>0.88</v>
      </c>
      <c r="F214" s="10">
        <v>0.96</v>
      </c>
      <c r="G214" s="10">
        <v>0.93</v>
      </c>
      <c r="H214" s="10">
        <v>0.85</v>
      </c>
    </row>
    <row r="215">
      <c r="A215" s="9" t="s">
        <v>220</v>
      </c>
      <c r="C215" s="10">
        <v>0.13</v>
      </c>
      <c r="D215" s="10">
        <v>0.33</v>
      </c>
      <c r="E215" s="10">
        <v>0.59</v>
      </c>
      <c r="F215" s="10">
        <v>0.58</v>
      </c>
      <c r="G215" s="10">
        <v>0.61</v>
      </c>
      <c r="H215" s="10">
        <v>0.62</v>
      </c>
    </row>
    <row r="216">
      <c r="A216" s="9" t="s">
        <v>221</v>
      </c>
      <c r="C216" s="10">
        <v>0.37</v>
      </c>
      <c r="D216" s="10">
        <v>0.48</v>
      </c>
      <c r="E216" s="10">
        <v>0.68</v>
      </c>
      <c r="F216" s="10">
        <v>0.73</v>
      </c>
      <c r="G216" s="10">
        <v>0.77</v>
      </c>
      <c r="H216" s="10">
        <v>0.74</v>
      </c>
    </row>
    <row r="217">
      <c r="A217" s="9" t="s">
        <v>222</v>
      </c>
      <c r="C217" s="10">
        <v>0.27</v>
      </c>
      <c r="D217" s="10">
        <v>0.53</v>
      </c>
      <c r="E217" s="10">
        <v>0.67</v>
      </c>
      <c r="F217" s="10">
        <v>0.93</v>
      </c>
      <c r="G217" s="10">
        <v>0.87</v>
      </c>
      <c r="H217" s="10">
        <v>0.8</v>
      </c>
    </row>
    <row r="218">
      <c r="A218" s="9" t="s">
        <v>223</v>
      </c>
      <c r="C218" s="10">
        <v>0.37</v>
      </c>
      <c r="D218" s="10">
        <v>0.8</v>
      </c>
      <c r="E218" s="10">
        <v>1.0</v>
      </c>
      <c r="F218" s="10">
        <v>1.0</v>
      </c>
      <c r="G218" s="10">
        <v>1.0</v>
      </c>
      <c r="H218" s="10">
        <v>1.0</v>
      </c>
    </row>
    <row r="219">
      <c r="A219" s="9" t="s">
        <v>224</v>
      </c>
      <c r="C219" s="10">
        <v>0.2</v>
      </c>
      <c r="D219" s="10">
        <v>0.0</v>
      </c>
      <c r="E219" s="10">
        <v>0.3</v>
      </c>
      <c r="F219" s="10">
        <v>0.0</v>
      </c>
      <c r="G219" s="10">
        <v>0.4</v>
      </c>
      <c r="H219" s="10">
        <v>0.5</v>
      </c>
    </row>
    <row r="220">
      <c r="A220" s="9" t="s">
        <v>225</v>
      </c>
      <c r="C220" s="10">
        <v>0.4</v>
      </c>
      <c r="D220" s="10">
        <v>0.3</v>
      </c>
      <c r="E220" s="10">
        <v>0.2</v>
      </c>
      <c r="F220" s="10">
        <v>0.17</v>
      </c>
      <c r="G220" s="10">
        <v>0.15</v>
      </c>
      <c r="H220" s="10">
        <v>0.1</v>
      </c>
    </row>
    <row r="221">
      <c r="A221" s="9" t="s">
        <v>226</v>
      </c>
      <c r="C221" s="10">
        <v>0.5</v>
      </c>
      <c r="D221" s="10">
        <v>0.4</v>
      </c>
      <c r="E221" s="10">
        <v>0.45</v>
      </c>
      <c r="F221" s="10">
        <v>0.45</v>
      </c>
      <c r="G221" s="10">
        <v>0.6</v>
      </c>
      <c r="H221" s="10">
        <v>0.7</v>
      </c>
    </row>
    <row r="223">
      <c r="A223" s="12" t="s">
        <v>227</v>
      </c>
    </row>
    <row r="224">
      <c r="A224" s="10" t="s">
        <v>228</v>
      </c>
      <c r="C224" s="10">
        <v>0.01</v>
      </c>
      <c r="D224" s="10">
        <v>0.01</v>
      </c>
      <c r="E224" s="10">
        <v>0.01</v>
      </c>
      <c r="F224" s="10">
        <v>0.01</v>
      </c>
      <c r="G224" s="10">
        <v>0.02</v>
      </c>
      <c r="H224" s="10">
        <v>0.02</v>
      </c>
    </row>
    <row r="225">
      <c r="A225" s="10" t="s">
        <v>229</v>
      </c>
      <c r="C225" s="10">
        <v>0.6</v>
      </c>
      <c r="D225" s="10">
        <v>0.6</v>
      </c>
      <c r="E225" s="10">
        <v>0.6</v>
      </c>
      <c r="F225" s="10">
        <v>0.6</v>
      </c>
      <c r="G225" s="10">
        <v>0.6</v>
      </c>
      <c r="H225" s="10">
        <v>0.6</v>
      </c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</sheetData>
  <mergeCells count="3">
    <mergeCell ref="A1:A2"/>
    <mergeCell ref="B1:B2"/>
    <mergeCell ref="C1:H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 outlineLevelRow="1"/>
  <cols>
    <col customWidth="1" min="1" max="1" width="38.38"/>
    <col customWidth="1" hidden="1" min="2" max="2" width="14.0"/>
    <col customWidth="1" min="3" max="8" width="7.38"/>
    <col customWidth="1" min="9" max="9" width="11.25"/>
    <col customWidth="1" min="10" max="10" width="13.75"/>
    <col customWidth="1" min="11" max="11" width="7.88"/>
    <col customWidth="1" min="12" max="12" width="8.88"/>
    <col customWidth="1" min="13" max="13" width="10.75"/>
    <col customWidth="1" min="14" max="14" width="19.63"/>
    <col customWidth="1" min="15" max="15" width="49.63"/>
  </cols>
  <sheetData>
    <row r="1">
      <c r="A1" s="13" t="s">
        <v>0</v>
      </c>
      <c r="B1" s="3" t="s">
        <v>1</v>
      </c>
      <c r="C1" s="3">
        <v>125.0</v>
      </c>
      <c r="D1" s="3">
        <v>250.0</v>
      </c>
      <c r="E1" s="3">
        <v>500.0</v>
      </c>
      <c r="F1" s="3">
        <v>1000.0</v>
      </c>
      <c r="G1" s="3">
        <v>2000.0</v>
      </c>
      <c r="H1" s="3">
        <v>4000.0</v>
      </c>
      <c r="I1" s="14" t="s">
        <v>230</v>
      </c>
      <c r="J1" s="15" t="s">
        <v>231</v>
      </c>
      <c r="K1" s="3" t="s">
        <v>232</v>
      </c>
      <c r="L1" s="3" t="s">
        <v>233</v>
      </c>
      <c r="M1" s="3" t="s">
        <v>234</v>
      </c>
      <c r="N1" s="13" t="s">
        <v>235</v>
      </c>
      <c r="O1" s="16" t="s">
        <v>236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</row>
    <row r="2">
      <c r="A2" s="5" t="s">
        <v>3</v>
      </c>
      <c r="I2" s="17"/>
      <c r="J2" s="18" t="b">
        <v>0</v>
      </c>
      <c r="K2" s="19" t="b">
        <v>0</v>
      </c>
      <c r="L2" s="19" t="b">
        <v>0</v>
      </c>
      <c r="M2" s="19" t="b">
        <v>0</v>
      </c>
      <c r="N2" s="10" t="b">
        <v>1</v>
      </c>
      <c r="O2" s="20"/>
      <c r="FE2" s="6"/>
      <c r="GI2" s="7"/>
      <c r="KQ2" s="8"/>
      <c r="ML2" s="8"/>
    </row>
    <row r="3" outlineLevel="1">
      <c r="A3" s="9" t="s">
        <v>4</v>
      </c>
      <c r="C3" s="10">
        <v>0.02</v>
      </c>
      <c r="D3" s="10">
        <v>0.03</v>
      </c>
      <c r="E3" s="10">
        <v>0.03</v>
      </c>
      <c r="F3" s="10">
        <v>0.03</v>
      </c>
      <c r="G3" s="10">
        <v>0.04</v>
      </c>
      <c r="H3" s="10">
        <v>0.07</v>
      </c>
      <c r="I3" s="17">
        <f t="shared" ref="I3:I19" si="1">AVERAGE(C3:H3)</f>
        <v>0.03666666667</v>
      </c>
      <c r="J3" s="21" t="b">
        <v>1</v>
      </c>
      <c r="K3" s="19" t="b">
        <v>0</v>
      </c>
      <c r="L3" s="19" t="b">
        <v>0</v>
      </c>
      <c r="M3" s="19" t="b">
        <v>0</v>
      </c>
      <c r="N3" s="19" t="b">
        <v>0</v>
      </c>
      <c r="O3" s="20"/>
    </row>
    <row r="4" outlineLevel="1">
      <c r="A4" s="9" t="s">
        <v>5</v>
      </c>
      <c r="C4" s="10">
        <v>0.01</v>
      </c>
      <c r="D4" s="10">
        <v>0.01</v>
      </c>
      <c r="E4" s="10">
        <v>0.02</v>
      </c>
      <c r="F4" s="10">
        <v>0.02</v>
      </c>
      <c r="G4" s="10">
        <v>0.02</v>
      </c>
      <c r="H4" s="10">
        <v>0.05</v>
      </c>
      <c r="I4" s="17">
        <f t="shared" si="1"/>
        <v>0.02166666667</v>
      </c>
      <c r="J4" s="21" t="b">
        <v>1</v>
      </c>
      <c r="K4" s="19" t="b">
        <v>0</v>
      </c>
      <c r="L4" s="19" t="b">
        <v>0</v>
      </c>
      <c r="M4" s="19" t="b">
        <v>0</v>
      </c>
      <c r="N4" s="19" t="b">
        <v>0</v>
      </c>
      <c r="O4" s="20"/>
    </row>
    <row r="5" outlineLevel="1">
      <c r="A5" s="9" t="s">
        <v>6</v>
      </c>
      <c r="C5" s="10">
        <v>0.01</v>
      </c>
      <c r="D5" s="10">
        <v>0.01</v>
      </c>
      <c r="E5" s="10">
        <v>0.01</v>
      </c>
      <c r="F5" s="10">
        <v>0.02</v>
      </c>
      <c r="G5" s="10">
        <v>0.02</v>
      </c>
      <c r="H5" s="10">
        <v>0.02</v>
      </c>
      <c r="I5" s="17">
        <f t="shared" si="1"/>
        <v>0.015</v>
      </c>
      <c r="J5" s="21" t="b">
        <v>1</v>
      </c>
      <c r="K5" s="19" t="b">
        <v>0</v>
      </c>
      <c r="L5" s="19" t="b">
        <v>0</v>
      </c>
      <c r="M5" s="19" t="b">
        <v>0</v>
      </c>
      <c r="N5" s="19" t="b">
        <v>0</v>
      </c>
      <c r="O5" s="20"/>
    </row>
    <row r="6" outlineLevel="1">
      <c r="A6" s="9" t="s">
        <v>7</v>
      </c>
      <c r="C6" s="10">
        <v>0.05</v>
      </c>
      <c r="D6" s="10">
        <v>0.05</v>
      </c>
      <c r="E6" s="10">
        <v>0.05</v>
      </c>
      <c r="F6" s="10">
        <v>0.08</v>
      </c>
      <c r="G6" s="10">
        <v>0.14</v>
      </c>
      <c r="H6" s="10">
        <v>0.2</v>
      </c>
      <c r="I6" s="17">
        <f t="shared" si="1"/>
        <v>0.095</v>
      </c>
      <c r="J6" s="21" t="b">
        <v>1</v>
      </c>
      <c r="K6" s="19" t="b">
        <v>0</v>
      </c>
      <c r="L6" s="19" t="b">
        <v>0</v>
      </c>
      <c r="M6" s="19" t="b">
        <v>0</v>
      </c>
      <c r="N6" s="19" t="b">
        <v>0</v>
      </c>
      <c r="O6" s="20"/>
    </row>
    <row r="7" outlineLevel="1">
      <c r="A7" s="9" t="s">
        <v>8</v>
      </c>
      <c r="C7" s="10">
        <v>0.1</v>
      </c>
      <c r="D7" s="10">
        <v>0.2</v>
      </c>
      <c r="E7" s="10">
        <v>0.4</v>
      </c>
      <c r="F7" s="10">
        <v>0.6</v>
      </c>
      <c r="G7" s="10">
        <v>0.5</v>
      </c>
      <c r="H7" s="10">
        <v>0.6</v>
      </c>
      <c r="I7" s="17">
        <f t="shared" si="1"/>
        <v>0.4</v>
      </c>
      <c r="J7" s="21" t="b">
        <v>0</v>
      </c>
      <c r="K7" s="10" t="b">
        <v>1</v>
      </c>
      <c r="L7" s="19" t="b">
        <v>0</v>
      </c>
      <c r="M7" s="19" t="b">
        <v>0</v>
      </c>
      <c r="N7" s="10" t="b">
        <v>0</v>
      </c>
      <c r="O7" s="22" t="s">
        <v>237</v>
      </c>
    </row>
    <row r="8" outlineLevel="1">
      <c r="A8" s="9" t="s">
        <v>9</v>
      </c>
      <c r="C8" s="10">
        <v>0.02</v>
      </c>
      <c r="D8" s="10">
        <v>0.03</v>
      </c>
      <c r="E8" s="10">
        <v>0.03</v>
      </c>
      <c r="F8" s="10">
        <v>0.04</v>
      </c>
      <c r="G8" s="10">
        <v>0.05</v>
      </c>
      <c r="H8" s="10">
        <v>0.07</v>
      </c>
      <c r="I8" s="17">
        <f t="shared" si="1"/>
        <v>0.04</v>
      </c>
      <c r="J8" s="21" t="b">
        <v>1</v>
      </c>
      <c r="K8" s="19" t="b">
        <v>0</v>
      </c>
      <c r="L8" s="19" t="b">
        <v>0</v>
      </c>
      <c r="M8" s="19" t="b">
        <v>0</v>
      </c>
      <c r="N8" s="19" t="b">
        <v>0</v>
      </c>
      <c r="O8" s="20"/>
    </row>
    <row r="9" outlineLevel="1">
      <c r="A9" s="9" t="s">
        <v>10</v>
      </c>
      <c r="C9" s="10">
        <v>0.01</v>
      </c>
      <c r="D9" s="10">
        <v>0.01</v>
      </c>
      <c r="E9" s="10">
        <v>0.02</v>
      </c>
      <c r="F9" s="10">
        <v>0.02</v>
      </c>
      <c r="G9" s="10">
        <v>0.02</v>
      </c>
      <c r="H9" s="10">
        <v>0.02</v>
      </c>
      <c r="I9" s="17">
        <f t="shared" si="1"/>
        <v>0.01666666667</v>
      </c>
      <c r="J9" s="21" t="b">
        <v>1</v>
      </c>
      <c r="K9" s="19" t="b">
        <v>0</v>
      </c>
      <c r="L9" s="19" t="b">
        <v>0</v>
      </c>
      <c r="M9" s="19" t="b">
        <v>0</v>
      </c>
      <c r="N9" s="19" t="b">
        <v>0</v>
      </c>
      <c r="O9" s="20"/>
    </row>
    <row r="10" outlineLevel="1">
      <c r="A10" s="9" t="s">
        <v>11</v>
      </c>
      <c r="C10" s="10">
        <v>0.05</v>
      </c>
      <c r="D10" s="10">
        <v>0.04</v>
      </c>
      <c r="E10" s="10">
        <v>0.02</v>
      </c>
      <c r="F10" s="10">
        <v>0.04</v>
      </c>
      <c r="G10" s="10">
        <v>0.05</v>
      </c>
      <c r="H10" s="10">
        <v>0.05</v>
      </c>
      <c r="I10" s="17">
        <f t="shared" si="1"/>
        <v>0.04166666667</v>
      </c>
      <c r="J10" s="21" t="b">
        <v>1</v>
      </c>
      <c r="K10" s="19" t="b">
        <v>0</v>
      </c>
      <c r="L10" s="19" t="b">
        <v>0</v>
      </c>
      <c r="M10" s="19" t="b">
        <v>0</v>
      </c>
      <c r="N10" s="19" t="b">
        <v>0</v>
      </c>
      <c r="O10" s="20"/>
    </row>
    <row r="11" outlineLevel="1">
      <c r="A11" s="9" t="s">
        <v>12</v>
      </c>
      <c r="C11" s="10">
        <v>0.08</v>
      </c>
      <c r="D11" s="10">
        <v>0.09</v>
      </c>
      <c r="E11" s="10">
        <v>0.12</v>
      </c>
      <c r="F11" s="10">
        <v>0.16</v>
      </c>
      <c r="G11" s="10">
        <v>0.22</v>
      </c>
      <c r="H11" s="10">
        <v>0.24</v>
      </c>
      <c r="I11" s="17">
        <f t="shared" si="1"/>
        <v>0.1516666667</v>
      </c>
      <c r="J11" s="21" t="b">
        <v>0</v>
      </c>
      <c r="K11" s="10" t="b">
        <v>1</v>
      </c>
      <c r="L11" s="19" t="b">
        <v>0</v>
      </c>
      <c r="M11" s="19" t="b">
        <v>0</v>
      </c>
      <c r="N11" s="10" t="b">
        <v>0</v>
      </c>
      <c r="O11" s="22" t="s">
        <v>237</v>
      </c>
    </row>
    <row r="12" outlineLevel="1">
      <c r="A12" s="9" t="s">
        <v>13</v>
      </c>
      <c r="C12" s="10">
        <v>0.02</v>
      </c>
      <c r="D12" s="10">
        <v>0.02</v>
      </c>
      <c r="E12" s="10">
        <v>0.03</v>
      </c>
      <c r="F12" s="10">
        <v>0.04</v>
      </c>
      <c r="G12" s="10">
        <v>0.05</v>
      </c>
      <c r="H12" s="10">
        <v>0.05</v>
      </c>
      <c r="I12" s="17">
        <f t="shared" si="1"/>
        <v>0.035</v>
      </c>
      <c r="J12" s="21" t="b">
        <v>1</v>
      </c>
      <c r="K12" s="19" t="b">
        <v>0</v>
      </c>
      <c r="L12" s="19" t="b">
        <v>0</v>
      </c>
      <c r="M12" s="19" t="b">
        <v>0</v>
      </c>
      <c r="N12" s="19" t="b">
        <v>0</v>
      </c>
      <c r="O12" s="20"/>
    </row>
    <row r="13" outlineLevel="1">
      <c r="A13" s="9" t="s">
        <v>14</v>
      </c>
      <c r="C13" s="10">
        <v>0.01</v>
      </c>
      <c r="D13" s="10">
        <v>0.01</v>
      </c>
      <c r="E13" s="10">
        <v>0.01</v>
      </c>
      <c r="F13" s="10">
        <v>0.02</v>
      </c>
      <c r="G13" s="10">
        <v>0.02</v>
      </c>
      <c r="H13" s="10">
        <v>0.02</v>
      </c>
      <c r="I13" s="17">
        <f t="shared" si="1"/>
        <v>0.015</v>
      </c>
      <c r="J13" s="21" t="b">
        <v>1</v>
      </c>
      <c r="K13" s="19" t="b">
        <v>0</v>
      </c>
      <c r="L13" s="19" t="b">
        <v>0</v>
      </c>
      <c r="M13" s="19" t="b">
        <v>0</v>
      </c>
      <c r="N13" s="19" t="b">
        <v>0</v>
      </c>
      <c r="O13" s="20"/>
    </row>
    <row r="14" outlineLevel="1">
      <c r="A14" s="9" t="s">
        <v>15</v>
      </c>
      <c r="C14" s="10">
        <v>0.02</v>
      </c>
      <c r="D14" s="10">
        <v>0.02</v>
      </c>
      <c r="E14" s="10">
        <v>0.02</v>
      </c>
      <c r="F14" s="10">
        <v>0.02</v>
      </c>
      <c r="G14" s="10">
        <v>0.02</v>
      </c>
      <c r="H14" s="10">
        <v>0.02</v>
      </c>
      <c r="I14" s="17">
        <f t="shared" si="1"/>
        <v>0.02</v>
      </c>
      <c r="J14" s="21" t="b">
        <v>1</v>
      </c>
      <c r="K14" s="19" t="b">
        <v>0</v>
      </c>
      <c r="L14" s="19" t="b">
        <v>0</v>
      </c>
      <c r="M14" s="19" t="b">
        <v>0</v>
      </c>
      <c r="N14" s="19" t="b">
        <v>0</v>
      </c>
      <c r="O14" s="20"/>
    </row>
    <row r="15" outlineLevel="1">
      <c r="A15" s="9" t="s">
        <v>16</v>
      </c>
      <c r="C15" s="10">
        <v>0.02</v>
      </c>
      <c r="D15" s="10">
        <v>0.03</v>
      </c>
      <c r="E15" s="10">
        <v>0.04</v>
      </c>
      <c r="F15" s="10">
        <v>0.05</v>
      </c>
      <c r="G15" s="10">
        <v>0.07</v>
      </c>
      <c r="H15" s="10">
        <v>0.08</v>
      </c>
      <c r="I15" s="17">
        <f t="shared" si="1"/>
        <v>0.04833333333</v>
      </c>
      <c r="J15" s="21" t="b">
        <v>1</v>
      </c>
      <c r="K15" s="19" t="b">
        <v>0</v>
      </c>
      <c r="L15" s="19" t="b">
        <v>0</v>
      </c>
      <c r="M15" s="19" t="b">
        <v>0</v>
      </c>
      <c r="N15" s="19" t="b">
        <v>0</v>
      </c>
      <c r="O15" s="20"/>
    </row>
    <row r="16" outlineLevel="1">
      <c r="A16" s="9" t="s">
        <v>17</v>
      </c>
      <c r="C16" s="10">
        <v>0.01</v>
      </c>
      <c r="D16" s="10">
        <v>0.01</v>
      </c>
      <c r="E16" s="10">
        <v>0.01</v>
      </c>
      <c r="F16" s="10">
        <v>0.02</v>
      </c>
      <c r="G16" s="10">
        <v>0.02</v>
      </c>
      <c r="H16" s="10">
        <v>0.02</v>
      </c>
      <c r="I16" s="17">
        <f t="shared" si="1"/>
        <v>0.015</v>
      </c>
      <c r="J16" s="21" t="b">
        <v>1</v>
      </c>
      <c r="K16" s="19" t="b">
        <v>0</v>
      </c>
      <c r="L16" s="19" t="b">
        <v>0</v>
      </c>
      <c r="M16" s="19" t="b">
        <v>0</v>
      </c>
      <c r="N16" s="19" t="b">
        <v>0</v>
      </c>
      <c r="O16" s="20"/>
    </row>
    <row r="17" outlineLevel="1">
      <c r="A17" s="9" t="s">
        <v>18</v>
      </c>
      <c r="C17" s="10">
        <v>0.2</v>
      </c>
      <c r="D17" s="10">
        <v>0.45</v>
      </c>
      <c r="E17" s="10">
        <v>0.6</v>
      </c>
      <c r="F17" s="10">
        <v>0.4</v>
      </c>
      <c r="G17" s="10">
        <v>0.45</v>
      </c>
      <c r="H17" s="10">
        <v>0.4</v>
      </c>
      <c r="I17" s="17">
        <f t="shared" si="1"/>
        <v>0.4166666667</v>
      </c>
      <c r="J17" s="18" t="b">
        <v>0</v>
      </c>
      <c r="K17" s="10" t="b">
        <v>1</v>
      </c>
      <c r="L17" s="19" t="b">
        <v>0</v>
      </c>
      <c r="M17" s="19" t="b">
        <v>0</v>
      </c>
      <c r="N17" s="19" t="b">
        <v>0</v>
      </c>
      <c r="O17" s="23"/>
    </row>
    <row r="18" outlineLevel="1">
      <c r="A18" s="9" t="s">
        <v>19</v>
      </c>
      <c r="C18" s="10">
        <v>0.04</v>
      </c>
      <c r="D18" s="10">
        <v>0.05</v>
      </c>
      <c r="E18" s="10">
        <v>0.06</v>
      </c>
      <c r="F18" s="10">
        <v>0.08</v>
      </c>
      <c r="G18" s="10">
        <v>0.04</v>
      </c>
      <c r="H18" s="10">
        <v>0.06</v>
      </c>
      <c r="I18" s="17">
        <f t="shared" si="1"/>
        <v>0.055</v>
      </c>
      <c r="J18" s="21" t="b">
        <v>1</v>
      </c>
      <c r="K18" s="19" t="b">
        <v>0</v>
      </c>
      <c r="L18" s="19" t="b">
        <v>0</v>
      </c>
      <c r="M18" s="19" t="b">
        <v>0</v>
      </c>
      <c r="N18" s="19" t="b">
        <v>0</v>
      </c>
      <c r="O18" s="20"/>
    </row>
    <row r="19" outlineLevel="1">
      <c r="A19" s="9" t="s">
        <v>20</v>
      </c>
      <c r="C19" s="10">
        <v>0.03</v>
      </c>
      <c r="D19" s="10">
        <v>0.03</v>
      </c>
      <c r="E19" s="10">
        <v>0.02</v>
      </c>
      <c r="F19" s="10">
        <v>0.03</v>
      </c>
      <c r="G19" s="10">
        <v>0.04</v>
      </c>
      <c r="H19" s="10">
        <v>0.05</v>
      </c>
      <c r="I19" s="17">
        <f t="shared" si="1"/>
        <v>0.03333333333</v>
      </c>
      <c r="J19" s="21" t="b">
        <v>1</v>
      </c>
      <c r="K19" s="19" t="b">
        <v>0</v>
      </c>
      <c r="L19" s="19" t="b">
        <v>0</v>
      </c>
      <c r="M19" s="19" t="b">
        <v>0</v>
      </c>
      <c r="N19" s="19" t="b">
        <v>0</v>
      </c>
      <c r="O19" s="20"/>
    </row>
    <row r="20">
      <c r="A20" s="11"/>
      <c r="I20" s="17"/>
      <c r="J20" s="18" t="b">
        <v>0</v>
      </c>
      <c r="K20" s="19" t="b">
        <v>0</v>
      </c>
      <c r="L20" s="19" t="b">
        <v>0</v>
      </c>
      <c r="M20" s="19" t="b">
        <v>0</v>
      </c>
      <c r="N20" s="10" t="b">
        <v>1</v>
      </c>
      <c r="O20" s="20"/>
    </row>
    <row r="21">
      <c r="A21" s="5" t="s">
        <v>21</v>
      </c>
      <c r="I21" s="17"/>
      <c r="J21" s="18" t="b">
        <v>0</v>
      </c>
      <c r="K21" s="19" t="b">
        <v>0</v>
      </c>
      <c r="L21" s="19" t="b">
        <v>0</v>
      </c>
      <c r="M21" s="19" t="b">
        <v>0</v>
      </c>
      <c r="N21" s="10" t="b">
        <v>1</v>
      </c>
      <c r="O21" s="20"/>
    </row>
    <row r="22" outlineLevel="1">
      <c r="A22" s="9" t="s">
        <v>22</v>
      </c>
      <c r="C22" s="10">
        <v>0.3</v>
      </c>
      <c r="D22" s="10">
        <v>0.2</v>
      </c>
      <c r="E22" s="10">
        <v>0.15</v>
      </c>
      <c r="F22" s="10">
        <v>0.05</v>
      </c>
      <c r="G22" s="10">
        <v>0.05</v>
      </c>
      <c r="H22" s="10">
        <v>0.05</v>
      </c>
      <c r="I22" s="17">
        <f t="shared" ref="I22:I31" si="2">AVERAGE(C22:H22)</f>
        <v>0.1333333333</v>
      </c>
      <c r="J22" s="21" t="b">
        <v>1</v>
      </c>
      <c r="K22" s="10" t="b">
        <v>0</v>
      </c>
      <c r="L22" s="19" t="b">
        <v>0</v>
      </c>
      <c r="M22" s="19" t="b">
        <v>0</v>
      </c>
      <c r="N22" s="19" t="b">
        <v>0</v>
      </c>
      <c r="O22" s="20"/>
    </row>
    <row r="23" outlineLevel="1">
      <c r="A23" s="9" t="s">
        <v>23</v>
      </c>
      <c r="C23" s="10">
        <v>0.3</v>
      </c>
      <c r="D23" s="10">
        <v>0.12</v>
      </c>
      <c r="E23" s="10">
        <v>0.08</v>
      </c>
      <c r="F23" s="10">
        <v>0.06</v>
      </c>
      <c r="G23" s="10">
        <v>0.06</v>
      </c>
      <c r="H23" s="10">
        <v>0.05</v>
      </c>
      <c r="I23" s="17">
        <f t="shared" si="2"/>
        <v>0.1116666667</v>
      </c>
      <c r="J23" s="21" t="b">
        <v>1</v>
      </c>
      <c r="K23" s="10" t="b">
        <v>0</v>
      </c>
      <c r="L23" s="19" t="b">
        <v>0</v>
      </c>
      <c r="M23" s="19" t="b">
        <v>0</v>
      </c>
      <c r="N23" s="19" t="b">
        <v>0</v>
      </c>
      <c r="O23" s="20"/>
    </row>
    <row r="24" outlineLevel="1">
      <c r="A24" s="9" t="s">
        <v>24</v>
      </c>
      <c r="C24" s="10">
        <v>0.08</v>
      </c>
      <c r="D24" s="10">
        <v>0.11</v>
      </c>
      <c r="E24" s="10">
        <v>0.05</v>
      </c>
      <c r="F24" s="10">
        <v>0.03</v>
      </c>
      <c r="G24" s="10">
        <v>0.02</v>
      </c>
      <c r="H24" s="10">
        <v>0.03</v>
      </c>
      <c r="I24" s="17">
        <f t="shared" si="2"/>
        <v>0.05333333333</v>
      </c>
      <c r="J24" s="21" t="b">
        <v>1</v>
      </c>
      <c r="K24" s="10" t="b">
        <v>0</v>
      </c>
      <c r="L24" s="19" t="b">
        <v>0</v>
      </c>
      <c r="M24" s="19" t="b">
        <v>0</v>
      </c>
      <c r="N24" s="19" t="b">
        <v>0</v>
      </c>
      <c r="O24" s="20"/>
    </row>
    <row r="25" outlineLevel="1">
      <c r="A25" s="9" t="s">
        <v>25</v>
      </c>
      <c r="C25" s="10">
        <v>0.29</v>
      </c>
      <c r="D25" s="10">
        <v>0.1</v>
      </c>
      <c r="E25" s="10">
        <v>0.05</v>
      </c>
      <c r="F25" s="10">
        <v>0.04</v>
      </c>
      <c r="G25" s="10">
        <v>0.07</v>
      </c>
      <c r="H25" s="10">
        <v>0.09</v>
      </c>
      <c r="I25" s="17">
        <f t="shared" si="2"/>
        <v>0.1066666667</v>
      </c>
      <c r="J25" s="21" t="b">
        <v>1</v>
      </c>
      <c r="K25" s="19" t="b">
        <v>0</v>
      </c>
      <c r="L25" s="19" t="b">
        <v>0</v>
      </c>
      <c r="M25" s="19" t="b">
        <v>0</v>
      </c>
      <c r="N25" s="19" t="b">
        <v>0</v>
      </c>
      <c r="O25" s="24" t="s">
        <v>238</v>
      </c>
    </row>
    <row r="26" outlineLevel="1">
      <c r="A26" s="9" t="s">
        <v>26</v>
      </c>
      <c r="C26" s="10">
        <v>0.31</v>
      </c>
      <c r="D26" s="10">
        <v>0.33</v>
      </c>
      <c r="E26" s="10">
        <v>0.14</v>
      </c>
      <c r="F26" s="10">
        <v>0.1</v>
      </c>
      <c r="G26" s="10">
        <v>0.1</v>
      </c>
      <c r="H26" s="10">
        <v>0.12</v>
      </c>
      <c r="I26" s="17">
        <f t="shared" si="2"/>
        <v>0.1833333333</v>
      </c>
      <c r="J26" s="21" t="b">
        <v>0</v>
      </c>
      <c r="K26" s="10" t="b">
        <v>1</v>
      </c>
      <c r="L26" s="19" t="b">
        <v>0</v>
      </c>
      <c r="M26" s="10" t="b">
        <v>1</v>
      </c>
      <c r="N26" s="19" t="b">
        <v>0</v>
      </c>
      <c r="O26" s="22" t="s">
        <v>238</v>
      </c>
    </row>
    <row r="27" outlineLevel="1">
      <c r="A27" s="9" t="s">
        <v>27</v>
      </c>
      <c r="B27" s="10" t="s">
        <v>28</v>
      </c>
      <c r="C27" s="10">
        <v>0.15</v>
      </c>
      <c r="D27" s="10">
        <v>0.1</v>
      </c>
      <c r="E27" s="10">
        <v>0.06</v>
      </c>
      <c r="F27" s="10">
        <v>0.04</v>
      </c>
      <c r="G27" s="10">
        <v>0.04</v>
      </c>
      <c r="H27" s="10">
        <v>0.05</v>
      </c>
      <c r="I27" s="17">
        <f t="shared" si="2"/>
        <v>0.07333333333</v>
      </c>
      <c r="J27" s="21" t="b">
        <v>1</v>
      </c>
      <c r="K27" s="19" t="b">
        <v>0</v>
      </c>
      <c r="L27" s="19" t="b">
        <v>0</v>
      </c>
      <c r="M27" s="19" t="b">
        <v>0</v>
      </c>
      <c r="N27" s="19" t="b">
        <v>0</v>
      </c>
      <c r="O27" s="20"/>
    </row>
    <row r="28" outlineLevel="1">
      <c r="A28" s="9" t="s">
        <v>29</v>
      </c>
      <c r="C28" s="10">
        <v>0.15</v>
      </c>
      <c r="E28" s="10">
        <v>0.07</v>
      </c>
      <c r="G28" s="10">
        <v>0.04</v>
      </c>
      <c r="H28" s="10">
        <v>0.05</v>
      </c>
      <c r="I28" s="17">
        <f t="shared" si="2"/>
        <v>0.0775</v>
      </c>
      <c r="J28" s="21" t="b">
        <v>1</v>
      </c>
      <c r="K28" s="19" t="b">
        <v>0</v>
      </c>
      <c r="L28" s="19" t="b">
        <v>0</v>
      </c>
      <c r="M28" s="19" t="b">
        <v>0</v>
      </c>
      <c r="N28" s="19" t="b">
        <v>0</v>
      </c>
      <c r="O28" s="24" t="s">
        <v>239</v>
      </c>
    </row>
    <row r="29" outlineLevel="1">
      <c r="A29" s="9" t="s">
        <v>30</v>
      </c>
      <c r="B29" s="10" t="s">
        <v>31</v>
      </c>
      <c r="C29" s="10">
        <v>0.08</v>
      </c>
      <c r="D29" s="10">
        <v>0.11</v>
      </c>
      <c r="E29" s="10">
        <v>0.05</v>
      </c>
      <c r="F29" s="10">
        <v>0.03</v>
      </c>
      <c r="G29" s="10">
        <v>0.02</v>
      </c>
      <c r="H29" s="10">
        <v>0.03</v>
      </c>
      <c r="I29" s="17">
        <f t="shared" si="2"/>
        <v>0.05333333333</v>
      </c>
      <c r="J29" s="21" t="b">
        <v>1</v>
      </c>
      <c r="K29" s="19" t="b">
        <v>0</v>
      </c>
      <c r="L29" s="19" t="b">
        <v>0</v>
      </c>
      <c r="M29" s="19" t="b">
        <v>0</v>
      </c>
      <c r="N29" s="19" t="b">
        <v>0</v>
      </c>
      <c r="O29" s="20"/>
    </row>
    <row r="30" outlineLevel="1">
      <c r="A30" s="9" t="s">
        <v>32</v>
      </c>
      <c r="B30" s="10" t="s">
        <v>31</v>
      </c>
      <c r="C30" s="10">
        <v>0.3</v>
      </c>
      <c r="D30" s="10">
        <v>0.12</v>
      </c>
      <c r="E30" s="10">
        <v>0.08</v>
      </c>
      <c r="F30" s="10">
        <v>0.06</v>
      </c>
      <c r="G30" s="10">
        <v>0.06</v>
      </c>
      <c r="H30" s="10">
        <v>0.05</v>
      </c>
      <c r="I30" s="17">
        <f t="shared" si="2"/>
        <v>0.1116666667</v>
      </c>
      <c r="J30" s="21" t="b">
        <v>1</v>
      </c>
      <c r="K30" s="19" t="b">
        <v>0</v>
      </c>
      <c r="L30" s="19" t="b">
        <v>0</v>
      </c>
      <c r="M30" s="19" t="b">
        <v>0</v>
      </c>
      <c r="N30" s="19" t="b">
        <v>0</v>
      </c>
      <c r="O30" s="20"/>
    </row>
    <row r="31" outlineLevel="1">
      <c r="A31" s="9" t="s">
        <v>33</v>
      </c>
      <c r="B31" s="10" t="s">
        <v>34</v>
      </c>
      <c r="C31" s="10">
        <v>0.15</v>
      </c>
      <c r="D31" s="10">
        <v>0.01</v>
      </c>
      <c r="E31" s="10">
        <v>0.06</v>
      </c>
      <c r="F31" s="10">
        <v>0.04</v>
      </c>
      <c r="G31" s="10">
        <v>0.04</v>
      </c>
      <c r="H31" s="10">
        <v>0.05</v>
      </c>
      <c r="I31" s="17">
        <f t="shared" si="2"/>
        <v>0.05833333333</v>
      </c>
      <c r="J31" s="21" t="b">
        <v>1</v>
      </c>
      <c r="K31" s="19" t="b">
        <v>0</v>
      </c>
      <c r="L31" s="19" t="b">
        <v>0</v>
      </c>
      <c r="M31" s="19" t="b">
        <v>0</v>
      </c>
      <c r="N31" s="19" t="b">
        <v>0</v>
      </c>
      <c r="O31" s="20"/>
    </row>
    <row r="32">
      <c r="A32" s="9"/>
      <c r="I32" s="17"/>
      <c r="J32" s="18" t="b">
        <v>0</v>
      </c>
      <c r="K32" s="19" t="b">
        <v>0</v>
      </c>
      <c r="L32" s="19" t="b">
        <v>0</v>
      </c>
      <c r="M32" s="19" t="b">
        <v>0</v>
      </c>
      <c r="N32" s="10" t="b">
        <v>1</v>
      </c>
      <c r="O32" s="20"/>
    </row>
    <row r="33">
      <c r="A33" s="5" t="s">
        <v>35</v>
      </c>
      <c r="I33" s="17"/>
      <c r="J33" s="18" t="b">
        <v>0</v>
      </c>
      <c r="K33" s="19" t="b">
        <v>0</v>
      </c>
      <c r="L33" s="19" t="b">
        <v>0</v>
      </c>
      <c r="M33" s="19" t="b">
        <v>0</v>
      </c>
      <c r="N33" s="10" t="b">
        <v>1</v>
      </c>
      <c r="O33" s="20"/>
    </row>
    <row r="34" outlineLevel="1">
      <c r="A34" s="9" t="s">
        <v>36</v>
      </c>
      <c r="B34" s="10" t="s">
        <v>37</v>
      </c>
      <c r="C34" s="10">
        <v>0.3</v>
      </c>
      <c r="D34" s="10">
        <v>0.2</v>
      </c>
      <c r="E34" s="10">
        <v>0.1</v>
      </c>
      <c r="F34" s="10">
        <v>0.07</v>
      </c>
      <c r="G34" s="10">
        <v>0.05</v>
      </c>
      <c r="H34" s="10">
        <v>0.02</v>
      </c>
      <c r="I34" s="17">
        <f t="shared" ref="I34:I36" si="3">AVERAGE(C34:H34)</f>
        <v>0.1233333333</v>
      </c>
      <c r="J34" s="21" t="b">
        <v>1</v>
      </c>
      <c r="K34" s="19" t="b">
        <v>0</v>
      </c>
      <c r="L34" s="19" t="b">
        <v>0</v>
      </c>
      <c r="M34" s="19" t="b">
        <v>0</v>
      </c>
      <c r="N34" s="19" t="b">
        <v>0</v>
      </c>
      <c r="O34" s="20"/>
    </row>
    <row r="35" outlineLevel="1">
      <c r="A35" s="9" t="s">
        <v>38</v>
      </c>
      <c r="B35" s="10" t="s">
        <v>39</v>
      </c>
      <c r="C35" s="10">
        <v>0.1</v>
      </c>
      <c r="D35" s="10">
        <v>0.06</v>
      </c>
      <c r="E35" s="10">
        <v>0.04</v>
      </c>
      <c r="F35" s="10">
        <v>0.03</v>
      </c>
      <c r="G35" s="10">
        <v>0.02</v>
      </c>
      <c r="H35" s="10">
        <v>0.02</v>
      </c>
      <c r="I35" s="17">
        <f t="shared" si="3"/>
        <v>0.045</v>
      </c>
      <c r="J35" s="21" t="b">
        <v>1</v>
      </c>
      <c r="K35" s="19" t="b">
        <v>0</v>
      </c>
      <c r="L35" s="19" t="b">
        <v>0</v>
      </c>
      <c r="M35" s="19" t="b">
        <v>0</v>
      </c>
      <c r="N35" s="19" t="b">
        <v>0</v>
      </c>
      <c r="O35" s="20"/>
    </row>
    <row r="36" outlineLevel="1">
      <c r="A36" s="9" t="s">
        <v>40</v>
      </c>
      <c r="C36" s="10">
        <v>0.15</v>
      </c>
      <c r="D36" s="10">
        <v>0.05</v>
      </c>
      <c r="E36" s="10">
        <v>0.03</v>
      </c>
      <c r="F36" s="10">
        <v>0.03</v>
      </c>
      <c r="G36" s="10">
        <v>0.02</v>
      </c>
      <c r="H36" s="10">
        <v>0.02</v>
      </c>
      <c r="I36" s="17">
        <f t="shared" si="3"/>
        <v>0.05</v>
      </c>
      <c r="J36" s="21" t="b">
        <v>1</v>
      </c>
      <c r="K36" s="19" t="b">
        <v>0</v>
      </c>
      <c r="L36" s="19" t="b">
        <v>0</v>
      </c>
      <c r="M36" s="19" t="b">
        <v>0</v>
      </c>
      <c r="N36" s="19" t="b">
        <v>0</v>
      </c>
      <c r="O36" s="20"/>
    </row>
    <row r="37">
      <c r="A37" s="11"/>
      <c r="I37" s="17"/>
      <c r="J37" s="18" t="b">
        <v>0</v>
      </c>
      <c r="K37" s="19" t="b">
        <v>0</v>
      </c>
      <c r="L37" s="19" t="b">
        <v>0</v>
      </c>
      <c r="M37" s="19" t="b">
        <v>0</v>
      </c>
      <c r="N37" s="10" t="b">
        <v>1</v>
      </c>
      <c r="O37" s="20"/>
    </row>
    <row r="38">
      <c r="A38" s="5" t="s">
        <v>41</v>
      </c>
      <c r="I38" s="17"/>
      <c r="J38" s="18" t="b">
        <v>0</v>
      </c>
      <c r="K38" s="19" t="b">
        <v>0</v>
      </c>
      <c r="L38" s="19" t="b">
        <v>0</v>
      </c>
      <c r="M38" s="19" t="b">
        <v>0</v>
      </c>
      <c r="N38" s="10" t="b">
        <v>1</v>
      </c>
      <c r="O38" s="20"/>
    </row>
    <row r="39" outlineLevel="1">
      <c r="A39" s="9" t="s">
        <v>42</v>
      </c>
      <c r="C39" s="10">
        <v>0.5</v>
      </c>
      <c r="D39" s="10">
        <v>0.3</v>
      </c>
      <c r="E39" s="10">
        <v>0.1</v>
      </c>
      <c r="F39" s="10">
        <v>0.05</v>
      </c>
      <c r="G39" s="10">
        <v>0.05</v>
      </c>
      <c r="H39" s="10">
        <v>0.05</v>
      </c>
      <c r="I39" s="17">
        <f t="shared" ref="I39:I63" si="4">AVERAGE(C39:H39)</f>
        <v>0.175</v>
      </c>
      <c r="J39" s="18" t="b">
        <v>0</v>
      </c>
      <c r="K39" s="10" t="b">
        <v>1</v>
      </c>
      <c r="L39" s="19" t="b">
        <v>0</v>
      </c>
      <c r="M39" s="19" t="b">
        <v>0</v>
      </c>
      <c r="N39" s="19" t="b">
        <v>0</v>
      </c>
      <c r="O39" s="23"/>
    </row>
    <row r="40" outlineLevel="1">
      <c r="A40" s="9" t="s">
        <v>43</v>
      </c>
      <c r="C40" s="10">
        <v>0.4</v>
      </c>
      <c r="D40" s="10">
        <v>0.35</v>
      </c>
      <c r="E40" s="10">
        <v>0.2</v>
      </c>
      <c r="F40" s="10">
        <v>0.15</v>
      </c>
      <c r="G40" s="10">
        <v>0.05</v>
      </c>
      <c r="H40" s="10">
        <v>0.05</v>
      </c>
      <c r="I40" s="17">
        <f t="shared" si="4"/>
        <v>0.2</v>
      </c>
      <c r="J40" s="18" t="b">
        <v>0</v>
      </c>
      <c r="K40" s="10" t="b">
        <v>1</v>
      </c>
      <c r="L40" s="19" t="b">
        <v>0</v>
      </c>
      <c r="M40" s="19" t="b">
        <v>0</v>
      </c>
      <c r="N40" s="19" t="b">
        <v>0</v>
      </c>
      <c r="O40" s="23"/>
    </row>
    <row r="41" outlineLevel="1">
      <c r="A41" s="9" t="s">
        <v>44</v>
      </c>
      <c r="C41" s="10">
        <v>0.25</v>
      </c>
      <c r="D41" s="10">
        <v>0.05</v>
      </c>
      <c r="E41" s="10">
        <v>0.04</v>
      </c>
      <c r="F41" s="10">
        <v>0.03</v>
      </c>
      <c r="G41" s="10">
        <v>0.03</v>
      </c>
      <c r="H41" s="10">
        <v>0.02</v>
      </c>
      <c r="I41" s="17">
        <f t="shared" si="4"/>
        <v>0.07</v>
      </c>
      <c r="J41" s="21" t="b">
        <v>1</v>
      </c>
      <c r="K41" s="10" t="b">
        <v>0</v>
      </c>
      <c r="L41" s="19" t="b">
        <v>0</v>
      </c>
      <c r="M41" s="19" t="b">
        <v>0</v>
      </c>
      <c r="N41" s="19" t="b">
        <v>0</v>
      </c>
      <c r="O41" s="20"/>
    </row>
    <row r="42" outlineLevel="1">
      <c r="A42" s="9" t="s">
        <v>45</v>
      </c>
      <c r="C42" s="10">
        <v>0.28</v>
      </c>
      <c r="D42" s="10">
        <v>0.08</v>
      </c>
      <c r="E42" s="10">
        <v>0.07</v>
      </c>
      <c r="F42" s="10">
        <v>0.07</v>
      </c>
      <c r="G42" s="10">
        <v>0.09</v>
      </c>
      <c r="H42" s="10">
        <v>0.09</v>
      </c>
      <c r="I42" s="17">
        <f t="shared" si="4"/>
        <v>0.1133333333</v>
      </c>
      <c r="J42" s="21" t="b">
        <v>1</v>
      </c>
      <c r="K42" s="10" t="b">
        <v>0</v>
      </c>
      <c r="L42" s="19" t="b">
        <v>0</v>
      </c>
      <c r="M42" s="19" t="b">
        <v>0</v>
      </c>
      <c r="N42" s="19" t="b">
        <v>0</v>
      </c>
      <c r="O42" s="20"/>
    </row>
    <row r="43" outlineLevel="1">
      <c r="A43" s="9" t="s">
        <v>46</v>
      </c>
      <c r="C43" s="10">
        <v>0.14</v>
      </c>
      <c r="D43" s="10">
        <v>0.1</v>
      </c>
      <c r="E43" s="10">
        <v>0.1</v>
      </c>
      <c r="F43" s="10">
        <v>0.08</v>
      </c>
      <c r="G43" s="10">
        <v>0.1</v>
      </c>
      <c r="H43" s="10">
        <v>0.08</v>
      </c>
      <c r="I43" s="17">
        <f t="shared" si="4"/>
        <v>0.1</v>
      </c>
      <c r="J43" s="21" t="b">
        <v>1</v>
      </c>
      <c r="K43" s="10" t="b">
        <v>0</v>
      </c>
      <c r="L43" s="19" t="b">
        <v>0</v>
      </c>
      <c r="M43" s="19" t="b">
        <v>0</v>
      </c>
      <c r="N43" s="19" t="b">
        <v>0</v>
      </c>
      <c r="O43" s="20"/>
    </row>
    <row r="44" outlineLevel="1">
      <c r="A44" s="9" t="s">
        <v>47</v>
      </c>
      <c r="C44" s="10">
        <v>0.05</v>
      </c>
      <c r="E44" s="10">
        <v>0.05</v>
      </c>
      <c r="G44" s="10">
        <v>0.05</v>
      </c>
      <c r="H44" s="10">
        <v>0.05</v>
      </c>
      <c r="I44" s="17">
        <f t="shared" si="4"/>
        <v>0.05</v>
      </c>
      <c r="J44" s="21" t="b">
        <v>1</v>
      </c>
      <c r="K44" s="10" t="b">
        <v>0</v>
      </c>
      <c r="L44" s="19" t="b">
        <v>0</v>
      </c>
      <c r="M44" s="19" t="b">
        <v>0</v>
      </c>
      <c r="N44" s="19" t="b">
        <v>0</v>
      </c>
      <c r="O44" s="10" t="s">
        <v>239</v>
      </c>
    </row>
    <row r="45" outlineLevel="1">
      <c r="A45" s="9" t="s">
        <v>48</v>
      </c>
      <c r="C45" s="10">
        <v>0.35</v>
      </c>
      <c r="D45" s="10">
        <v>0.2</v>
      </c>
      <c r="E45" s="10">
        <v>0.15</v>
      </c>
      <c r="F45" s="10">
        <v>0.1</v>
      </c>
      <c r="G45" s="10">
        <v>0.05</v>
      </c>
      <c r="H45" s="10">
        <v>0.05</v>
      </c>
      <c r="I45" s="17">
        <f t="shared" si="4"/>
        <v>0.15</v>
      </c>
      <c r="J45" s="21" t="b">
        <v>1</v>
      </c>
      <c r="K45" s="10" t="b">
        <v>0</v>
      </c>
      <c r="L45" s="19" t="b">
        <v>0</v>
      </c>
      <c r="M45" s="19" t="b">
        <v>0</v>
      </c>
      <c r="N45" s="19" t="b">
        <v>0</v>
      </c>
      <c r="O45" s="20"/>
    </row>
    <row r="46" outlineLevel="1">
      <c r="A46" s="9" t="s">
        <v>49</v>
      </c>
      <c r="C46" s="10">
        <v>0.4</v>
      </c>
      <c r="D46" s="10">
        <v>0.2</v>
      </c>
      <c r="E46" s="10">
        <v>0.15</v>
      </c>
      <c r="F46" s="10">
        <v>0.1</v>
      </c>
      <c r="G46" s="10">
        <v>0.1</v>
      </c>
      <c r="H46" s="10">
        <v>0.05</v>
      </c>
      <c r="I46" s="17">
        <f t="shared" si="4"/>
        <v>0.1666666667</v>
      </c>
      <c r="J46" s="18" t="b">
        <v>0</v>
      </c>
      <c r="K46" s="10" t="b">
        <v>1</v>
      </c>
      <c r="L46" s="19" t="b">
        <v>0</v>
      </c>
      <c r="M46" s="19" t="b">
        <v>0</v>
      </c>
      <c r="N46" s="19" t="b">
        <v>0</v>
      </c>
      <c r="O46" s="23"/>
    </row>
    <row r="47" outlineLevel="1">
      <c r="A47" s="9" t="s">
        <v>50</v>
      </c>
      <c r="C47" s="10">
        <v>0.3</v>
      </c>
      <c r="D47" s="10">
        <v>0.2</v>
      </c>
      <c r="E47" s="10">
        <v>0.15</v>
      </c>
      <c r="F47" s="10">
        <v>0.1</v>
      </c>
      <c r="G47" s="10">
        <v>0.1</v>
      </c>
      <c r="H47" s="10">
        <v>0.05</v>
      </c>
      <c r="I47" s="17">
        <f t="shared" si="4"/>
        <v>0.15</v>
      </c>
      <c r="J47" s="21" t="b">
        <v>1</v>
      </c>
      <c r="K47" s="19" t="b">
        <v>0</v>
      </c>
      <c r="L47" s="19" t="b">
        <v>0</v>
      </c>
      <c r="M47" s="19" t="b">
        <v>0</v>
      </c>
      <c r="N47" s="19" t="b">
        <v>0</v>
      </c>
      <c r="O47" s="20"/>
    </row>
    <row r="48" outlineLevel="1">
      <c r="A48" s="9" t="s">
        <v>51</v>
      </c>
      <c r="C48" s="10">
        <v>0.4</v>
      </c>
      <c r="D48" s="10">
        <v>0.25</v>
      </c>
      <c r="E48" s="10">
        <v>0.15</v>
      </c>
      <c r="F48" s="10">
        <v>0.1</v>
      </c>
      <c r="G48" s="10">
        <v>0.1</v>
      </c>
      <c r="H48" s="10">
        <v>0.05</v>
      </c>
      <c r="I48" s="17">
        <f t="shared" si="4"/>
        <v>0.175</v>
      </c>
      <c r="J48" s="18" t="b">
        <v>0</v>
      </c>
      <c r="K48" s="10" t="b">
        <v>1</v>
      </c>
      <c r="L48" s="19" t="b">
        <v>0</v>
      </c>
      <c r="M48" s="19" t="b">
        <v>0</v>
      </c>
      <c r="N48" s="19" t="b">
        <v>0</v>
      </c>
      <c r="O48" s="23"/>
    </row>
    <row r="49" outlineLevel="1">
      <c r="A49" s="9" t="s">
        <v>52</v>
      </c>
      <c r="C49" s="10">
        <v>0.31</v>
      </c>
      <c r="D49" s="10">
        <v>0.33</v>
      </c>
      <c r="E49" s="10">
        <v>0.14</v>
      </c>
      <c r="F49" s="10">
        <v>0.1</v>
      </c>
      <c r="G49" s="10">
        <v>0.1</v>
      </c>
      <c r="H49" s="10">
        <v>0.12</v>
      </c>
      <c r="I49" s="17">
        <f t="shared" si="4"/>
        <v>0.1833333333</v>
      </c>
      <c r="J49" s="18" t="b">
        <v>0</v>
      </c>
      <c r="K49" s="10" t="b">
        <v>1</v>
      </c>
      <c r="L49" s="19" t="b">
        <v>0</v>
      </c>
      <c r="M49" s="19" t="b">
        <v>0</v>
      </c>
      <c r="N49" s="19" t="b">
        <v>0</v>
      </c>
      <c r="O49" s="23"/>
    </row>
    <row r="50" outlineLevel="1">
      <c r="A50" s="9" t="s">
        <v>53</v>
      </c>
      <c r="C50" s="10">
        <v>0.05</v>
      </c>
      <c r="D50" s="10">
        <v>0.25</v>
      </c>
      <c r="E50" s="10">
        <v>0.6</v>
      </c>
      <c r="F50" s="10">
        <v>0.15</v>
      </c>
      <c r="G50" s="10">
        <v>0.05</v>
      </c>
      <c r="H50" s="10">
        <v>0.1</v>
      </c>
      <c r="I50" s="17">
        <f t="shared" si="4"/>
        <v>0.2</v>
      </c>
      <c r="J50" s="18" t="b">
        <v>0</v>
      </c>
      <c r="K50" s="10" t="b">
        <v>1</v>
      </c>
      <c r="L50" s="19" t="b">
        <v>0</v>
      </c>
      <c r="M50" s="19" t="b">
        <v>0</v>
      </c>
      <c r="N50" s="19" t="b">
        <v>0</v>
      </c>
      <c r="O50" s="23"/>
    </row>
    <row r="51" outlineLevel="1">
      <c r="A51" s="9" t="s">
        <v>54</v>
      </c>
      <c r="B51" s="10" t="s">
        <v>55</v>
      </c>
      <c r="C51" s="10">
        <v>0.25</v>
      </c>
      <c r="D51" s="10">
        <v>0.15</v>
      </c>
      <c r="E51" s="10">
        <v>0.1</v>
      </c>
      <c r="F51" s="10">
        <v>0.09</v>
      </c>
      <c r="G51" s="10">
        <v>0.08</v>
      </c>
      <c r="H51" s="10">
        <v>0.07</v>
      </c>
      <c r="I51" s="17">
        <f t="shared" si="4"/>
        <v>0.1233333333</v>
      </c>
      <c r="J51" s="21" t="b">
        <v>1</v>
      </c>
      <c r="K51" s="19" t="b">
        <v>0</v>
      </c>
      <c r="L51" s="19" t="b">
        <v>0</v>
      </c>
      <c r="M51" s="19" t="b">
        <v>0</v>
      </c>
      <c r="N51" s="19" t="b">
        <v>0</v>
      </c>
      <c r="O51" s="20"/>
    </row>
    <row r="52" outlineLevel="1">
      <c r="A52" s="9" t="s">
        <v>56</v>
      </c>
      <c r="C52" s="10">
        <v>0.25</v>
      </c>
      <c r="D52" s="10">
        <v>0.15</v>
      </c>
      <c r="E52" s="10">
        <v>0.1</v>
      </c>
      <c r="F52" s="10">
        <v>0.09</v>
      </c>
      <c r="G52" s="10">
        <v>0.08</v>
      </c>
      <c r="H52" s="10">
        <v>0.07</v>
      </c>
      <c r="I52" s="17">
        <f t="shared" si="4"/>
        <v>0.1233333333</v>
      </c>
      <c r="J52" s="21" t="b">
        <v>1</v>
      </c>
      <c r="K52" s="19" t="b">
        <v>0</v>
      </c>
      <c r="L52" s="19" t="b">
        <v>0</v>
      </c>
      <c r="M52" s="19" t="b">
        <v>0</v>
      </c>
      <c r="N52" s="19" t="b">
        <v>0</v>
      </c>
      <c r="O52" s="20"/>
    </row>
    <row r="53" outlineLevel="1">
      <c r="A53" s="9" t="s">
        <v>57</v>
      </c>
      <c r="C53" s="10">
        <v>0.2</v>
      </c>
      <c r="D53" s="10">
        <v>0.62</v>
      </c>
      <c r="E53" s="10">
        <v>0.98</v>
      </c>
      <c r="F53" s="10">
        <v>0.62</v>
      </c>
      <c r="G53" s="10">
        <v>0.21</v>
      </c>
      <c r="H53" s="10">
        <v>0.15</v>
      </c>
      <c r="I53" s="17">
        <f t="shared" si="4"/>
        <v>0.4633333333</v>
      </c>
      <c r="J53" s="18" t="b">
        <v>0</v>
      </c>
      <c r="K53" s="10" t="b">
        <v>1</v>
      </c>
      <c r="L53" s="19" t="b">
        <v>0</v>
      </c>
      <c r="M53" s="19" t="b">
        <v>0</v>
      </c>
      <c r="N53" s="19" t="b">
        <v>0</v>
      </c>
      <c r="O53" s="23"/>
    </row>
    <row r="54" outlineLevel="1">
      <c r="A54" s="9" t="s">
        <v>58</v>
      </c>
      <c r="C54" s="10">
        <v>0.15</v>
      </c>
      <c r="D54" s="10">
        <v>0.2</v>
      </c>
      <c r="E54" s="10">
        <v>0.1</v>
      </c>
      <c r="F54" s="10">
        <v>0.1</v>
      </c>
      <c r="G54" s="10">
        <v>0.1</v>
      </c>
      <c r="H54" s="10">
        <v>0.1</v>
      </c>
      <c r="I54" s="17">
        <f t="shared" si="4"/>
        <v>0.125</v>
      </c>
      <c r="J54" s="21" t="b">
        <v>1</v>
      </c>
      <c r="K54" s="19" t="b">
        <v>0</v>
      </c>
      <c r="L54" s="19" t="b">
        <v>0</v>
      </c>
      <c r="M54" s="19" t="b">
        <v>0</v>
      </c>
      <c r="N54" s="19" t="b">
        <v>0</v>
      </c>
      <c r="O54" s="20"/>
    </row>
    <row r="55" outlineLevel="1">
      <c r="A55" s="9" t="s">
        <v>59</v>
      </c>
      <c r="C55" s="10">
        <v>0.03</v>
      </c>
      <c r="D55" s="10">
        <v>0.05</v>
      </c>
      <c r="E55" s="10">
        <v>0.04</v>
      </c>
      <c r="F55" s="10">
        <v>0.03</v>
      </c>
      <c r="G55" s="10">
        <v>0.03</v>
      </c>
      <c r="H55" s="10">
        <v>0.02</v>
      </c>
      <c r="I55" s="17">
        <f t="shared" si="4"/>
        <v>0.03333333333</v>
      </c>
      <c r="J55" s="21" t="b">
        <v>1</v>
      </c>
      <c r="K55" s="19" t="b">
        <v>0</v>
      </c>
      <c r="L55" s="19" t="b">
        <v>0</v>
      </c>
      <c r="M55" s="19" t="b">
        <v>0</v>
      </c>
      <c r="N55" s="19" t="b">
        <v>0</v>
      </c>
      <c r="O55" s="20"/>
    </row>
    <row r="56" outlineLevel="1">
      <c r="A56" s="9" t="s">
        <v>60</v>
      </c>
      <c r="C56" s="10">
        <v>0.06</v>
      </c>
      <c r="D56" s="10">
        <v>0.1</v>
      </c>
      <c r="E56" s="10">
        <v>0.08</v>
      </c>
      <c r="F56" s="10">
        <v>0.09</v>
      </c>
      <c r="G56" s="10">
        <v>0.07</v>
      </c>
      <c r="H56" s="10">
        <v>0.04</v>
      </c>
      <c r="I56" s="17">
        <f t="shared" si="4"/>
        <v>0.07333333333</v>
      </c>
      <c r="J56" s="21" t="b">
        <v>1</v>
      </c>
      <c r="K56" s="19" t="b">
        <v>0</v>
      </c>
      <c r="L56" s="19" t="b">
        <v>0</v>
      </c>
      <c r="M56" s="19" t="b">
        <v>0</v>
      </c>
      <c r="N56" s="19" t="b">
        <v>0</v>
      </c>
      <c r="O56" s="20"/>
    </row>
    <row r="57" outlineLevel="1">
      <c r="A57" s="9" t="s">
        <v>61</v>
      </c>
      <c r="C57" s="10">
        <v>0.12</v>
      </c>
      <c r="D57" s="10">
        <v>0.1</v>
      </c>
      <c r="E57" s="10">
        <v>0.08</v>
      </c>
      <c r="F57" s="10">
        <v>0.07</v>
      </c>
      <c r="G57" s="10">
        <v>0.1</v>
      </c>
      <c r="H57" s="10">
        <v>0.08</v>
      </c>
      <c r="I57" s="17">
        <f t="shared" si="4"/>
        <v>0.09166666667</v>
      </c>
      <c r="J57" s="21" t="b">
        <v>1</v>
      </c>
      <c r="K57" s="19" t="b">
        <v>0</v>
      </c>
      <c r="L57" s="19" t="b">
        <v>0</v>
      </c>
      <c r="M57" s="19" t="b">
        <v>0</v>
      </c>
      <c r="N57" s="19" t="b">
        <v>0</v>
      </c>
      <c r="O57" s="20"/>
    </row>
    <row r="58" outlineLevel="1">
      <c r="A58" s="9" t="s">
        <v>62</v>
      </c>
      <c r="C58" s="10">
        <v>0.3</v>
      </c>
      <c r="D58" s="10">
        <v>0.2</v>
      </c>
      <c r="E58" s="10">
        <v>0.2</v>
      </c>
      <c r="F58" s="10">
        <v>0.1</v>
      </c>
      <c r="G58" s="10">
        <v>0.05</v>
      </c>
      <c r="H58" s="10">
        <v>0.05</v>
      </c>
      <c r="I58" s="17">
        <f t="shared" si="4"/>
        <v>0.15</v>
      </c>
      <c r="J58" s="21" t="b">
        <v>1</v>
      </c>
      <c r="K58" s="19" t="b">
        <v>0</v>
      </c>
      <c r="L58" s="19" t="b">
        <v>0</v>
      </c>
      <c r="M58" s="19" t="b">
        <v>0</v>
      </c>
      <c r="N58" s="19" t="b">
        <v>0</v>
      </c>
      <c r="O58" s="20"/>
    </row>
    <row r="59" outlineLevel="1">
      <c r="A59" s="9" t="s">
        <v>63</v>
      </c>
      <c r="C59" s="10">
        <v>0.12</v>
      </c>
      <c r="D59" s="10">
        <v>0.04</v>
      </c>
      <c r="E59" s="10">
        <v>0.06</v>
      </c>
      <c r="F59" s="10">
        <v>0.05</v>
      </c>
      <c r="G59" s="10">
        <v>0.05</v>
      </c>
      <c r="H59" s="10">
        <v>0.05</v>
      </c>
      <c r="I59" s="17">
        <f t="shared" si="4"/>
        <v>0.06166666667</v>
      </c>
      <c r="J59" s="21" t="b">
        <v>1</v>
      </c>
      <c r="K59" s="19" t="b">
        <v>0</v>
      </c>
      <c r="L59" s="19" t="b">
        <v>0</v>
      </c>
      <c r="M59" s="19" t="b">
        <v>0</v>
      </c>
      <c r="N59" s="19" t="b">
        <v>0</v>
      </c>
      <c r="O59" s="20"/>
    </row>
    <row r="60" outlineLevel="1">
      <c r="A60" s="9" t="s">
        <v>64</v>
      </c>
      <c r="C60" s="10">
        <v>0.18</v>
      </c>
      <c r="D60" s="10">
        <v>0.34</v>
      </c>
      <c r="E60" s="10">
        <v>0.42</v>
      </c>
      <c r="F60" s="10">
        <v>0.59</v>
      </c>
      <c r="G60" s="10">
        <v>0.83</v>
      </c>
      <c r="H60" s="10">
        <v>0.68</v>
      </c>
      <c r="I60" s="17">
        <f t="shared" si="4"/>
        <v>0.5066666667</v>
      </c>
      <c r="J60" s="18" t="b">
        <v>0</v>
      </c>
      <c r="K60" s="10" t="b">
        <v>1</v>
      </c>
      <c r="L60" s="19" t="b">
        <v>0</v>
      </c>
      <c r="M60" s="19" t="b">
        <v>0</v>
      </c>
      <c r="N60" s="19" t="b">
        <v>0</v>
      </c>
      <c r="O60" s="23"/>
    </row>
    <row r="61" outlineLevel="1">
      <c r="A61" s="9" t="s">
        <v>65</v>
      </c>
      <c r="C61" s="10">
        <v>0.19</v>
      </c>
      <c r="D61" s="10">
        <v>0.23</v>
      </c>
      <c r="E61" s="10">
        <v>0.25</v>
      </c>
      <c r="F61" s="10">
        <v>0.3</v>
      </c>
      <c r="G61" s="10">
        <v>0.37</v>
      </c>
      <c r="H61" s="10">
        <v>0.42</v>
      </c>
      <c r="I61" s="17">
        <f t="shared" si="4"/>
        <v>0.2933333333</v>
      </c>
      <c r="J61" s="18" t="b">
        <v>0</v>
      </c>
      <c r="K61" s="10" t="b">
        <v>1</v>
      </c>
      <c r="L61" s="19" t="b">
        <v>0</v>
      </c>
      <c r="M61" s="19" t="b">
        <v>0</v>
      </c>
      <c r="N61" s="19" t="b">
        <v>0</v>
      </c>
      <c r="O61" s="23"/>
    </row>
    <row r="62" outlineLevel="1">
      <c r="A62" s="9" t="s">
        <v>66</v>
      </c>
      <c r="B62" s="10" t="s">
        <v>67</v>
      </c>
      <c r="C62" s="10">
        <v>0.2</v>
      </c>
      <c r="D62" s="10">
        <v>0.25</v>
      </c>
      <c r="E62" s="10">
        <v>0.2</v>
      </c>
      <c r="F62" s="10">
        <v>0.2</v>
      </c>
      <c r="G62" s="10">
        <v>0.15</v>
      </c>
      <c r="H62" s="10">
        <v>0.2</v>
      </c>
      <c r="I62" s="17">
        <f t="shared" si="4"/>
        <v>0.2</v>
      </c>
      <c r="J62" s="18" t="b">
        <v>0</v>
      </c>
      <c r="K62" s="10" t="b">
        <v>1</v>
      </c>
      <c r="L62" s="19" t="b">
        <v>0</v>
      </c>
      <c r="M62" s="19" t="b">
        <v>0</v>
      </c>
      <c r="N62" s="19" t="b">
        <v>0</v>
      </c>
      <c r="O62" s="23"/>
    </row>
    <row r="63" outlineLevel="1">
      <c r="A63" s="9" t="s">
        <v>68</v>
      </c>
      <c r="B63" s="10" t="s">
        <v>69</v>
      </c>
      <c r="C63" s="10">
        <v>0.12</v>
      </c>
      <c r="D63" s="10">
        <v>0.04</v>
      </c>
      <c r="E63" s="10">
        <v>0.06</v>
      </c>
      <c r="F63" s="10">
        <v>0.05</v>
      </c>
      <c r="G63" s="10">
        <v>0.05</v>
      </c>
      <c r="H63" s="10">
        <v>0.05</v>
      </c>
      <c r="I63" s="17">
        <f t="shared" si="4"/>
        <v>0.06166666667</v>
      </c>
      <c r="J63" s="21" t="b">
        <v>1</v>
      </c>
      <c r="K63" s="19" t="b">
        <v>0</v>
      </c>
      <c r="L63" s="19" t="b">
        <v>0</v>
      </c>
      <c r="M63" s="19" t="b">
        <v>0</v>
      </c>
      <c r="N63" s="19" t="b">
        <v>0</v>
      </c>
      <c r="O63" s="20"/>
    </row>
    <row r="64">
      <c r="A64" s="9"/>
      <c r="I64" s="17"/>
      <c r="J64" s="18" t="b">
        <v>0</v>
      </c>
      <c r="K64" s="19" t="b">
        <v>0</v>
      </c>
      <c r="L64" s="19" t="b">
        <v>0</v>
      </c>
      <c r="M64" s="19" t="b">
        <v>0</v>
      </c>
      <c r="N64" s="10" t="b">
        <v>1</v>
      </c>
      <c r="O64" s="20"/>
    </row>
    <row r="65">
      <c r="A65" s="5" t="s">
        <v>70</v>
      </c>
      <c r="I65" s="17"/>
      <c r="J65" s="18" t="b">
        <v>0</v>
      </c>
      <c r="K65" s="19" t="b">
        <v>0</v>
      </c>
      <c r="L65" s="19" t="b">
        <v>0</v>
      </c>
      <c r="M65" s="19" t="b">
        <v>0</v>
      </c>
      <c r="N65" s="10" t="b">
        <v>1</v>
      </c>
      <c r="O65" s="20"/>
    </row>
    <row r="66" outlineLevel="1">
      <c r="A66" s="9" t="s">
        <v>71</v>
      </c>
      <c r="C66" s="10">
        <v>0.09</v>
      </c>
      <c r="D66" s="10">
        <v>0.22</v>
      </c>
      <c r="E66" s="10">
        <v>0.54</v>
      </c>
      <c r="F66" s="10">
        <v>0.76</v>
      </c>
      <c r="G66" s="10">
        <v>0.88</v>
      </c>
      <c r="H66" s="10">
        <v>0.93</v>
      </c>
      <c r="I66" s="17">
        <f t="shared" ref="I66:I101" si="5">AVERAGE(C66:H66)</f>
        <v>0.57</v>
      </c>
      <c r="J66" s="18" t="b">
        <v>0</v>
      </c>
      <c r="K66" s="10" t="b">
        <v>1</v>
      </c>
      <c r="L66" s="10" t="b">
        <v>1</v>
      </c>
      <c r="M66" s="10" t="b">
        <v>1</v>
      </c>
      <c r="N66" s="19" t="b">
        <v>0</v>
      </c>
      <c r="O66" s="22" t="s">
        <v>240</v>
      </c>
    </row>
    <row r="67" outlineLevel="1">
      <c r="A67" s="9" t="s">
        <v>72</v>
      </c>
      <c r="C67" s="10">
        <v>0.18</v>
      </c>
      <c r="D67" s="10">
        <v>0.56</v>
      </c>
      <c r="E67" s="10">
        <v>0.96</v>
      </c>
      <c r="F67" s="10">
        <v>1.0</v>
      </c>
      <c r="G67" s="10">
        <v>1.0</v>
      </c>
      <c r="H67" s="10">
        <v>1.0</v>
      </c>
      <c r="I67" s="17">
        <f t="shared" si="5"/>
        <v>0.7833333333</v>
      </c>
      <c r="J67" s="18" t="b">
        <v>0</v>
      </c>
      <c r="K67" s="10" t="b">
        <v>1</v>
      </c>
      <c r="L67" s="10" t="b">
        <v>1</v>
      </c>
      <c r="M67" s="10" t="b">
        <v>1</v>
      </c>
      <c r="N67" s="19" t="b">
        <v>0</v>
      </c>
      <c r="O67" s="22" t="s">
        <v>240</v>
      </c>
    </row>
    <row r="68" outlineLevel="1">
      <c r="A68" s="9" t="s">
        <v>73</v>
      </c>
      <c r="C68" s="10">
        <v>0.12</v>
      </c>
      <c r="D68" s="10">
        <v>0.28</v>
      </c>
      <c r="E68" s="10">
        <v>0.55</v>
      </c>
      <c r="F68" s="10">
        <v>0.71</v>
      </c>
      <c r="G68" s="10">
        <v>0.74</v>
      </c>
      <c r="H68" s="10">
        <v>0.83</v>
      </c>
      <c r="I68" s="17">
        <f t="shared" si="5"/>
        <v>0.5383333333</v>
      </c>
      <c r="J68" s="18" t="b">
        <v>0</v>
      </c>
      <c r="K68" s="10" t="b">
        <v>1</v>
      </c>
      <c r="L68" s="10" t="b">
        <v>1</v>
      </c>
      <c r="M68" s="10" t="b">
        <v>1</v>
      </c>
      <c r="N68" s="19" t="b">
        <v>0</v>
      </c>
      <c r="O68" s="22" t="s">
        <v>240</v>
      </c>
    </row>
    <row r="69" outlineLevel="1">
      <c r="A69" s="9" t="s">
        <v>74</v>
      </c>
      <c r="C69" s="10">
        <v>0.17</v>
      </c>
      <c r="D69" s="10">
        <v>0.45</v>
      </c>
      <c r="E69" s="10">
        <v>0.8</v>
      </c>
      <c r="F69" s="10">
        <v>0.89</v>
      </c>
      <c r="G69" s="10">
        <v>0.97</v>
      </c>
      <c r="H69" s="10">
        <v>0.94</v>
      </c>
      <c r="I69" s="17">
        <f t="shared" si="5"/>
        <v>0.7033333333</v>
      </c>
      <c r="J69" s="18" t="b">
        <v>0</v>
      </c>
      <c r="K69" s="10" t="b">
        <v>1</v>
      </c>
      <c r="L69" s="10" t="b">
        <v>1</v>
      </c>
      <c r="M69" s="10" t="b">
        <v>1</v>
      </c>
      <c r="N69" s="19" t="b">
        <v>0</v>
      </c>
      <c r="O69" s="22" t="s">
        <v>240</v>
      </c>
    </row>
    <row r="70" outlineLevel="1">
      <c r="A70" s="9" t="s">
        <v>75</v>
      </c>
      <c r="C70" s="10">
        <v>0.3</v>
      </c>
      <c r="D70" s="10">
        <v>0.69</v>
      </c>
      <c r="E70" s="10">
        <v>0.94</v>
      </c>
      <c r="F70" s="10">
        <v>1.0</v>
      </c>
      <c r="G70" s="10">
        <v>1.0</v>
      </c>
      <c r="H70" s="10">
        <v>1.0</v>
      </c>
      <c r="I70" s="17">
        <f t="shared" si="5"/>
        <v>0.8216666667</v>
      </c>
      <c r="J70" s="18" t="b">
        <v>0</v>
      </c>
      <c r="K70" s="10" t="b">
        <v>1</v>
      </c>
      <c r="L70" s="10" t="b">
        <v>1</v>
      </c>
      <c r="M70" s="10" t="b">
        <v>1</v>
      </c>
      <c r="N70" s="19" t="b">
        <v>0</v>
      </c>
      <c r="O70" s="22" t="s">
        <v>240</v>
      </c>
    </row>
    <row r="71" outlineLevel="1">
      <c r="A71" s="9" t="s">
        <v>76</v>
      </c>
      <c r="C71" s="10">
        <v>0.43</v>
      </c>
      <c r="D71" s="10">
        <v>0.86</v>
      </c>
      <c r="E71" s="10">
        <v>1.0</v>
      </c>
      <c r="F71" s="10">
        <v>1.0</v>
      </c>
      <c r="G71" s="10">
        <v>1.0</v>
      </c>
      <c r="H71" s="10">
        <v>1.0</v>
      </c>
      <c r="I71" s="17">
        <f t="shared" si="5"/>
        <v>0.8816666667</v>
      </c>
      <c r="J71" s="18" t="b">
        <v>0</v>
      </c>
      <c r="K71" s="10" t="b">
        <v>1</v>
      </c>
      <c r="L71" s="10" t="b">
        <v>1</v>
      </c>
      <c r="M71" s="10" t="b">
        <v>1</v>
      </c>
      <c r="N71" s="19" t="b">
        <v>0</v>
      </c>
      <c r="O71" s="22" t="s">
        <v>240</v>
      </c>
    </row>
    <row r="72" outlineLevel="1">
      <c r="A72" s="9" t="s">
        <v>77</v>
      </c>
      <c r="C72" s="10">
        <v>0.11</v>
      </c>
      <c r="D72" s="10">
        <v>0.32</v>
      </c>
      <c r="E72" s="10">
        <v>0.56</v>
      </c>
      <c r="F72" s="10">
        <v>0.77</v>
      </c>
      <c r="G72" s="10">
        <v>0.89</v>
      </c>
      <c r="H72" s="10">
        <v>0.91</v>
      </c>
      <c r="I72" s="17">
        <f t="shared" si="5"/>
        <v>0.5933333333</v>
      </c>
      <c r="J72" s="18" t="b">
        <v>0</v>
      </c>
      <c r="K72" s="10" t="b">
        <v>1</v>
      </c>
      <c r="L72" s="10" t="b">
        <v>1</v>
      </c>
      <c r="M72" s="10" t="b">
        <v>1</v>
      </c>
      <c r="N72" s="19" t="b">
        <v>0</v>
      </c>
      <c r="O72" s="22" t="s">
        <v>240</v>
      </c>
    </row>
    <row r="73" outlineLevel="1">
      <c r="A73" s="9" t="s">
        <v>78</v>
      </c>
      <c r="C73" s="10">
        <v>0.27</v>
      </c>
      <c r="D73" s="10">
        <v>0.54</v>
      </c>
      <c r="E73" s="10">
        <v>0.94</v>
      </c>
      <c r="F73" s="10">
        <v>1.0</v>
      </c>
      <c r="G73" s="10">
        <v>0.96</v>
      </c>
      <c r="H73" s="10">
        <v>0.96</v>
      </c>
      <c r="I73" s="17">
        <f t="shared" si="5"/>
        <v>0.7783333333</v>
      </c>
      <c r="J73" s="18" t="b">
        <v>0</v>
      </c>
      <c r="K73" s="10" t="b">
        <v>1</v>
      </c>
      <c r="L73" s="10" t="b">
        <v>1</v>
      </c>
      <c r="M73" s="10" t="b">
        <v>1</v>
      </c>
      <c r="N73" s="19" t="b">
        <v>0</v>
      </c>
      <c r="O73" s="22" t="s">
        <v>240</v>
      </c>
    </row>
    <row r="74" outlineLevel="1">
      <c r="A74" s="9" t="s">
        <v>79</v>
      </c>
      <c r="C74" s="10">
        <v>0.28</v>
      </c>
      <c r="D74" s="10">
        <v>0.79</v>
      </c>
      <c r="E74" s="10">
        <v>1.0</v>
      </c>
      <c r="F74" s="10">
        <v>1.0</v>
      </c>
      <c r="G74" s="10">
        <v>1.0</v>
      </c>
      <c r="H74" s="10">
        <v>1.0</v>
      </c>
      <c r="I74" s="17">
        <f t="shared" si="5"/>
        <v>0.845</v>
      </c>
      <c r="J74" s="18" t="b">
        <v>0</v>
      </c>
      <c r="K74" s="10" t="b">
        <v>1</v>
      </c>
      <c r="L74" s="10" t="b">
        <v>1</v>
      </c>
      <c r="M74" s="10" t="b">
        <v>1</v>
      </c>
      <c r="N74" s="19" t="b">
        <v>0</v>
      </c>
      <c r="O74" s="22" t="s">
        <v>240</v>
      </c>
    </row>
    <row r="75" outlineLevel="1">
      <c r="A75" s="9" t="s">
        <v>80</v>
      </c>
      <c r="C75" s="10">
        <v>0.46</v>
      </c>
      <c r="D75" s="10">
        <v>1.0</v>
      </c>
      <c r="E75" s="10">
        <v>1.0</v>
      </c>
      <c r="F75" s="10">
        <v>1.0</v>
      </c>
      <c r="G75" s="10">
        <v>1.0</v>
      </c>
      <c r="H75" s="10">
        <v>1.0</v>
      </c>
      <c r="I75" s="17">
        <f t="shared" si="5"/>
        <v>0.91</v>
      </c>
      <c r="J75" s="18" t="b">
        <v>0</v>
      </c>
      <c r="K75" s="10" t="b">
        <v>1</v>
      </c>
      <c r="L75" s="10" t="b">
        <v>1</v>
      </c>
      <c r="M75" s="10" t="b">
        <v>1</v>
      </c>
      <c r="N75" s="19" t="b">
        <v>0</v>
      </c>
      <c r="O75" s="22" t="s">
        <v>240</v>
      </c>
    </row>
    <row r="76" outlineLevel="1">
      <c r="A76" s="9" t="s">
        <v>81</v>
      </c>
      <c r="C76" s="10">
        <v>0.2</v>
      </c>
      <c r="D76" s="10">
        <v>0.55</v>
      </c>
      <c r="E76" s="10">
        <v>1.0</v>
      </c>
      <c r="F76" s="10">
        <v>1.0</v>
      </c>
      <c r="G76" s="10">
        <v>1.0</v>
      </c>
      <c r="H76" s="10">
        <v>1.0</v>
      </c>
      <c r="I76" s="17">
        <f t="shared" si="5"/>
        <v>0.7916666667</v>
      </c>
      <c r="J76" s="18" t="b">
        <v>0</v>
      </c>
      <c r="K76" s="10" t="b">
        <v>1</v>
      </c>
      <c r="L76" s="10" t="b">
        <v>1</v>
      </c>
      <c r="M76" s="10" t="b">
        <v>1</v>
      </c>
      <c r="N76" s="19" t="b">
        <v>0</v>
      </c>
      <c r="O76" s="22" t="s">
        <v>240</v>
      </c>
    </row>
    <row r="77" outlineLevel="1">
      <c r="A77" s="9" t="s">
        <v>82</v>
      </c>
      <c r="C77" s="10">
        <v>0.37</v>
      </c>
      <c r="D77" s="10">
        <v>0.85</v>
      </c>
      <c r="E77" s="10">
        <v>1.0</v>
      </c>
      <c r="F77" s="10">
        <v>1.0</v>
      </c>
      <c r="G77" s="10">
        <v>1.0</v>
      </c>
      <c r="H77" s="10">
        <v>1.0</v>
      </c>
      <c r="I77" s="17">
        <f t="shared" si="5"/>
        <v>0.87</v>
      </c>
      <c r="J77" s="18" t="b">
        <v>0</v>
      </c>
      <c r="K77" s="10" t="b">
        <v>1</v>
      </c>
      <c r="L77" s="10" t="b">
        <v>1</v>
      </c>
      <c r="M77" s="10" t="b">
        <v>1</v>
      </c>
      <c r="N77" s="19" t="b">
        <v>0</v>
      </c>
      <c r="O77" s="22" t="s">
        <v>240</v>
      </c>
    </row>
    <row r="78" outlineLevel="1">
      <c r="A78" s="9" t="s">
        <v>83</v>
      </c>
      <c r="C78" s="10">
        <v>0.53</v>
      </c>
      <c r="D78" s="10">
        <v>0.92</v>
      </c>
      <c r="E78" s="10">
        <v>1.0</v>
      </c>
      <c r="F78" s="10">
        <v>1.0</v>
      </c>
      <c r="G78" s="10">
        <v>1.0</v>
      </c>
      <c r="H78" s="10">
        <v>1.0</v>
      </c>
      <c r="I78" s="17">
        <f t="shared" si="5"/>
        <v>0.9083333333</v>
      </c>
      <c r="J78" s="18" t="b">
        <v>0</v>
      </c>
      <c r="K78" s="10" t="b">
        <v>1</v>
      </c>
      <c r="L78" s="10" t="b">
        <v>1</v>
      </c>
      <c r="M78" s="10" t="b">
        <v>1</v>
      </c>
      <c r="N78" s="19" t="b">
        <v>0</v>
      </c>
      <c r="O78" s="22" t="s">
        <v>240</v>
      </c>
    </row>
    <row r="79" outlineLevel="1">
      <c r="A79" s="9" t="s">
        <v>84</v>
      </c>
      <c r="C79" s="10">
        <v>0.3</v>
      </c>
      <c r="D79" s="10">
        <v>0.8</v>
      </c>
      <c r="E79" s="10">
        <v>1.0</v>
      </c>
      <c r="F79" s="10">
        <v>1.0</v>
      </c>
      <c r="G79" s="10">
        <v>1.0</v>
      </c>
      <c r="H79" s="10">
        <v>1.0</v>
      </c>
      <c r="I79" s="17">
        <f t="shared" si="5"/>
        <v>0.85</v>
      </c>
      <c r="J79" s="18" t="b">
        <v>0</v>
      </c>
      <c r="K79" s="10" t="b">
        <v>1</v>
      </c>
      <c r="L79" s="10" t="b">
        <v>1</v>
      </c>
      <c r="M79" s="10" t="b">
        <v>1</v>
      </c>
      <c r="N79" s="19" t="b">
        <v>0</v>
      </c>
      <c r="O79" s="22" t="s">
        <v>240</v>
      </c>
    </row>
    <row r="80" outlineLevel="1">
      <c r="A80" s="9" t="s">
        <v>85</v>
      </c>
      <c r="C80" s="10">
        <v>0.43</v>
      </c>
      <c r="D80" s="10">
        <v>0.97</v>
      </c>
      <c r="E80" s="10">
        <v>1.0</v>
      </c>
      <c r="F80" s="10">
        <v>1.0</v>
      </c>
      <c r="G80" s="10">
        <v>1.0</v>
      </c>
      <c r="H80" s="10">
        <v>1.0</v>
      </c>
      <c r="I80" s="17">
        <f t="shared" si="5"/>
        <v>0.9</v>
      </c>
      <c r="J80" s="18" t="b">
        <v>0</v>
      </c>
      <c r="K80" s="10" t="b">
        <v>1</v>
      </c>
      <c r="L80" s="10" t="b">
        <v>1</v>
      </c>
      <c r="M80" s="10" t="b">
        <v>1</v>
      </c>
      <c r="N80" s="19" t="b">
        <v>0</v>
      </c>
      <c r="O80" s="22" t="s">
        <v>240</v>
      </c>
    </row>
    <row r="81" outlineLevel="1">
      <c r="A81" s="9" t="s">
        <v>86</v>
      </c>
      <c r="C81" s="10">
        <v>0.65</v>
      </c>
      <c r="D81" s="10">
        <v>1.0</v>
      </c>
      <c r="E81" s="10">
        <v>1.0</v>
      </c>
      <c r="F81" s="10">
        <v>1.0</v>
      </c>
      <c r="G81" s="10">
        <v>1.0</v>
      </c>
      <c r="H81" s="10">
        <v>1.0</v>
      </c>
      <c r="I81" s="17">
        <f t="shared" si="5"/>
        <v>0.9416666667</v>
      </c>
      <c r="J81" s="18" t="b">
        <v>0</v>
      </c>
      <c r="K81" s="10" t="b">
        <v>1</v>
      </c>
      <c r="L81" s="10" t="b">
        <v>1</v>
      </c>
      <c r="M81" s="10" t="b">
        <v>1</v>
      </c>
      <c r="N81" s="19" t="b">
        <v>0</v>
      </c>
      <c r="O81" s="22" t="s">
        <v>240</v>
      </c>
    </row>
    <row r="82" outlineLevel="1">
      <c r="A82" s="9" t="s">
        <v>87</v>
      </c>
      <c r="B82" s="10">
        <v>17.0</v>
      </c>
      <c r="C82" s="10">
        <v>0.15</v>
      </c>
      <c r="D82" s="10">
        <v>0.6</v>
      </c>
      <c r="E82" s="10">
        <v>0.9</v>
      </c>
      <c r="F82" s="10">
        <v>0.9</v>
      </c>
      <c r="G82" s="10">
        <v>0.9</v>
      </c>
      <c r="H82" s="10">
        <v>0.85</v>
      </c>
      <c r="I82" s="17">
        <f t="shared" si="5"/>
        <v>0.7166666667</v>
      </c>
      <c r="J82" s="18" t="b">
        <v>0</v>
      </c>
      <c r="K82" s="10" t="b">
        <v>1</v>
      </c>
      <c r="L82" s="10" t="b">
        <v>1</v>
      </c>
      <c r="M82" s="10" t="b">
        <v>1</v>
      </c>
      <c r="N82" s="19" t="b">
        <v>0</v>
      </c>
      <c r="O82" s="22" t="s">
        <v>240</v>
      </c>
    </row>
    <row r="83" outlineLevel="1">
      <c r="A83" s="9" t="s">
        <v>88</v>
      </c>
      <c r="B83" s="10">
        <v>17.0</v>
      </c>
      <c r="C83" s="10">
        <v>0.35</v>
      </c>
      <c r="D83" s="10">
        <v>0.95</v>
      </c>
      <c r="E83" s="10">
        <v>0.98</v>
      </c>
      <c r="F83" s="10">
        <v>0.92</v>
      </c>
      <c r="G83" s="10">
        <v>0.9</v>
      </c>
      <c r="H83" s="10">
        <v>0.85</v>
      </c>
      <c r="I83" s="17">
        <f t="shared" si="5"/>
        <v>0.825</v>
      </c>
      <c r="J83" s="18" t="b">
        <v>0</v>
      </c>
      <c r="K83" s="10" t="b">
        <v>1</v>
      </c>
      <c r="L83" s="10" t="b">
        <v>1</v>
      </c>
      <c r="M83" s="10" t="b">
        <v>1</v>
      </c>
      <c r="N83" s="19" t="b">
        <v>0</v>
      </c>
      <c r="O83" s="22" t="s">
        <v>240</v>
      </c>
    </row>
    <row r="84" outlineLevel="1">
      <c r="A84" s="9" t="s">
        <v>89</v>
      </c>
      <c r="B84" s="10">
        <v>17.0</v>
      </c>
      <c r="C84" s="10">
        <v>0.11</v>
      </c>
      <c r="D84" s="10">
        <v>0.6</v>
      </c>
      <c r="E84" s="10">
        <v>0.96</v>
      </c>
      <c r="F84" s="10">
        <v>0.94</v>
      </c>
      <c r="G84" s="10">
        <v>0.92</v>
      </c>
      <c r="H84" s="10">
        <v>0.82</v>
      </c>
      <c r="I84" s="17">
        <f t="shared" si="5"/>
        <v>0.725</v>
      </c>
      <c r="J84" s="18" t="b">
        <v>0</v>
      </c>
      <c r="K84" s="10" t="b">
        <v>1</v>
      </c>
      <c r="L84" s="10" t="b">
        <v>1</v>
      </c>
      <c r="M84" s="10" t="b">
        <v>1</v>
      </c>
      <c r="N84" s="19" t="b">
        <v>0</v>
      </c>
      <c r="O84" s="22" t="s">
        <v>240</v>
      </c>
    </row>
    <row r="85" outlineLevel="1">
      <c r="A85" s="9" t="s">
        <v>90</v>
      </c>
      <c r="B85" s="10">
        <v>17.0</v>
      </c>
      <c r="C85" s="10">
        <v>0.34</v>
      </c>
      <c r="D85" s="10">
        <v>0.95</v>
      </c>
      <c r="E85" s="10">
        <v>0.98</v>
      </c>
      <c r="F85" s="10">
        <v>0.82</v>
      </c>
      <c r="G85" s="10">
        <v>0.87</v>
      </c>
      <c r="H85" s="10">
        <v>0.86</v>
      </c>
      <c r="I85" s="17">
        <f t="shared" si="5"/>
        <v>0.8033333333</v>
      </c>
      <c r="J85" s="18" t="b">
        <v>0</v>
      </c>
      <c r="K85" s="10" t="b">
        <v>1</v>
      </c>
      <c r="L85" s="10" t="b">
        <v>1</v>
      </c>
      <c r="M85" s="10" t="b">
        <v>1</v>
      </c>
      <c r="N85" s="19" t="b">
        <v>0</v>
      </c>
      <c r="O85" s="22" t="s">
        <v>240</v>
      </c>
    </row>
    <row r="86" outlineLevel="1">
      <c r="A86" s="9" t="s">
        <v>91</v>
      </c>
      <c r="B86" s="10">
        <v>17.0</v>
      </c>
      <c r="C86" s="10">
        <v>0.1</v>
      </c>
      <c r="D86" s="10">
        <v>0.4</v>
      </c>
      <c r="E86" s="10">
        <v>0.8</v>
      </c>
      <c r="F86" s="10">
        <v>0.9</v>
      </c>
      <c r="G86" s="10">
        <v>0.9</v>
      </c>
      <c r="H86" s="10">
        <v>0.9</v>
      </c>
      <c r="I86" s="17">
        <f t="shared" si="5"/>
        <v>0.6666666667</v>
      </c>
      <c r="J86" s="18" t="b">
        <v>0</v>
      </c>
      <c r="K86" s="10" t="b">
        <v>1</v>
      </c>
      <c r="L86" s="10" t="b">
        <v>1</v>
      </c>
      <c r="M86" s="10" t="b">
        <v>1</v>
      </c>
      <c r="N86" s="19" t="b">
        <v>0</v>
      </c>
      <c r="O86" s="22" t="s">
        <v>240</v>
      </c>
    </row>
    <row r="87" outlineLevel="1">
      <c r="A87" s="9" t="s">
        <v>92</v>
      </c>
      <c r="B87" s="10">
        <v>17.0</v>
      </c>
      <c r="C87" s="10">
        <v>0.4</v>
      </c>
      <c r="D87" s="10">
        <v>0.75</v>
      </c>
      <c r="E87" s="10">
        <v>0.9</v>
      </c>
      <c r="F87" s="10">
        <v>0.8</v>
      </c>
      <c r="G87" s="10">
        <v>0.9</v>
      </c>
      <c r="H87" s="10">
        <v>0.85</v>
      </c>
      <c r="I87" s="17">
        <f t="shared" si="5"/>
        <v>0.7666666667</v>
      </c>
      <c r="J87" s="18" t="b">
        <v>0</v>
      </c>
      <c r="K87" s="10" t="b">
        <v>1</v>
      </c>
      <c r="L87" s="10" t="b">
        <v>1</v>
      </c>
      <c r="M87" s="10" t="b">
        <v>1</v>
      </c>
      <c r="N87" s="19" t="b">
        <v>0</v>
      </c>
      <c r="O87" s="22" t="s">
        <v>240</v>
      </c>
    </row>
    <row r="88" outlineLevel="1">
      <c r="A88" s="9" t="s">
        <v>93</v>
      </c>
      <c r="B88" s="9" t="s">
        <v>94</v>
      </c>
      <c r="C88" s="10">
        <v>0.2</v>
      </c>
      <c r="E88" s="10">
        <v>0.7</v>
      </c>
      <c r="G88" s="10">
        <v>0.9</v>
      </c>
      <c r="H88" s="10">
        <v>0.8</v>
      </c>
      <c r="I88" s="17">
        <f t="shared" si="5"/>
        <v>0.65</v>
      </c>
      <c r="J88" s="18" t="b">
        <v>0</v>
      </c>
      <c r="K88" s="10" t="b">
        <v>1</v>
      </c>
      <c r="L88" s="10" t="b">
        <v>1</v>
      </c>
      <c r="M88" s="10" t="b">
        <v>1</v>
      </c>
      <c r="N88" s="19" t="b">
        <v>0</v>
      </c>
      <c r="O88" s="22" t="s">
        <v>241</v>
      </c>
    </row>
    <row r="89" outlineLevel="1">
      <c r="A89" s="9" t="s">
        <v>93</v>
      </c>
      <c r="B89" s="9" t="s">
        <v>95</v>
      </c>
      <c r="C89" s="10">
        <v>0.3</v>
      </c>
      <c r="E89" s="10">
        <v>0.8</v>
      </c>
      <c r="G89" s="10">
        <v>0.95</v>
      </c>
      <c r="H89" s="10">
        <v>0.9</v>
      </c>
      <c r="I89" s="17">
        <f t="shared" si="5"/>
        <v>0.7375</v>
      </c>
      <c r="J89" s="18" t="b">
        <v>0</v>
      </c>
      <c r="K89" s="10" t="b">
        <v>1</v>
      </c>
      <c r="L89" s="10" t="b">
        <v>1</v>
      </c>
      <c r="M89" s="10" t="b">
        <v>1</v>
      </c>
      <c r="N89" s="19" t="b">
        <v>0</v>
      </c>
      <c r="O89" s="22" t="s">
        <v>241</v>
      </c>
    </row>
    <row r="90" outlineLevel="1">
      <c r="A90" s="9" t="s">
        <v>96</v>
      </c>
      <c r="B90" s="10" t="s">
        <v>94</v>
      </c>
      <c r="C90" s="10">
        <v>0.4</v>
      </c>
      <c r="E90" s="10">
        <v>0.8</v>
      </c>
      <c r="G90" s="10">
        <v>0.9</v>
      </c>
      <c r="H90" s="10">
        <v>0.8</v>
      </c>
      <c r="I90" s="17">
        <f t="shared" si="5"/>
        <v>0.725</v>
      </c>
      <c r="J90" s="18" t="b">
        <v>0</v>
      </c>
      <c r="K90" s="10" t="b">
        <v>1</v>
      </c>
      <c r="L90" s="10" t="b">
        <v>1</v>
      </c>
      <c r="M90" s="10" t="b">
        <v>1</v>
      </c>
      <c r="N90" s="19" t="b">
        <v>0</v>
      </c>
      <c r="O90" s="22" t="s">
        <v>241</v>
      </c>
    </row>
    <row r="91" outlineLevel="1">
      <c r="A91" s="9" t="s">
        <v>97</v>
      </c>
      <c r="B91" s="9" t="s">
        <v>95</v>
      </c>
      <c r="C91" s="10">
        <v>0.15</v>
      </c>
      <c r="D91" s="10">
        <v>0.4</v>
      </c>
      <c r="E91" s="10">
        <v>0.75</v>
      </c>
      <c r="F91" s="10">
        <v>0.85</v>
      </c>
      <c r="G91" s="10">
        <v>0.8</v>
      </c>
      <c r="H91" s="10">
        <v>0.85</v>
      </c>
      <c r="I91" s="17">
        <f t="shared" si="5"/>
        <v>0.6333333333</v>
      </c>
      <c r="J91" s="18" t="b">
        <v>0</v>
      </c>
      <c r="K91" s="10" t="b">
        <v>1</v>
      </c>
      <c r="L91" s="10" t="b">
        <v>1</v>
      </c>
      <c r="M91" s="10" t="b">
        <v>1</v>
      </c>
      <c r="N91" s="19" t="b">
        <v>0</v>
      </c>
      <c r="O91" s="22" t="s">
        <v>240</v>
      </c>
    </row>
    <row r="92" outlineLevel="1">
      <c r="A92" s="9" t="s">
        <v>98</v>
      </c>
      <c r="B92" s="9" t="s">
        <v>99</v>
      </c>
      <c r="C92" s="10">
        <v>0.4</v>
      </c>
      <c r="D92" s="10">
        <v>0.8</v>
      </c>
      <c r="E92" s="10">
        <v>0.95</v>
      </c>
      <c r="F92" s="10">
        <v>0.95</v>
      </c>
      <c r="G92" s="10">
        <v>0.8</v>
      </c>
      <c r="H92" s="10">
        <v>0.85</v>
      </c>
      <c r="I92" s="17">
        <f t="shared" si="5"/>
        <v>0.7916666667</v>
      </c>
      <c r="J92" s="18" t="b">
        <v>0</v>
      </c>
      <c r="K92" s="10" t="b">
        <v>1</v>
      </c>
      <c r="L92" s="10" t="b">
        <v>1</v>
      </c>
      <c r="M92" s="10" t="b">
        <v>1</v>
      </c>
      <c r="N92" s="19" t="b">
        <v>0</v>
      </c>
      <c r="O92" s="22" t="s">
        <v>240</v>
      </c>
    </row>
    <row r="93" outlineLevel="1">
      <c r="A93" s="9" t="s">
        <v>100</v>
      </c>
      <c r="B93" s="9" t="s">
        <v>94</v>
      </c>
      <c r="C93" s="10">
        <v>0.1</v>
      </c>
      <c r="D93" s="10">
        <v>0.35</v>
      </c>
      <c r="E93" s="10">
        <v>0.5</v>
      </c>
      <c r="F93" s="10">
        <v>0.55</v>
      </c>
      <c r="G93" s="10">
        <v>0.7</v>
      </c>
      <c r="H93" s="10">
        <v>0.7</v>
      </c>
      <c r="I93" s="17">
        <f t="shared" si="5"/>
        <v>0.4833333333</v>
      </c>
      <c r="J93" s="18" t="b">
        <v>0</v>
      </c>
      <c r="K93" s="10" t="b">
        <v>1</v>
      </c>
      <c r="L93" s="10" t="b">
        <v>1</v>
      </c>
      <c r="M93" s="10" t="b">
        <v>1</v>
      </c>
      <c r="N93" s="19" t="b">
        <v>0</v>
      </c>
      <c r="O93" s="22" t="s">
        <v>240</v>
      </c>
    </row>
    <row r="94" outlineLevel="1">
      <c r="A94" s="9" t="s">
        <v>100</v>
      </c>
      <c r="B94" s="9" t="s">
        <v>95</v>
      </c>
      <c r="C94" s="10">
        <v>0.3</v>
      </c>
      <c r="D94" s="10">
        <v>0.55</v>
      </c>
      <c r="E94" s="10">
        <v>0.8</v>
      </c>
      <c r="F94" s="10">
        <v>0.85</v>
      </c>
      <c r="G94" s="10">
        <v>0.75</v>
      </c>
      <c r="H94" s="10">
        <v>0.8</v>
      </c>
      <c r="I94" s="17">
        <f t="shared" si="5"/>
        <v>0.675</v>
      </c>
      <c r="J94" s="18" t="b">
        <v>0</v>
      </c>
      <c r="K94" s="10" t="b">
        <v>1</v>
      </c>
      <c r="L94" s="10" t="b">
        <v>1</v>
      </c>
      <c r="M94" s="10" t="b">
        <v>1</v>
      </c>
      <c r="N94" s="19" t="b">
        <v>0</v>
      </c>
      <c r="O94" s="22" t="s">
        <v>240</v>
      </c>
    </row>
    <row r="95" outlineLevel="1">
      <c r="A95" s="9" t="s">
        <v>101</v>
      </c>
      <c r="B95" s="9" t="s">
        <v>94</v>
      </c>
      <c r="C95" s="10">
        <v>0.1</v>
      </c>
      <c r="D95" s="10">
        <v>0.35</v>
      </c>
      <c r="E95" s="10">
        <v>0.55</v>
      </c>
      <c r="F95" s="10">
        <v>0.65</v>
      </c>
      <c r="G95" s="10">
        <v>0.75</v>
      </c>
      <c r="H95" s="10">
        <v>0.8</v>
      </c>
      <c r="I95" s="17">
        <f t="shared" si="5"/>
        <v>0.5333333333</v>
      </c>
      <c r="J95" s="18" t="b">
        <v>0</v>
      </c>
      <c r="K95" s="10" t="b">
        <v>1</v>
      </c>
      <c r="L95" s="10" t="b">
        <v>1</v>
      </c>
      <c r="M95" s="10" t="b">
        <v>1</v>
      </c>
      <c r="N95" s="19" t="b">
        <v>0</v>
      </c>
      <c r="O95" s="22" t="s">
        <v>240</v>
      </c>
    </row>
    <row r="96" outlineLevel="1">
      <c r="A96" s="9" t="s">
        <v>101</v>
      </c>
      <c r="B96" s="9" t="s">
        <v>95</v>
      </c>
      <c r="C96" s="10">
        <v>0.2</v>
      </c>
      <c r="D96" s="10">
        <v>0.5</v>
      </c>
      <c r="E96" s="10">
        <v>0.7</v>
      </c>
      <c r="F96" s="10">
        <v>0.8</v>
      </c>
      <c r="G96" s="10">
        <v>0.75</v>
      </c>
      <c r="H96" s="10">
        <v>0.8</v>
      </c>
      <c r="I96" s="17">
        <f t="shared" si="5"/>
        <v>0.625</v>
      </c>
      <c r="J96" s="18" t="b">
        <v>0</v>
      </c>
      <c r="K96" s="10" t="b">
        <v>1</v>
      </c>
      <c r="L96" s="10" t="b">
        <v>1</v>
      </c>
      <c r="M96" s="10" t="b">
        <v>1</v>
      </c>
      <c r="N96" s="19" t="b">
        <v>0</v>
      </c>
      <c r="O96" s="22" t="s">
        <v>240</v>
      </c>
    </row>
    <row r="97" outlineLevel="1">
      <c r="A97" s="9" t="s">
        <v>102</v>
      </c>
      <c r="B97" s="9" t="s">
        <v>94</v>
      </c>
      <c r="C97" s="10">
        <v>0.1</v>
      </c>
      <c r="D97" s="10">
        <v>0.25</v>
      </c>
      <c r="E97" s="10">
        <v>0.55</v>
      </c>
      <c r="F97" s="10">
        <v>0.7</v>
      </c>
      <c r="G97" s="10">
        <v>0.8</v>
      </c>
      <c r="H97" s="10">
        <v>0.85</v>
      </c>
      <c r="I97" s="17">
        <f t="shared" si="5"/>
        <v>0.5416666667</v>
      </c>
      <c r="J97" s="18" t="b">
        <v>0</v>
      </c>
      <c r="K97" s="10" t="b">
        <v>1</v>
      </c>
      <c r="L97" s="10" t="b">
        <v>1</v>
      </c>
      <c r="M97" s="10" t="b">
        <v>1</v>
      </c>
      <c r="N97" s="19" t="b">
        <v>0</v>
      </c>
      <c r="O97" s="22" t="s">
        <v>240</v>
      </c>
    </row>
    <row r="98" outlineLevel="1">
      <c r="A98" s="9" t="s">
        <v>103</v>
      </c>
      <c r="C98" s="10">
        <v>0.25</v>
      </c>
      <c r="D98" s="10">
        <v>0.5</v>
      </c>
      <c r="E98" s="10">
        <v>0.85</v>
      </c>
      <c r="F98" s="10">
        <v>0.95</v>
      </c>
      <c r="G98" s="10">
        <v>0.9</v>
      </c>
      <c r="H98" s="10">
        <v>0.9</v>
      </c>
      <c r="I98" s="17">
        <f t="shared" si="5"/>
        <v>0.725</v>
      </c>
      <c r="J98" s="18" t="b">
        <v>0</v>
      </c>
      <c r="K98" s="10" t="b">
        <v>1</v>
      </c>
      <c r="L98" s="10" t="b">
        <v>1</v>
      </c>
      <c r="M98" s="10" t="b">
        <v>1</v>
      </c>
      <c r="N98" s="19" t="b">
        <v>0</v>
      </c>
      <c r="O98" s="22" t="s">
        <v>240</v>
      </c>
    </row>
    <row r="99" outlineLevel="1">
      <c r="A99" s="9" t="s">
        <v>104</v>
      </c>
      <c r="C99" s="10">
        <v>0.2</v>
      </c>
      <c r="D99" s="10">
        <v>0.4</v>
      </c>
      <c r="E99" s="10">
        <v>0.65</v>
      </c>
      <c r="F99" s="10">
        <v>0.55</v>
      </c>
      <c r="G99" s="10">
        <v>0.7</v>
      </c>
      <c r="H99" s="10">
        <v>0.7</v>
      </c>
      <c r="I99" s="17">
        <f t="shared" si="5"/>
        <v>0.5333333333</v>
      </c>
      <c r="J99" s="18" t="b">
        <v>0</v>
      </c>
      <c r="K99" s="10" t="b">
        <v>1</v>
      </c>
      <c r="L99" s="10" t="b">
        <v>1</v>
      </c>
      <c r="M99" s="10" t="b">
        <v>1</v>
      </c>
      <c r="N99" s="19" t="b">
        <v>0</v>
      </c>
      <c r="O99" s="22" t="s">
        <v>240</v>
      </c>
    </row>
    <row r="100" outlineLevel="1">
      <c r="A100" s="9" t="s">
        <v>105</v>
      </c>
      <c r="C100" s="10">
        <v>0.05</v>
      </c>
      <c r="D100" s="10">
        <v>0.15</v>
      </c>
      <c r="E100" s="10">
        <v>0.4</v>
      </c>
      <c r="F100" s="10">
        <v>0.35</v>
      </c>
      <c r="G100" s="10">
        <v>0.2</v>
      </c>
      <c r="H100" s="10">
        <v>0.2</v>
      </c>
      <c r="I100" s="17">
        <f t="shared" si="5"/>
        <v>0.225</v>
      </c>
      <c r="J100" s="18" t="b">
        <v>0</v>
      </c>
      <c r="K100" s="10" t="b">
        <v>1</v>
      </c>
      <c r="L100" s="10" t="b">
        <v>1</v>
      </c>
      <c r="M100" s="10" t="b">
        <v>1</v>
      </c>
      <c r="N100" s="19" t="b">
        <v>0</v>
      </c>
      <c r="O100" s="22" t="s">
        <v>240</v>
      </c>
    </row>
    <row r="101" outlineLevel="1">
      <c r="A101" s="9" t="s">
        <v>106</v>
      </c>
      <c r="C101" s="10">
        <v>0.1</v>
      </c>
      <c r="D101" s="10">
        <v>0.25</v>
      </c>
      <c r="E101" s="10">
        <v>0.55</v>
      </c>
      <c r="F101" s="10">
        <v>0.2</v>
      </c>
      <c r="G101" s="10">
        <v>0.1</v>
      </c>
      <c r="H101" s="10">
        <v>0.15</v>
      </c>
      <c r="I101" s="17">
        <f t="shared" si="5"/>
        <v>0.225</v>
      </c>
      <c r="J101" s="18" t="b">
        <v>0</v>
      </c>
      <c r="K101" s="10" t="b">
        <v>1</v>
      </c>
      <c r="L101" s="10" t="b">
        <v>1</v>
      </c>
      <c r="M101" s="10" t="b">
        <v>1</v>
      </c>
      <c r="N101" s="19" t="b">
        <v>0</v>
      </c>
      <c r="O101" s="22" t="s">
        <v>240</v>
      </c>
    </row>
    <row r="102">
      <c r="A102" s="11"/>
      <c r="I102" s="17"/>
      <c r="J102" s="18" t="b">
        <v>0</v>
      </c>
      <c r="K102" s="10" t="b">
        <v>0</v>
      </c>
      <c r="L102" s="19" t="b">
        <v>0</v>
      </c>
      <c r="M102" s="19" t="b">
        <v>0</v>
      </c>
      <c r="N102" s="10" t="b">
        <v>1</v>
      </c>
      <c r="O102" s="20"/>
    </row>
    <row r="103">
      <c r="A103" s="5" t="s">
        <v>107</v>
      </c>
      <c r="I103" s="17"/>
      <c r="J103" s="18" t="b">
        <v>0</v>
      </c>
      <c r="K103" s="19" t="b">
        <v>0</v>
      </c>
      <c r="L103" s="19" t="b">
        <v>0</v>
      </c>
      <c r="M103" s="19" t="b">
        <v>0</v>
      </c>
      <c r="N103" s="10" t="b">
        <v>1</v>
      </c>
      <c r="O103" s="20"/>
    </row>
    <row r="104" outlineLevel="1">
      <c r="A104" s="9" t="s">
        <v>108</v>
      </c>
      <c r="C104" s="10">
        <v>0.05</v>
      </c>
      <c r="D104" s="10">
        <v>0.1</v>
      </c>
      <c r="E104" s="10">
        <v>0.2</v>
      </c>
      <c r="F104" s="10">
        <v>0.55</v>
      </c>
      <c r="G104" s="10">
        <v>0.6</v>
      </c>
      <c r="H104" s="10">
        <v>0.55</v>
      </c>
      <c r="I104" s="17">
        <f t="shared" ref="I104:I135" si="6">AVERAGE(C104:H104)</f>
        <v>0.3416666667</v>
      </c>
      <c r="J104" s="18" t="b">
        <v>0</v>
      </c>
      <c r="K104" s="10" t="b">
        <v>1</v>
      </c>
      <c r="L104" s="19" t="b">
        <v>0</v>
      </c>
      <c r="M104" s="10" t="b">
        <v>1</v>
      </c>
      <c r="N104" s="19" t="b">
        <v>0</v>
      </c>
      <c r="O104" s="22" t="s">
        <v>242</v>
      </c>
    </row>
    <row r="105" outlineLevel="1">
      <c r="A105" s="9" t="s">
        <v>109</v>
      </c>
      <c r="B105" s="10" t="s">
        <v>94</v>
      </c>
      <c r="C105" s="10">
        <v>0.03</v>
      </c>
      <c r="D105" s="10">
        <v>0.05</v>
      </c>
      <c r="E105" s="10">
        <v>0.17</v>
      </c>
      <c r="F105" s="10">
        <v>0.52</v>
      </c>
      <c r="G105" s="10">
        <v>0.5</v>
      </c>
      <c r="H105" s="10">
        <v>0.52</v>
      </c>
      <c r="I105" s="17">
        <f t="shared" si="6"/>
        <v>0.2983333333</v>
      </c>
      <c r="J105" s="18" t="b">
        <v>0</v>
      </c>
      <c r="K105" s="10" t="b">
        <v>1</v>
      </c>
      <c r="L105" s="19" t="b">
        <v>0</v>
      </c>
      <c r="M105" s="10" t="b">
        <v>1</v>
      </c>
      <c r="N105" s="19" t="b">
        <v>0</v>
      </c>
      <c r="O105" s="22" t="s">
        <v>242</v>
      </c>
    </row>
    <row r="106" outlineLevel="1">
      <c r="A106" s="9" t="s">
        <v>110</v>
      </c>
      <c r="B106" s="10" t="s">
        <v>94</v>
      </c>
      <c r="C106" s="10">
        <v>0.15</v>
      </c>
      <c r="D106" s="10">
        <v>0.4</v>
      </c>
      <c r="E106" s="10">
        <v>0.65</v>
      </c>
      <c r="F106" s="10">
        <v>0.35</v>
      </c>
      <c r="G106" s="10">
        <v>0.35</v>
      </c>
      <c r="H106" s="10">
        <v>0.3</v>
      </c>
      <c r="I106" s="17">
        <f t="shared" si="6"/>
        <v>0.3666666667</v>
      </c>
      <c r="J106" s="18" t="b">
        <v>0</v>
      </c>
      <c r="K106" s="10" t="b">
        <v>1</v>
      </c>
      <c r="L106" s="19" t="b">
        <v>0</v>
      </c>
      <c r="M106" s="10" t="b">
        <v>1</v>
      </c>
      <c r="N106" s="19" t="b">
        <v>0</v>
      </c>
      <c r="O106" s="22" t="s">
        <v>242</v>
      </c>
    </row>
    <row r="107" outlineLevel="1">
      <c r="A107" s="9" t="s">
        <v>111</v>
      </c>
      <c r="C107" s="10">
        <v>0.01</v>
      </c>
      <c r="E107" s="10">
        <v>0.01</v>
      </c>
      <c r="G107" s="10">
        <v>0.01</v>
      </c>
      <c r="H107" s="10">
        <v>0.01</v>
      </c>
      <c r="I107" s="17">
        <f t="shared" si="6"/>
        <v>0.01</v>
      </c>
      <c r="J107" s="21" t="b">
        <v>1</v>
      </c>
      <c r="K107" s="19" t="b">
        <v>0</v>
      </c>
      <c r="L107" s="19" t="b">
        <v>0</v>
      </c>
      <c r="M107" s="19" t="b">
        <v>0</v>
      </c>
      <c r="N107" s="19" t="b">
        <v>0</v>
      </c>
      <c r="O107" s="10" t="s">
        <v>239</v>
      </c>
    </row>
    <row r="108" outlineLevel="1">
      <c r="A108" s="9" t="s">
        <v>112</v>
      </c>
      <c r="B108" s="10" t="s">
        <v>94</v>
      </c>
      <c r="C108" s="10">
        <v>0.15</v>
      </c>
      <c r="D108" s="10">
        <v>0.45</v>
      </c>
      <c r="E108" s="10">
        <v>0.7</v>
      </c>
      <c r="F108" s="10">
        <v>0.85</v>
      </c>
      <c r="G108" s="10">
        <v>0.95</v>
      </c>
      <c r="H108" s="10">
        <v>0.85</v>
      </c>
      <c r="I108" s="17">
        <f t="shared" si="6"/>
        <v>0.6583333333</v>
      </c>
      <c r="J108" s="18" t="b">
        <v>0</v>
      </c>
      <c r="K108" s="10" t="b">
        <v>1</v>
      </c>
      <c r="L108" s="19" t="b">
        <v>0</v>
      </c>
      <c r="M108" s="10" t="b">
        <v>1</v>
      </c>
      <c r="N108" s="19" t="b">
        <v>0</v>
      </c>
      <c r="O108" s="22" t="s">
        <v>242</v>
      </c>
    </row>
    <row r="109" outlineLevel="1">
      <c r="A109" s="9" t="s">
        <v>113</v>
      </c>
      <c r="C109" s="10">
        <v>0.05</v>
      </c>
      <c r="E109" s="10">
        <v>0.1</v>
      </c>
      <c r="G109" s="10">
        <v>0.1</v>
      </c>
      <c r="H109" s="10">
        <v>0.1</v>
      </c>
      <c r="I109" s="17">
        <f t="shared" si="6"/>
        <v>0.0875</v>
      </c>
      <c r="J109" s="21" t="b">
        <v>1</v>
      </c>
      <c r="K109" s="19" t="b">
        <v>0</v>
      </c>
      <c r="L109" s="19" t="b">
        <v>0</v>
      </c>
      <c r="M109" s="19" t="b">
        <v>0</v>
      </c>
      <c r="N109" s="19" t="b">
        <v>0</v>
      </c>
      <c r="O109" s="10" t="s">
        <v>239</v>
      </c>
    </row>
    <row r="110" outlineLevel="1">
      <c r="A110" s="9" t="s">
        <v>114</v>
      </c>
      <c r="B110" s="10" t="s">
        <v>115</v>
      </c>
      <c r="C110" s="10">
        <v>0.05</v>
      </c>
      <c r="D110" s="10">
        <v>0.1</v>
      </c>
      <c r="E110" s="10">
        <v>0.15</v>
      </c>
      <c r="F110" s="10">
        <v>0.25</v>
      </c>
      <c r="G110" s="10">
        <v>0.3</v>
      </c>
      <c r="H110" s="10">
        <v>0.3</v>
      </c>
      <c r="I110" s="17">
        <f t="shared" si="6"/>
        <v>0.1916666667</v>
      </c>
      <c r="J110" s="18" t="b">
        <v>0</v>
      </c>
      <c r="K110" s="10" t="b">
        <v>1</v>
      </c>
      <c r="L110" s="19" t="b">
        <v>0</v>
      </c>
      <c r="M110" s="10" t="b">
        <v>1</v>
      </c>
      <c r="N110" s="19" t="b">
        <v>0</v>
      </c>
      <c r="O110" s="22" t="s">
        <v>242</v>
      </c>
    </row>
    <row r="111" outlineLevel="1">
      <c r="A111" s="9" t="s">
        <v>116</v>
      </c>
      <c r="B111" s="10" t="s">
        <v>94</v>
      </c>
      <c r="C111" s="10">
        <v>0.1</v>
      </c>
      <c r="E111" s="10">
        <v>0.7</v>
      </c>
      <c r="G111" s="10">
        <v>0.8</v>
      </c>
      <c r="H111" s="10">
        <v>0.8</v>
      </c>
      <c r="I111" s="17">
        <f t="shared" si="6"/>
        <v>0.6</v>
      </c>
      <c r="J111" s="18" t="b">
        <v>0</v>
      </c>
      <c r="K111" s="10" t="b">
        <v>1</v>
      </c>
      <c r="L111" s="19" t="b">
        <v>0</v>
      </c>
      <c r="M111" s="10" t="b">
        <v>1</v>
      </c>
      <c r="N111" s="19" t="b">
        <v>0</v>
      </c>
      <c r="O111" s="22" t="s">
        <v>243</v>
      </c>
    </row>
    <row r="112" outlineLevel="1">
      <c r="A112" s="9" t="s">
        <v>114</v>
      </c>
      <c r="B112" s="10" t="s">
        <v>117</v>
      </c>
      <c r="C112" s="10">
        <v>0.05</v>
      </c>
      <c r="E112" s="10">
        <v>0.15</v>
      </c>
      <c r="G112" s="10">
        <v>0.3</v>
      </c>
      <c r="H112" s="10">
        <v>0.3</v>
      </c>
      <c r="I112" s="17">
        <f t="shared" si="6"/>
        <v>0.2</v>
      </c>
      <c r="J112" s="18" t="b">
        <v>0</v>
      </c>
      <c r="K112" s="10" t="b">
        <v>1</v>
      </c>
      <c r="L112" s="19" t="b">
        <v>0</v>
      </c>
      <c r="M112" s="10" t="b">
        <v>1</v>
      </c>
      <c r="N112" s="19" t="b">
        <v>0</v>
      </c>
      <c r="O112" s="22" t="s">
        <v>243</v>
      </c>
    </row>
    <row r="113" outlineLevel="1">
      <c r="A113" s="9" t="s">
        <v>118</v>
      </c>
      <c r="C113" s="10">
        <v>0.05</v>
      </c>
      <c r="E113" s="10">
        <v>0.1</v>
      </c>
      <c r="G113" s="10">
        <v>0.15</v>
      </c>
      <c r="H113" s="10">
        <v>0.15</v>
      </c>
      <c r="I113" s="17">
        <f t="shared" si="6"/>
        <v>0.1125</v>
      </c>
      <c r="J113" s="21" t="b">
        <v>1</v>
      </c>
      <c r="K113" s="19" t="b">
        <v>0</v>
      </c>
      <c r="L113" s="19" t="b">
        <v>0</v>
      </c>
      <c r="M113" s="19" t="b">
        <v>0</v>
      </c>
      <c r="N113" s="19" t="b">
        <v>0</v>
      </c>
      <c r="O113" s="10" t="s">
        <v>239</v>
      </c>
    </row>
    <row r="114" outlineLevel="1">
      <c r="A114" s="9" t="s">
        <v>119</v>
      </c>
      <c r="B114" s="10" t="s">
        <v>115</v>
      </c>
      <c r="C114" s="10">
        <v>0.3</v>
      </c>
      <c r="E114" s="10">
        <v>0.3</v>
      </c>
      <c r="G114" s="10">
        <v>0.3</v>
      </c>
      <c r="H114" s="10">
        <v>0.3</v>
      </c>
      <c r="I114" s="17">
        <f t="shared" si="6"/>
        <v>0.3</v>
      </c>
      <c r="J114" s="18" t="b">
        <v>0</v>
      </c>
      <c r="K114" s="10" t="b">
        <v>1</v>
      </c>
      <c r="L114" s="19" t="b">
        <v>0</v>
      </c>
      <c r="M114" s="10" t="b">
        <v>1</v>
      </c>
      <c r="N114" s="19" t="b">
        <v>0</v>
      </c>
      <c r="O114" s="22" t="s">
        <v>243</v>
      </c>
    </row>
    <row r="115" outlineLevel="1">
      <c r="A115" s="9" t="s">
        <v>120</v>
      </c>
      <c r="C115" s="10">
        <v>0.3</v>
      </c>
      <c r="E115" s="10">
        <v>0.15</v>
      </c>
      <c r="G115" s="10">
        <v>0.1</v>
      </c>
      <c r="H115" s="10">
        <v>0.1</v>
      </c>
      <c r="I115" s="17">
        <f t="shared" si="6"/>
        <v>0.1625</v>
      </c>
      <c r="J115" s="18" t="b">
        <v>0</v>
      </c>
      <c r="K115" s="10" t="b">
        <v>1</v>
      </c>
      <c r="L115" s="19" t="b">
        <v>0</v>
      </c>
      <c r="M115" s="10" t="b">
        <v>1</v>
      </c>
      <c r="N115" s="19" t="b">
        <v>0</v>
      </c>
      <c r="O115" s="22" t="s">
        <v>243</v>
      </c>
    </row>
    <row r="116" outlineLevel="1">
      <c r="A116" s="9" t="s">
        <v>121</v>
      </c>
      <c r="C116" s="10">
        <v>0.2</v>
      </c>
      <c r="D116" s="10">
        <v>0.15</v>
      </c>
      <c r="E116" s="10">
        <v>0.1</v>
      </c>
      <c r="F116" s="10">
        <v>0.05</v>
      </c>
      <c r="G116" s="10">
        <v>0.05</v>
      </c>
      <c r="H116" s="10">
        <v>0.05</v>
      </c>
      <c r="I116" s="17">
        <f t="shared" si="6"/>
        <v>0.1</v>
      </c>
      <c r="J116" s="21" t="b">
        <v>1</v>
      </c>
      <c r="K116" s="19" t="b">
        <v>0</v>
      </c>
      <c r="L116" s="19" t="b">
        <v>0</v>
      </c>
      <c r="M116" s="19" t="b">
        <v>0</v>
      </c>
      <c r="N116" s="19" t="b">
        <v>0</v>
      </c>
      <c r="O116" s="20"/>
    </row>
    <row r="117" outlineLevel="1">
      <c r="A117" s="9" t="s">
        <v>122</v>
      </c>
      <c r="C117" s="10">
        <v>0.2</v>
      </c>
      <c r="D117" s="10">
        <v>0.15</v>
      </c>
      <c r="E117" s="10">
        <v>0.1</v>
      </c>
      <c r="F117" s="10">
        <v>0.08</v>
      </c>
      <c r="G117" s="10">
        <v>0.04</v>
      </c>
      <c r="H117" s="10">
        <v>0.02</v>
      </c>
      <c r="I117" s="17">
        <f t="shared" si="6"/>
        <v>0.09833333333</v>
      </c>
      <c r="J117" s="21" t="b">
        <v>1</v>
      </c>
      <c r="K117" s="19" t="b">
        <v>0</v>
      </c>
      <c r="L117" s="19" t="b">
        <v>0</v>
      </c>
      <c r="M117" s="19" t="b">
        <v>0</v>
      </c>
      <c r="N117" s="19" t="b">
        <v>0</v>
      </c>
      <c r="O117" s="20"/>
    </row>
    <row r="118" outlineLevel="1">
      <c r="A118" s="9" t="s">
        <v>123</v>
      </c>
      <c r="B118" s="10" t="s">
        <v>94</v>
      </c>
      <c r="C118" s="10">
        <v>0.03</v>
      </c>
      <c r="D118" s="10">
        <v>0.15</v>
      </c>
      <c r="E118" s="10">
        <v>0.5</v>
      </c>
      <c r="F118" s="10">
        <v>0.8</v>
      </c>
      <c r="G118" s="10">
        <v>0.85</v>
      </c>
      <c r="H118" s="10">
        <v>0.8</v>
      </c>
      <c r="I118" s="17">
        <f t="shared" si="6"/>
        <v>0.5216666667</v>
      </c>
      <c r="J118" s="18" t="b">
        <v>0</v>
      </c>
      <c r="K118" s="10" t="b">
        <v>1</v>
      </c>
      <c r="L118" s="19" t="b">
        <v>0</v>
      </c>
      <c r="M118" s="10" t="b">
        <v>1</v>
      </c>
      <c r="N118" s="19" t="b">
        <v>0</v>
      </c>
      <c r="O118" s="22" t="s">
        <v>242</v>
      </c>
    </row>
    <row r="119" outlineLevel="1">
      <c r="A119" s="9" t="s">
        <v>124</v>
      </c>
      <c r="B119" s="10" t="s">
        <v>125</v>
      </c>
      <c r="C119" s="10">
        <v>0.02</v>
      </c>
      <c r="D119" s="10">
        <v>0.08</v>
      </c>
      <c r="E119" s="10">
        <v>0.3</v>
      </c>
      <c r="F119" s="10">
        <v>0.6</v>
      </c>
      <c r="G119" s="10">
        <v>0.8</v>
      </c>
      <c r="H119" s="10">
        <v>0.9</v>
      </c>
      <c r="I119" s="17">
        <f t="shared" si="6"/>
        <v>0.45</v>
      </c>
      <c r="J119" s="18" t="b">
        <v>0</v>
      </c>
      <c r="K119" s="10" t="b">
        <v>1</v>
      </c>
      <c r="L119" s="19" t="b">
        <v>0</v>
      </c>
      <c r="M119" s="10" t="b">
        <v>1</v>
      </c>
      <c r="N119" s="19" t="b">
        <v>0</v>
      </c>
      <c r="O119" s="22" t="s">
        <v>242</v>
      </c>
    </row>
    <row r="120" outlineLevel="1">
      <c r="A120" s="9" t="s">
        <v>126</v>
      </c>
      <c r="B120" s="10" t="s">
        <v>125</v>
      </c>
      <c r="C120" s="10">
        <v>0.3</v>
      </c>
      <c r="D120" s="10">
        <v>0.3</v>
      </c>
      <c r="E120" s="10">
        <v>0.6</v>
      </c>
      <c r="F120" s="10">
        <v>0.8</v>
      </c>
      <c r="G120" s="10">
        <v>0.75</v>
      </c>
      <c r="H120" s="10">
        <v>0.75</v>
      </c>
      <c r="I120" s="17">
        <f t="shared" si="6"/>
        <v>0.5833333333</v>
      </c>
      <c r="J120" s="18" t="b">
        <v>0</v>
      </c>
      <c r="K120" s="10" t="b">
        <v>1</v>
      </c>
      <c r="L120" s="19" t="b">
        <v>0</v>
      </c>
      <c r="M120" s="10" t="b">
        <v>1</v>
      </c>
      <c r="N120" s="19" t="b">
        <v>0</v>
      </c>
      <c r="O120" s="22" t="s">
        <v>242</v>
      </c>
    </row>
    <row r="121" outlineLevel="1">
      <c r="A121" s="9" t="s">
        <v>127</v>
      </c>
      <c r="B121" s="10" t="s">
        <v>128</v>
      </c>
      <c r="C121" s="10">
        <v>0.35</v>
      </c>
      <c r="D121" s="10">
        <v>0.35</v>
      </c>
      <c r="E121" s="10">
        <v>0.4</v>
      </c>
      <c r="F121" s="10">
        <v>0.55</v>
      </c>
      <c r="G121" s="10">
        <v>0.7</v>
      </c>
      <c r="H121" s="10">
        <v>0.7</v>
      </c>
      <c r="I121" s="17">
        <f t="shared" si="6"/>
        <v>0.5083333333</v>
      </c>
      <c r="J121" s="18" t="b">
        <v>0</v>
      </c>
      <c r="K121" s="10" t="b">
        <v>1</v>
      </c>
      <c r="L121" s="19" t="b">
        <v>0</v>
      </c>
      <c r="M121" s="10" t="b">
        <v>1</v>
      </c>
      <c r="N121" s="19" t="b">
        <v>0</v>
      </c>
      <c r="O121" s="22" t="s">
        <v>242</v>
      </c>
    </row>
    <row r="122" outlineLevel="1">
      <c r="A122" s="9" t="s">
        <v>129</v>
      </c>
      <c r="B122" s="10" t="s">
        <v>94</v>
      </c>
      <c r="C122" s="10">
        <v>0.1</v>
      </c>
      <c r="E122" s="10">
        <v>0.4</v>
      </c>
      <c r="G122" s="10">
        <v>0.6</v>
      </c>
      <c r="H122" s="10">
        <v>0.6</v>
      </c>
      <c r="I122" s="17">
        <f t="shared" si="6"/>
        <v>0.425</v>
      </c>
      <c r="J122" s="18" t="b">
        <v>0</v>
      </c>
      <c r="K122" s="10" t="b">
        <v>1</v>
      </c>
      <c r="L122" s="19" t="b">
        <v>0</v>
      </c>
      <c r="M122" s="10" t="b">
        <v>1</v>
      </c>
      <c r="N122" s="19" t="b">
        <v>0</v>
      </c>
      <c r="O122" s="22" t="s">
        <v>243</v>
      </c>
    </row>
    <row r="123" outlineLevel="1">
      <c r="A123" s="9" t="s">
        <v>129</v>
      </c>
      <c r="B123" s="10" t="s">
        <v>95</v>
      </c>
      <c r="C123" s="10">
        <v>0.1</v>
      </c>
      <c r="D123" s="10">
        <v>0.2</v>
      </c>
      <c r="E123" s="10">
        <v>0.45</v>
      </c>
      <c r="F123" s="10">
        <v>0.8</v>
      </c>
      <c r="G123" s="10">
        <v>0.6</v>
      </c>
      <c r="H123" s="10">
        <v>0.75</v>
      </c>
      <c r="I123" s="17">
        <f t="shared" si="6"/>
        <v>0.4833333333</v>
      </c>
      <c r="J123" s="18" t="b">
        <v>0</v>
      </c>
      <c r="K123" s="10" t="b">
        <v>1</v>
      </c>
      <c r="L123" s="19" t="b">
        <v>0</v>
      </c>
      <c r="M123" s="10" t="b">
        <v>1</v>
      </c>
      <c r="N123" s="19" t="b">
        <v>0</v>
      </c>
      <c r="O123" s="22" t="s">
        <v>242</v>
      </c>
    </row>
    <row r="124" outlineLevel="1">
      <c r="A124" s="9" t="s">
        <v>129</v>
      </c>
      <c r="B124" s="10" t="s">
        <v>130</v>
      </c>
      <c r="C124" s="10">
        <v>0.2</v>
      </c>
      <c r="E124" s="10">
        <v>0.8</v>
      </c>
      <c r="G124" s="10">
        <v>0.8</v>
      </c>
      <c r="H124" s="10">
        <v>0.8</v>
      </c>
      <c r="I124" s="17">
        <f t="shared" si="6"/>
        <v>0.65</v>
      </c>
      <c r="J124" s="18" t="b">
        <v>0</v>
      </c>
      <c r="K124" s="10" t="b">
        <v>1</v>
      </c>
      <c r="L124" s="19" t="b">
        <v>0</v>
      </c>
      <c r="M124" s="10" t="b">
        <v>1</v>
      </c>
      <c r="N124" s="19" t="b">
        <v>0</v>
      </c>
      <c r="O124" s="22" t="s">
        <v>243</v>
      </c>
    </row>
    <row r="125" outlineLevel="1">
      <c r="A125" s="9" t="s">
        <v>131</v>
      </c>
      <c r="B125" s="10" t="s">
        <v>94</v>
      </c>
      <c r="C125" s="10">
        <v>0.15</v>
      </c>
      <c r="E125" s="10">
        <v>0.6</v>
      </c>
      <c r="G125" s="10">
        <v>0.6</v>
      </c>
      <c r="H125" s="10">
        <v>0.7</v>
      </c>
      <c r="I125" s="17">
        <f t="shared" si="6"/>
        <v>0.5125</v>
      </c>
      <c r="J125" s="18" t="b">
        <v>0</v>
      </c>
      <c r="K125" s="10" t="b">
        <v>1</v>
      </c>
      <c r="L125" s="19" t="b">
        <v>0</v>
      </c>
      <c r="M125" s="10" t="b">
        <v>1</v>
      </c>
      <c r="N125" s="19" t="b">
        <v>0</v>
      </c>
      <c r="O125" s="22" t="s">
        <v>243</v>
      </c>
    </row>
    <row r="126" outlineLevel="1">
      <c r="A126" s="9" t="s">
        <v>132</v>
      </c>
      <c r="B126" s="10" t="s">
        <v>133</v>
      </c>
      <c r="C126" s="10">
        <v>0.3</v>
      </c>
      <c r="D126" s="10">
        <v>0.2</v>
      </c>
      <c r="E126" s="10">
        <v>0.15</v>
      </c>
      <c r="F126" s="10">
        <v>0.05</v>
      </c>
      <c r="G126" s="10">
        <v>0.05</v>
      </c>
      <c r="H126" s="10">
        <v>0.05</v>
      </c>
      <c r="I126" s="17">
        <f t="shared" si="6"/>
        <v>0.1333333333</v>
      </c>
      <c r="J126" s="21" t="b">
        <v>1</v>
      </c>
      <c r="K126" s="19" t="b">
        <v>0</v>
      </c>
      <c r="L126" s="19" t="b">
        <v>0</v>
      </c>
      <c r="M126" s="19" t="b">
        <v>0</v>
      </c>
      <c r="N126" s="19" t="b">
        <v>0</v>
      </c>
      <c r="O126" s="20"/>
    </row>
    <row r="127" outlineLevel="1">
      <c r="A127" s="9" t="s">
        <v>134</v>
      </c>
      <c r="C127" s="10">
        <v>0.05</v>
      </c>
      <c r="D127" s="10">
        <v>0.15</v>
      </c>
      <c r="E127" s="10">
        <v>0.35</v>
      </c>
      <c r="F127" s="10">
        <v>0.4</v>
      </c>
      <c r="G127" s="10">
        <v>0.5</v>
      </c>
      <c r="H127" s="10">
        <v>0.5</v>
      </c>
      <c r="I127" s="17">
        <f t="shared" si="6"/>
        <v>0.325</v>
      </c>
      <c r="J127" s="18" t="b">
        <v>0</v>
      </c>
      <c r="K127" s="10" t="b">
        <v>1</v>
      </c>
      <c r="L127" s="19" t="b">
        <v>0</v>
      </c>
      <c r="M127" s="19" t="b">
        <v>0</v>
      </c>
      <c r="N127" s="19" t="b">
        <v>0</v>
      </c>
      <c r="O127" s="23"/>
    </row>
    <row r="128" outlineLevel="1">
      <c r="A128" s="9" t="s">
        <v>135</v>
      </c>
      <c r="C128" s="10">
        <v>0.3</v>
      </c>
      <c r="D128" s="10">
        <v>0.45</v>
      </c>
      <c r="E128" s="10">
        <v>0.65</v>
      </c>
      <c r="F128" s="10">
        <v>0.56</v>
      </c>
      <c r="G128" s="10">
        <v>0.59</v>
      </c>
      <c r="H128" s="10">
        <v>0.71</v>
      </c>
      <c r="I128" s="17">
        <f t="shared" si="6"/>
        <v>0.5433333333</v>
      </c>
      <c r="J128" s="18" t="b">
        <v>0</v>
      </c>
      <c r="K128" s="10" t="b">
        <v>1</v>
      </c>
      <c r="L128" s="19" t="b">
        <v>0</v>
      </c>
      <c r="M128" s="19" t="b">
        <v>0</v>
      </c>
      <c r="N128" s="19" t="b">
        <v>0</v>
      </c>
      <c r="O128" s="23"/>
    </row>
    <row r="129" outlineLevel="1">
      <c r="A129" s="9" t="s">
        <v>136</v>
      </c>
      <c r="C129" s="10">
        <v>0.05</v>
      </c>
      <c r="D129" s="10">
        <v>0.06</v>
      </c>
      <c r="E129" s="10">
        <v>0.39</v>
      </c>
      <c r="F129" s="10">
        <v>0.63</v>
      </c>
      <c r="G129" s="10">
        <v>0.7</v>
      </c>
      <c r="H129" s="10">
        <v>0.73</v>
      </c>
      <c r="I129" s="17">
        <f t="shared" si="6"/>
        <v>0.4266666667</v>
      </c>
      <c r="J129" s="18" t="b">
        <v>0</v>
      </c>
      <c r="K129" s="10" t="b">
        <v>1</v>
      </c>
      <c r="L129" s="19" t="b">
        <v>0</v>
      </c>
      <c r="M129" s="19" t="b">
        <v>0</v>
      </c>
      <c r="N129" s="19" t="b">
        <v>0</v>
      </c>
      <c r="O129" s="23"/>
    </row>
    <row r="130" outlineLevel="1">
      <c r="A130" s="9" t="s">
        <v>137</v>
      </c>
      <c r="C130" s="10">
        <v>0.03</v>
      </c>
      <c r="D130" s="10">
        <v>0.03</v>
      </c>
      <c r="E130" s="10">
        <v>0.15</v>
      </c>
      <c r="F130" s="10">
        <v>0.4</v>
      </c>
      <c r="G130" s="10">
        <v>0.5</v>
      </c>
      <c r="H130" s="10">
        <v>0.5</v>
      </c>
      <c r="I130" s="17">
        <f t="shared" si="6"/>
        <v>0.2683333333</v>
      </c>
      <c r="J130" s="18" t="b">
        <v>0</v>
      </c>
      <c r="K130" s="10" t="b">
        <v>1</v>
      </c>
      <c r="L130" s="19" t="b">
        <v>0</v>
      </c>
      <c r="M130" s="19" t="b">
        <v>0</v>
      </c>
      <c r="N130" s="19" t="b">
        <v>0</v>
      </c>
      <c r="O130" s="23"/>
    </row>
    <row r="131" outlineLevel="1">
      <c r="A131" s="9" t="s">
        <v>138</v>
      </c>
      <c r="C131" s="10">
        <v>0.05</v>
      </c>
      <c r="D131" s="10">
        <v>0.25</v>
      </c>
      <c r="E131" s="10">
        <v>0.4</v>
      </c>
      <c r="F131" s="10">
        <v>0.5</v>
      </c>
      <c r="G131" s="10">
        <v>0.6</v>
      </c>
      <c r="H131" s="10">
        <v>0.5</v>
      </c>
      <c r="I131" s="17">
        <f t="shared" si="6"/>
        <v>0.3833333333</v>
      </c>
      <c r="J131" s="18" t="b">
        <v>0</v>
      </c>
      <c r="K131" s="10" t="b">
        <v>1</v>
      </c>
      <c r="L131" s="19" t="b">
        <v>0</v>
      </c>
      <c r="M131" s="19" t="b">
        <v>0</v>
      </c>
      <c r="N131" s="19" t="b">
        <v>0</v>
      </c>
      <c r="O131" s="23"/>
    </row>
    <row r="132" outlineLevel="1">
      <c r="A132" s="9" t="s">
        <v>139</v>
      </c>
      <c r="C132" s="10">
        <v>0.05</v>
      </c>
      <c r="E132" s="10">
        <v>0.25</v>
      </c>
      <c r="G132" s="10">
        <v>0.3</v>
      </c>
      <c r="H132" s="10">
        <v>0.4</v>
      </c>
      <c r="I132" s="17">
        <f t="shared" si="6"/>
        <v>0.25</v>
      </c>
      <c r="J132" s="18" t="b">
        <v>0</v>
      </c>
      <c r="K132" s="10" t="b">
        <v>1</v>
      </c>
      <c r="L132" s="19" t="b">
        <v>0</v>
      </c>
      <c r="M132" s="19" t="b">
        <v>0</v>
      </c>
      <c r="N132" s="19" t="b">
        <v>0</v>
      </c>
      <c r="O132" s="9" t="s">
        <v>239</v>
      </c>
    </row>
    <row r="133" outlineLevel="1">
      <c r="A133" s="9" t="s">
        <v>140</v>
      </c>
      <c r="C133" s="10">
        <v>0.05</v>
      </c>
      <c r="D133" s="10">
        <v>0.15</v>
      </c>
      <c r="E133" s="10">
        <v>0.35</v>
      </c>
      <c r="F133" s="10">
        <v>0.4</v>
      </c>
      <c r="G133" s="10">
        <v>0.5</v>
      </c>
      <c r="H133" s="10">
        <v>0.5</v>
      </c>
      <c r="I133" s="17">
        <f t="shared" si="6"/>
        <v>0.325</v>
      </c>
      <c r="J133" s="18" t="b">
        <v>0</v>
      </c>
      <c r="K133" s="10" t="b">
        <v>1</v>
      </c>
      <c r="L133" s="19" t="b">
        <v>0</v>
      </c>
      <c r="M133" s="19" t="b">
        <v>0</v>
      </c>
      <c r="N133" s="19" t="b">
        <v>0</v>
      </c>
      <c r="O133" s="23"/>
    </row>
    <row r="134" outlineLevel="1">
      <c r="A134" s="9" t="s">
        <v>141</v>
      </c>
      <c r="C134" s="10">
        <v>0.1</v>
      </c>
      <c r="E134" s="10">
        <v>0.4</v>
      </c>
      <c r="G134" s="10">
        <v>0.5</v>
      </c>
      <c r="H134" s="10">
        <v>0.6</v>
      </c>
      <c r="I134" s="17">
        <f t="shared" si="6"/>
        <v>0.4</v>
      </c>
      <c r="J134" s="18" t="b">
        <v>0</v>
      </c>
      <c r="K134" s="10" t="b">
        <v>1</v>
      </c>
      <c r="L134" s="19" t="b">
        <v>0</v>
      </c>
      <c r="M134" s="19" t="b">
        <v>0</v>
      </c>
      <c r="N134" s="19" t="b">
        <v>0</v>
      </c>
      <c r="O134" s="9" t="s">
        <v>239</v>
      </c>
    </row>
    <row r="135" outlineLevel="1">
      <c r="A135" s="9" t="s">
        <v>142</v>
      </c>
      <c r="C135" s="10">
        <v>0.11</v>
      </c>
      <c r="D135" s="10">
        <v>0.4</v>
      </c>
      <c r="E135" s="10">
        <v>0.7</v>
      </c>
      <c r="F135" s="10">
        <v>0.74</v>
      </c>
      <c r="G135" s="10">
        <v>0.88</v>
      </c>
      <c r="H135" s="10">
        <v>0.89</v>
      </c>
      <c r="I135" s="17">
        <f t="shared" si="6"/>
        <v>0.62</v>
      </c>
      <c r="J135" s="18" t="b">
        <v>0</v>
      </c>
      <c r="K135" s="10" t="b">
        <v>1</v>
      </c>
      <c r="L135" s="19" t="b">
        <v>0</v>
      </c>
      <c r="M135" s="10" t="b">
        <v>1</v>
      </c>
      <c r="N135" s="19" t="b">
        <v>0</v>
      </c>
      <c r="O135" s="22" t="s">
        <v>242</v>
      </c>
    </row>
    <row r="136">
      <c r="A136" s="11"/>
      <c r="I136" s="17"/>
      <c r="J136" s="18" t="b">
        <v>0</v>
      </c>
      <c r="K136" s="19" t="b">
        <v>0</v>
      </c>
      <c r="L136" s="19" t="b">
        <v>0</v>
      </c>
      <c r="M136" s="19" t="b">
        <v>0</v>
      </c>
      <c r="N136" s="10" t="b">
        <v>1</v>
      </c>
      <c r="O136" s="20"/>
    </row>
    <row r="137">
      <c r="A137" s="5" t="s">
        <v>143</v>
      </c>
      <c r="I137" s="17"/>
      <c r="J137" s="18" t="b">
        <v>0</v>
      </c>
      <c r="K137" s="19" t="b">
        <v>0</v>
      </c>
      <c r="L137" s="19" t="b">
        <v>0</v>
      </c>
      <c r="M137" s="19" t="b">
        <v>0</v>
      </c>
      <c r="N137" s="10" t="b">
        <v>1</v>
      </c>
      <c r="O137" s="20"/>
    </row>
    <row r="138" outlineLevel="1">
      <c r="A138" s="9" t="s">
        <v>144</v>
      </c>
      <c r="C138" s="10">
        <v>0.01</v>
      </c>
      <c r="D138" s="10">
        <v>0.01</v>
      </c>
      <c r="E138" s="10">
        <v>0.01</v>
      </c>
      <c r="F138" s="10">
        <v>0.01</v>
      </c>
      <c r="G138" s="10">
        <v>0.02</v>
      </c>
      <c r="H138" s="10">
        <v>0.02</v>
      </c>
      <c r="I138" s="17">
        <f t="shared" ref="I138:I163" si="7">AVERAGE(C138:H138)</f>
        <v>0.01333333333</v>
      </c>
      <c r="J138" s="21" t="b">
        <v>1</v>
      </c>
      <c r="K138" s="19" t="b">
        <v>0</v>
      </c>
      <c r="L138" s="10" t="b">
        <v>0</v>
      </c>
      <c r="M138" s="19" t="b">
        <v>0</v>
      </c>
      <c r="N138" s="19" t="b">
        <v>0</v>
      </c>
      <c r="O138" s="20"/>
    </row>
    <row r="139" outlineLevel="1">
      <c r="A139" s="9" t="s">
        <v>145</v>
      </c>
      <c r="C139" s="10">
        <v>0.08</v>
      </c>
      <c r="D139" s="10">
        <v>0.07</v>
      </c>
      <c r="E139" s="10">
        <v>0.06</v>
      </c>
      <c r="F139" s="10">
        <v>0.07</v>
      </c>
      <c r="G139" s="10">
        <v>0.08</v>
      </c>
      <c r="H139" s="10">
        <v>0.08</v>
      </c>
      <c r="I139" s="17">
        <f t="shared" si="7"/>
        <v>0.07333333333</v>
      </c>
      <c r="J139" s="21" t="b">
        <v>1</v>
      </c>
      <c r="K139" s="19" t="b">
        <v>0</v>
      </c>
      <c r="L139" s="10" t="b">
        <v>0</v>
      </c>
      <c r="M139" s="19" t="b">
        <v>0</v>
      </c>
      <c r="N139" s="19" t="b">
        <v>0</v>
      </c>
      <c r="O139" s="20"/>
    </row>
    <row r="140" outlineLevel="1">
      <c r="A140" s="9" t="s">
        <v>146</v>
      </c>
      <c r="C140" s="10">
        <v>0.27</v>
      </c>
      <c r="D140" s="10">
        <v>0.26</v>
      </c>
      <c r="E140" s="10">
        <v>0.52</v>
      </c>
      <c r="F140" s="10">
        <v>0.43</v>
      </c>
      <c r="G140" s="10">
        <v>0.51</v>
      </c>
      <c r="H140" s="10">
        <v>0.58</v>
      </c>
      <c r="I140" s="17">
        <f t="shared" si="7"/>
        <v>0.4283333333</v>
      </c>
      <c r="J140" s="18" t="b">
        <v>0</v>
      </c>
      <c r="K140" s="19" t="b">
        <v>0</v>
      </c>
      <c r="L140" s="10" t="b">
        <v>1</v>
      </c>
      <c r="M140" s="19" t="b">
        <v>0</v>
      </c>
      <c r="N140" s="19" t="b">
        <v>0</v>
      </c>
      <c r="O140" s="20"/>
    </row>
    <row r="141" outlineLevel="1">
      <c r="A141" s="9" t="s">
        <v>147</v>
      </c>
      <c r="C141" s="10">
        <v>0.15</v>
      </c>
      <c r="D141" s="10">
        <v>0.11</v>
      </c>
      <c r="E141" s="10">
        <v>0.1</v>
      </c>
      <c r="F141" s="10">
        <v>0.07</v>
      </c>
      <c r="G141" s="10">
        <v>0.06</v>
      </c>
      <c r="H141" s="10">
        <v>0.07</v>
      </c>
      <c r="I141" s="17">
        <f t="shared" si="7"/>
        <v>0.09333333333</v>
      </c>
      <c r="J141" s="21" t="b">
        <v>1</v>
      </c>
      <c r="K141" s="19" t="b">
        <v>0</v>
      </c>
      <c r="L141" s="10" t="b">
        <v>0</v>
      </c>
      <c r="M141" s="19" t="b">
        <v>0</v>
      </c>
      <c r="N141" s="19" t="b">
        <v>0</v>
      </c>
      <c r="O141" s="20"/>
    </row>
    <row r="142" outlineLevel="1">
      <c r="A142" s="9" t="s">
        <v>148</v>
      </c>
      <c r="C142" s="10">
        <v>0.04</v>
      </c>
      <c r="D142" s="10">
        <v>0.04</v>
      </c>
      <c r="E142" s="10">
        <v>0.07</v>
      </c>
      <c r="F142" s="10">
        <v>0.06</v>
      </c>
      <c r="G142" s="10">
        <v>0.06</v>
      </c>
      <c r="H142" s="10">
        <v>0.07</v>
      </c>
      <c r="I142" s="17">
        <f t="shared" si="7"/>
        <v>0.05666666667</v>
      </c>
      <c r="J142" s="21" t="b">
        <v>1</v>
      </c>
      <c r="K142" s="19" t="b">
        <v>0</v>
      </c>
      <c r="L142" s="10" t="b">
        <v>0</v>
      </c>
      <c r="M142" s="19" t="b">
        <v>0</v>
      </c>
      <c r="N142" s="19" t="b">
        <v>0</v>
      </c>
      <c r="O142" s="20"/>
    </row>
    <row r="143" outlineLevel="1">
      <c r="A143" s="9" t="s">
        <v>149</v>
      </c>
      <c r="C143" s="10">
        <v>0.2</v>
      </c>
      <c r="D143" s="10">
        <v>0.15</v>
      </c>
      <c r="E143" s="10">
        <v>0.1</v>
      </c>
      <c r="F143" s="10">
        <v>0.1</v>
      </c>
      <c r="G143" s="10">
        <v>0.05</v>
      </c>
      <c r="H143" s="10">
        <v>0.1</v>
      </c>
      <c r="I143" s="17">
        <f t="shared" si="7"/>
        <v>0.1166666667</v>
      </c>
      <c r="J143" s="21" t="b">
        <v>1</v>
      </c>
      <c r="K143" s="19" t="b">
        <v>0</v>
      </c>
      <c r="L143" s="10" t="b">
        <v>0</v>
      </c>
      <c r="M143" s="19" t="b">
        <v>0</v>
      </c>
      <c r="N143" s="19" t="b">
        <v>0</v>
      </c>
      <c r="O143" s="20"/>
    </row>
    <row r="144" outlineLevel="1">
      <c r="A144" s="9" t="s">
        <v>150</v>
      </c>
      <c r="C144" s="10">
        <v>0.02</v>
      </c>
      <c r="D144" s="10">
        <v>0.02</v>
      </c>
      <c r="E144" s="10">
        <v>0.03</v>
      </c>
      <c r="F144" s="10">
        <v>0.04</v>
      </c>
      <c r="G144" s="10">
        <v>0.04</v>
      </c>
      <c r="H144" s="10">
        <v>0.05</v>
      </c>
      <c r="I144" s="17">
        <f t="shared" si="7"/>
        <v>0.03333333333</v>
      </c>
      <c r="J144" s="21" t="b">
        <v>1</v>
      </c>
      <c r="K144" s="19" t="b">
        <v>0</v>
      </c>
      <c r="L144" s="10" t="b">
        <v>0</v>
      </c>
      <c r="M144" s="19" t="b">
        <v>0</v>
      </c>
      <c r="N144" s="19" t="b">
        <v>0</v>
      </c>
      <c r="O144" s="20"/>
    </row>
    <row r="145" outlineLevel="1">
      <c r="A145" s="9" t="s">
        <v>151</v>
      </c>
      <c r="C145" s="10">
        <v>0.02</v>
      </c>
      <c r="D145" s="10">
        <v>0.02</v>
      </c>
      <c r="E145" s="10">
        <v>0.04</v>
      </c>
      <c r="F145" s="10">
        <v>0.05</v>
      </c>
      <c r="G145" s="10">
        <v>0.05</v>
      </c>
      <c r="H145" s="10">
        <v>0.1</v>
      </c>
      <c r="I145" s="17">
        <f t="shared" si="7"/>
        <v>0.04666666667</v>
      </c>
      <c r="J145" s="21" t="b">
        <v>1</v>
      </c>
      <c r="K145" s="19" t="b">
        <v>0</v>
      </c>
      <c r="L145" s="10" t="b">
        <v>0</v>
      </c>
      <c r="M145" s="19" t="b">
        <v>0</v>
      </c>
      <c r="N145" s="19" t="b">
        <v>0</v>
      </c>
      <c r="O145" s="20"/>
    </row>
    <row r="146" outlineLevel="1">
      <c r="A146" s="9" t="s">
        <v>152</v>
      </c>
      <c r="B146" s="10" t="s">
        <v>153</v>
      </c>
      <c r="C146" s="10">
        <v>0.01</v>
      </c>
      <c r="D146" s="10">
        <v>0.02</v>
      </c>
      <c r="E146" s="10">
        <v>0.05</v>
      </c>
      <c r="F146" s="10">
        <v>0.15</v>
      </c>
      <c r="G146" s="10">
        <v>0.3</v>
      </c>
      <c r="H146" s="10">
        <v>0.4</v>
      </c>
      <c r="I146" s="17">
        <f t="shared" si="7"/>
        <v>0.155</v>
      </c>
      <c r="J146" s="18" t="b">
        <v>0</v>
      </c>
      <c r="K146" s="19" t="b">
        <v>0</v>
      </c>
      <c r="L146" s="10" t="b">
        <v>1</v>
      </c>
      <c r="M146" s="19" t="b">
        <v>0</v>
      </c>
      <c r="N146" s="19" t="b">
        <v>0</v>
      </c>
      <c r="O146" s="20"/>
    </row>
    <row r="147" outlineLevel="1">
      <c r="A147" s="9" t="s">
        <v>154</v>
      </c>
      <c r="B147" s="10" t="s">
        <v>39</v>
      </c>
      <c r="C147" s="10">
        <v>0.03</v>
      </c>
      <c r="D147" s="10">
        <v>0.09</v>
      </c>
      <c r="E147" s="10">
        <v>0.25</v>
      </c>
      <c r="F147" s="10">
        <v>0.31</v>
      </c>
      <c r="G147" s="10">
        <v>0.33</v>
      </c>
      <c r="H147" s="10">
        <v>0.44</v>
      </c>
      <c r="I147" s="17">
        <f t="shared" si="7"/>
        <v>0.2416666667</v>
      </c>
      <c r="J147" s="18" t="b">
        <v>0</v>
      </c>
      <c r="K147" s="19" t="b">
        <v>0</v>
      </c>
      <c r="L147" s="10" t="b">
        <v>1</v>
      </c>
      <c r="M147" s="19" t="b">
        <v>0</v>
      </c>
      <c r="N147" s="19" t="b">
        <v>0</v>
      </c>
      <c r="O147" s="20"/>
    </row>
    <row r="148" outlineLevel="1">
      <c r="A148" s="9" t="s">
        <v>155</v>
      </c>
      <c r="B148" s="10" t="s">
        <v>39</v>
      </c>
      <c r="C148" s="10">
        <v>0.03</v>
      </c>
      <c r="D148" s="10">
        <v>0.09</v>
      </c>
      <c r="E148" s="10">
        <v>0.2</v>
      </c>
      <c r="F148" s="10">
        <v>0.54</v>
      </c>
      <c r="G148" s="10">
        <v>0.7</v>
      </c>
      <c r="H148" s="10">
        <v>0.72</v>
      </c>
      <c r="I148" s="17">
        <f t="shared" si="7"/>
        <v>0.38</v>
      </c>
      <c r="J148" s="18" t="b">
        <v>0</v>
      </c>
      <c r="K148" s="19" t="b">
        <v>0</v>
      </c>
      <c r="L148" s="10" t="b">
        <v>1</v>
      </c>
      <c r="M148" s="19" t="b">
        <v>0</v>
      </c>
      <c r="N148" s="19" t="b">
        <v>0</v>
      </c>
      <c r="O148" s="20"/>
    </row>
    <row r="149" outlineLevel="1">
      <c r="A149" s="9" t="s">
        <v>156</v>
      </c>
      <c r="B149" s="10" t="s">
        <v>125</v>
      </c>
      <c r="C149" s="10">
        <v>0.08</v>
      </c>
      <c r="D149" s="10">
        <v>0.08</v>
      </c>
      <c r="E149" s="10">
        <v>0.3</v>
      </c>
      <c r="F149" s="10">
        <v>0.6</v>
      </c>
      <c r="G149" s="10">
        <v>0.75</v>
      </c>
      <c r="H149" s="10">
        <v>0.8</v>
      </c>
      <c r="I149" s="17">
        <f t="shared" si="7"/>
        <v>0.435</v>
      </c>
      <c r="J149" s="18" t="b">
        <v>0</v>
      </c>
      <c r="K149" s="19" t="b">
        <v>0</v>
      </c>
      <c r="L149" s="10" t="b">
        <v>1</v>
      </c>
      <c r="M149" s="19" t="b">
        <v>0</v>
      </c>
      <c r="N149" s="19" t="b">
        <v>0</v>
      </c>
      <c r="O149" s="20"/>
    </row>
    <row r="150" outlineLevel="1">
      <c r="A150" s="9" t="s">
        <v>157</v>
      </c>
      <c r="C150" s="10">
        <v>0.05</v>
      </c>
      <c r="D150" s="10">
        <v>0.05</v>
      </c>
      <c r="E150" s="10">
        <v>0.05</v>
      </c>
      <c r="F150" s="10">
        <v>0.05</v>
      </c>
      <c r="G150" s="10">
        <v>0.05</v>
      </c>
      <c r="H150" s="10">
        <v>0.05</v>
      </c>
      <c r="I150" s="17">
        <f t="shared" si="7"/>
        <v>0.05</v>
      </c>
      <c r="J150" s="21" t="b">
        <v>1</v>
      </c>
      <c r="K150" s="19" t="b">
        <v>0</v>
      </c>
      <c r="L150" s="10" t="b">
        <v>0</v>
      </c>
      <c r="M150" s="19" t="b">
        <v>0</v>
      </c>
      <c r="N150" s="19" t="b">
        <v>0</v>
      </c>
      <c r="O150" s="20"/>
    </row>
    <row r="151" outlineLevel="1">
      <c r="A151" s="9" t="s">
        <v>158</v>
      </c>
      <c r="B151" s="10" t="s">
        <v>39</v>
      </c>
      <c r="C151" s="10">
        <v>0.05</v>
      </c>
      <c r="D151" s="10">
        <v>0.05</v>
      </c>
      <c r="E151" s="10">
        <v>0.1</v>
      </c>
      <c r="F151" s="10">
        <v>0.2</v>
      </c>
      <c r="G151" s="10">
        <v>0.45</v>
      </c>
      <c r="H151" s="10">
        <v>0.65</v>
      </c>
      <c r="I151" s="17">
        <f t="shared" si="7"/>
        <v>0.25</v>
      </c>
      <c r="J151" s="18" t="b">
        <v>0</v>
      </c>
      <c r="K151" s="19" t="b">
        <v>0</v>
      </c>
      <c r="L151" s="10" t="b">
        <v>1</v>
      </c>
      <c r="M151" s="19" t="b">
        <v>0</v>
      </c>
      <c r="N151" s="19" t="b">
        <v>0</v>
      </c>
      <c r="O151" s="20"/>
    </row>
    <row r="152" outlineLevel="1">
      <c r="A152" s="9" t="s">
        <v>159</v>
      </c>
      <c r="B152" s="10" t="s">
        <v>133</v>
      </c>
      <c r="C152" s="10">
        <v>0.5</v>
      </c>
      <c r="D152" s="10">
        <v>0.1</v>
      </c>
      <c r="E152" s="10">
        <v>0.3</v>
      </c>
      <c r="F152" s="10">
        <v>0.5</v>
      </c>
      <c r="G152" s="10">
        <v>0.65</v>
      </c>
      <c r="H152" s="10">
        <v>0.7</v>
      </c>
      <c r="I152" s="17">
        <f t="shared" si="7"/>
        <v>0.4583333333</v>
      </c>
      <c r="J152" s="18" t="b">
        <v>0</v>
      </c>
      <c r="K152" s="19" t="b">
        <v>0</v>
      </c>
      <c r="L152" s="10" t="b">
        <v>1</v>
      </c>
      <c r="M152" s="19" t="b">
        <v>0</v>
      </c>
      <c r="N152" s="19" t="b">
        <v>0</v>
      </c>
      <c r="O152" s="20"/>
    </row>
    <row r="153" outlineLevel="1">
      <c r="A153" s="9" t="s">
        <v>160</v>
      </c>
      <c r="B153" s="10" t="s">
        <v>161</v>
      </c>
      <c r="C153" s="10">
        <v>0.15</v>
      </c>
      <c r="D153" s="10">
        <v>0.25</v>
      </c>
      <c r="E153" s="10">
        <v>0.5</v>
      </c>
      <c r="F153" s="10">
        <v>0.6</v>
      </c>
      <c r="G153" s="10">
        <v>0.7</v>
      </c>
      <c r="H153" s="10">
        <v>0.7</v>
      </c>
      <c r="I153" s="17">
        <f t="shared" si="7"/>
        <v>0.4833333333</v>
      </c>
      <c r="J153" s="18" t="b">
        <v>0</v>
      </c>
      <c r="K153" s="19" t="b">
        <v>0</v>
      </c>
      <c r="L153" s="10" t="b">
        <v>1</v>
      </c>
      <c r="M153" s="19" t="b">
        <v>0</v>
      </c>
      <c r="N153" s="19" t="b">
        <v>0</v>
      </c>
      <c r="O153" s="20"/>
    </row>
    <row r="154" outlineLevel="1">
      <c r="A154" s="9" t="s">
        <v>162</v>
      </c>
      <c r="B154" s="10" t="s">
        <v>39</v>
      </c>
      <c r="C154" s="10">
        <v>0.05</v>
      </c>
      <c r="D154" s="10">
        <v>0.05</v>
      </c>
      <c r="E154" s="10">
        <v>0.1</v>
      </c>
      <c r="F154" s="10">
        <v>0.1</v>
      </c>
      <c r="G154" s="10">
        <v>0.05</v>
      </c>
      <c r="H154" s="10">
        <v>0.05</v>
      </c>
      <c r="I154" s="17">
        <f t="shared" si="7"/>
        <v>0.06666666667</v>
      </c>
      <c r="J154" s="21" t="b">
        <v>1</v>
      </c>
      <c r="K154" s="19" t="b">
        <v>0</v>
      </c>
      <c r="L154" s="10" t="b">
        <v>0</v>
      </c>
      <c r="M154" s="19" t="b">
        <v>0</v>
      </c>
      <c r="N154" s="19" t="b">
        <v>0</v>
      </c>
      <c r="O154" s="20"/>
    </row>
    <row r="155" outlineLevel="1">
      <c r="A155" s="9" t="s">
        <v>163</v>
      </c>
      <c r="C155" s="10">
        <v>0.1</v>
      </c>
      <c r="D155" s="10">
        <v>0.15</v>
      </c>
      <c r="E155" s="10">
        <v>0.25</v>
      </c>
      <c r="F155" s="10">
        <v>0.3</v>
      </c>
      <c r="G155" s="10">
        <v>0.3</v>
      </c>
      <c r="H155" s="10">
        <v>0.3</v>
      </c>
      <c r="I155" s="17">
        <f t="shared" si="7"/>
        <v>0.2333333333</v>
      </c>
      <c r="J155" s="18" t="b">
        <v>0</v>
      </c>
      <c r="K155" s="19" t="b">
        <v>0</v>
      </c>
      <c r="L155" s="10" t="b">
        <v>1</v>
      </c>
      <c r="M155" s="19" t="b">
        <v>0</v>
      </c>
      <c r="N155" s="19" t="b">
        <v>0</v>
      </c>
      <c r="O155" s="20"/>
    </row>
    <row r="156" outlineLevel="1">
      <c r="A156" s="9" t="s">
        <v>164</v>
      </c>
      <c r="C156" s="10">
        <v>0.2</v>
      </c>
      <c r="D156" s="10">
        <v>0.25</v>
      </c>
      <c r="E156" s="10">
        <v>0.3</v>
      </c>
      <c r="F156" s="10">
        <v>0.3</v>
      </c>
      <c r="G156" s="10">
        <v>0.3</v>
      </c>
      <c r="H156" s="10">
        <v>0.3</v>
      </c>
      <c r="I156" s="17">
        <f t="shared" si="7"/>
        <v>0.275</v>
      </c>
      <c r="J156" s="18" t="b">
        <v>0</v>
      </c>
      <c r="K156" s="19" t="b">
        <v>0</v>
      </c>
      <c r="L156" s="10" t="b">
        <v>1</v>
      </c>
      <c r="M156" s="19" t="b">
        <v>0</v>
      </c>
      <c r="N156" s="19" t="b">
        <v>0</v>
      </c>
      <c r="O156" s="20"/>
    </row>
    <row r="157" outlineLevel="1">
      <c r="A157" s="9" t="s">
        <v>165</v>
      </c>
      <c r="B157" s="10" t="s">
        <v>153</v>
      </c>
      <c r="C157" s="10">
        <v>0.03</v>
      </c>
      <c r="D157" s="10">
        <v>0.05</v>
      </c>
      <c r="E157" s="10">
        <v>0.05</v>
      </c>
      <c r="F157" s="10">
        <v>0.25</v>
      </c>
      <c r="G157" s="10">
        <v>0.35</v>
      </c>
      <c r="H157" s="10">
        <v>0.5</v>
      </c>
      <c r="I157" s="17">
        <f t="shared" si="7"/>
        <v>0.205</v>
      </c>
      <c r="J157" s="18" t="b">
        <v>0</v>
      </c>
      <c r="K157" s="19" t="b">
        <v>0</v>
      </c>
      <c r="L157" s="10" t="b">
        <v>1</v>
      </c>
      <c r="M157" s="19" t="b">
        <v>0</v>
      </c>
      <c r="N157" s="19" t="b">
        <v>0</v>
      </c>
      <c r="O157" s="20"/>
    </row>
    <row r="158" outlineLevel="1">
      <c r="A158" s="9" t="s">
        <v>166</v>
      </c>
      <c r="C158" s="10">
        <v>0.02</v>
      </c>
      <c r="E158" s="10">
        <v>0.02</v>
      </c>
      <c r="G158" s="10">
        <v>0.05</v>
      </c>
      <c r="H158" s="10">
        <v>0.05</v>
      </c>
      <c r="I158" s="17">
        <f t="shared" si="7"/>
        <v>0.035</v>
      </c>
      <c r="J158" s="21" t="b">
        <v>1</v>
      </c>
      <c r="K158" s="19" t="b">
        <v>0</v>
      </c>
      <c r="L158" s="10" t="b">
        <v>0</v>
      </c>
      <c r="M158" s="19" t="b">
        <v>0</v>
      </c>
      <c r="N158" s="19" t="b">
        <v>0</v>
      </c>
      <c r="O158" s="10" t="s">
        <v>239</v>
      </c>
    </row>
    <row r="159" outlineLevel="1">
      <c r="A159" s="9" t="s">
        <v>167</v>
      </c>
      <c r="B159" s="10" t="s">
        <v>168</v>
      </c>
      <c r="D159" s="10">
        <v>0.05</v>
      </c>
      <c r="E159" s="10">
        <v>0.15</v>
      </c>
      <c r="F159" s="10">
        <v>0.25</v>
      </c>
      <c r="G159" s="10">
        <v>0.25</v>
      </c>
      <c r="I159" s="17">
        <f t="shared" si="7"/>
        <v>0.175</v>
      </c>
      <c r="J159" s="18" t="b">
        <v>0</v>
      </c>
      <c r="K159" s="19" t="b">
        <v>0</v>
      </c>
      <c r="L159" s="10" t="b">
        <v>1</v>
      </c>
      <c r="M159" s="19" t="b">
        <v>0</v>
      </c>
      <c r="N159" s="19" t="b">
        <v>0</v>
      </c>
      <c r="O159" s="24" t="s">
        <v>244</v>
      </c>
    </row>
    <row r="160" outlineLevel="1">
      <c r="A160" s="9" t="s">
        <v>169</v>
      </c>
      <c r="B160" s="10" t="s">
        <v>39</v>
      </c>
      <c r="D160" s="10">
        <v>0.05</v>
      </c>
      <c r="E160" s="10">
        <v>0.05</v>
      </c>
      <c r="F160" s="10">
        <v>0.1</v>
      </c>
      <c r="G160" s="10">
        <v>0.05</v>
      </c>
      <c r="I160" s="17">
        <f t="shared" si="7"/>
        <v>0.0625</v>
      </c>
      <c r="J160" s="21" t="b">
        <v>1</v>
      </c>
      <c r="K160" s="19" t="b">
        <v>0</v>
      </c>
      <c r="L160" s="10" t="b">
        <v>0</v>
      </c>
      <c r="M160" s="19" t="b">
        <v>0</v>
      </c>
      <c r="N160" s="19" t="b">
        <v>0</v>
      </c>
      <c r="O160" s="24" t="s">
        <v>244</v>
      </c>
    </row>
    <row r="161" outlineLevel="1">
      <c r="A161" s="9" t="s">
        <v>170</v>
      </c>
      <c r="C161" s="10">
        <v>0.02</v>
      </c>
      <c r="D161" s="10">
        <v>0.04</v>
      </c>
      <c r="E161" s="10">
        <v>0.05</v>
      </c>
      <c r="F161" s="10">
        <v>0.05</v>
      </c>
      <c r="G161" s="10">
        <v>0.1</v>
      </c>
      <c r="H161" s="10">
        <v>0.05</v>
      </c>
      <c r="I161" s="17">
        <f t="shared" si="7"/>
        <v>0.05166666667</v>
      </c>
      <c r="J161" s="21" t="b">
        <v>1</v>
      </c>
      <c r="K161" s="19" t="b">
        <v>0</v>
      </c>
      <c r="L161" s="10" t="b">
        <v>0</v>
      </c>
      <c r="M161" s="19" t="b">
        <v>0</v>
      </c>
      <c r="N161" s="19" t="b">
        <v>0</v>
      </c>
      <c r="O161" s="20"/>
    </row>
    <row r="162" outlineLevel="1">
      <c r="A162" s="9" t="s">
        <v>171</v>
      </c>
      <c r="C162" s="10">
        <v>0.03</v>
      </c>
      <c r="E162" s="10">
        <v>0.03</v>
      </c>
      <c r="G162" s="10">
        <v>0.05</v>
      </c>
      <c r="H162" s="10">
        <v>0.05</v>
      </c>
      <c r="I162" s="17">
        <f t="shared" si="7"/>
        <v>0.04</v>
      </c>
      <c r="J162" s="21" t="b">
        <v>1</v>
      </c>
      <c r="K162" s="19" t="b">
        <v>0</v>
      </c>
      <c r="L162" s="10" t="b">
        <v>0</v>
      </c>
      <c r="M162" s="19" t="b">
        <v>0</v>
      </c>
      <c r="N162" s="19" t="b">
        <v>0</v>
      </c>
      <c r="O162" s="10" t="s">
        <v>239</v>
      </c>
    </row>
    <row r="163" outlineLevel="1">
      <c r="A163" s="9" t="s">
        <v>172</v>
      </c>
      <c r="C163" s="10">
        <v>0.13</v>
      </c>
      <c r="D163" s="10">
        <v>0.09</v>
      </c>
      <c r="E163" s="10">
        <v>0.08</v>
      </c>
      <c r="F163" s="10">
        <v>0.09</v>
      </c>
      <c r="G163" s="10">
        <v>0.11</v>
      </c>
      <c r="H163" s="10">
        <v>0.11</v>
      </c>
      <c r="I163" s="17">
        <f t="shared" si="7"/>
        <v>0.1016666667</v>
      </c>
      <c r="J163" s="21" t="b">
        <v>1</v>
      </c>
      <c r="K163" s="19" t="b">
        <v>0</v>
      </c>
      <c r="L163" s="10" t="b">
        <v>0</v>
      </c>
      <c r="M163" s="19" t="b">
        <v>0</v>
      </c>
      <c r="N163" s="19" t="b">
        <v>0</v>
      </c>
      <c r="O163" s="20"/>
    </row>
    <row r="164">
      <c r="A164" s="11"/>
      <c r="I164" s="17"/>
      <c r="J164" s="18" t="b">
        <v>0</v>
      </c>
      <c r="K164" s="19" t="b">
        <v>0</v>
      </c>
      <c r="L164" s="19" t="b">
        <v>0</v>
      </c>
      <c r="M164" s="19" t="b">
        <v>0</v>
      </c>
      <c r="N164" s="10" t="b">
        <v>1</v>
      </c>
      <c r="O164" s="20"/>
    </row>
    <row r="165">
      <c r="A165" s="5" t="s">
        <v>173</v>
      </c>
      <c r="I165" s="17"/>
      <c r="J165" s="18" t="b">
        <v>0</v>
      </c>
      <c r="K165" s="19" t="b">
        <v>0</v>
      </c>
      <c r="L165" s="19" t="b">
        <v>0</v>
      </c>
      <c r="M165" s="19" t="b">
        <v>0</v>
      </c>
      <c r="N165" s="10" t="b">
        <v>1</v>
      </c>
      <c r="O165" s="20"/>
    </row>
    <row r="166" outlineLevel="1">
      <c r="A166" s="9" t="s">
        <v>174</v>
      </c>
      <c r="C166" s="10">
        <v>0.3</v>
      </c>
      <c r="D166" s="10">
        <v>0.25</v>
      </c>
      <c r="E166" s="10">
        <v>0.15</v>
      </c>
      <c r="F166" s="10">
        <v>0.1</v>
      </c>
      <c r="G166" s="10">
        <v>0.1</v>
      </c>
      <c r="H166" s="10">
        <v>0.07</v>
      </c>
      <c r="I166" s="17">
        <f t="shared" ref="I166:I168" si="8">AVERAGE(C166:H166)</f>
        <v>0.1616666667</v>
      </c>
      <c r="J166" s="18" t="b">
        <v>0</v>
      </c>
      <c r="K166" s="10" t="b">
        <v>1</v>
      </c>
      <c r="L166" s="19" t="b">
        <v>0</v>
      </c>
      <c r="M166" s="19" t="b">
        <v>0</v>
      </c>
      <c r="N166" s="19" t="b">
        <v>0</v>
      </c>
      <c r="O166" s="23"/>
    </row>
    <row r="167" outlineLevel="1">
      <c r="A167" s="9" t="s">
        <v>175</v>
      </c>
      <c r="C167" s="10">
        <v>0.14</v>
      </c>
      <c r="D167" s="10">
        <v>0.1</v>
      </c>
      <c r="E167" s="10">
        <v>0.06</v>
      </c>
      <c r="F167" s="10">
        <v>0.08</v>
      </c>
      <c r="G167" s="10">
        <v>0.1</v>
      </c>
      <c r="H167" s="10">
        <v>0.1</v>
      </c>
      <c r="I167" s="17">
        <f t="shared" si="8"/>
        <v>0.09666666667</v>
      </c>
      <c r="J167" s="21" t="b">
        <v>1</v>
      </c>
      <c r="K167" s="10" t="b">
        <v>0</v>
      </c>
      <c r="L167" s="19" t="b">
        <v>0</v>
      </c>
      <c r="M167" s="19" t="b">
        <v>0</v>
      </c>
      <c r="N167" s="19" t="b">
        <v>0</v>
      </c>
      <c r="O167" s="20"/>
    </row>
    <row r="168" outlineLevel="1">
      <c r="A168" s="9" t="s">
        <v>176</v>
      </c>
      <c r="C168" s="10">
        <v>0.35</v>
      </c>
      <c r="D168" s="10">
        <v>0.39</v>
      </c>
      <c r="E168" s="10">
        <v>0.44</v>
      </c>
      <c r="F168" s="10">
        <v>0.49</v>
      </c>
      <c r="G168" s="10">
        <v>0.54</v>
      </c>
      <c r="H168" s="10">
        <v>0.57</v>
      </c>
      <c r="I168" s="17">
        <f t="shared" si="8"/>
        <v>0.4633333333</v>
      </c>
      <c r="J168" s="18" t="b">
        <v>0</v>
      </c>
      <c r="K168" s="10" t="b">
        <v>1</v>
      </c>
      <c r="L168" s="19" t="b">
        <v>0</v>
      </c>
      <c r="M168" s="19" t="b">
        <v>0</v>
      </c>
      <c r="N168" s="19" t="b">
        <v>0</v>
      </c>
      <c r="O168" s="23"/>
    </row>
    <row r="169">
      <c r="A169" s="9"/>
      <c r="I169" s="17"/>
      <c r="J169" s="18" t="b">
        <v>0</v>
      </c>
      <c r="K169" s="19" t="b">
        <v>0</v>
      </c>
      <c r="L169" s="19" t="b">
        <v>0</v>
      </c>
      <c r="M169" s="19" t="b">
        <v>0</v>
      </c>
      <c r="N169" s="10" t="b">
        <v>1</v>
      </c>
      <c r="O169" s="20"/>
    </row>
    <row r="170">
      <c r="A170" s="5" t="s">
        <v>177</v>
      </c>
      <c r="I170" s="17"/>
      <c r="J170" s="18" t="b">
        <v>0</v>
      </c>
      <c r="K170" s="19" t="b">
        <v>0</v>
      </c>
      <c r="L170" s="19" t="b">
        <v>0</v>
      </c>
      <c r="M170" s="19" t="b">
        <v>0</v>
      </c>
      <c r="N170" s="10" t="b">
        <v>1</v>
      </c>
      <c r="O170" s="20"/>
    </row>
    <row r="171" outlineLevel="1">
      <c r="A171" s="9" t="s">
        <v>178</v>
      </c>
      <c r="C171" s="10">
        <v>0.42</v>
      </c>
      <c r="D171" s="10">
        <v>0.72</v>
      </c>
      <c r="E171" s="10">
        <v>0.83</v>
      </c>
      <c r="F171" s="10">
        <v>0.88</v>
      </c>
      <c r="G171" s="10">
        <v>0.89</v>
      </c>
      <c r="H171" s="10">
        <v>0.8</v>
      </c>
      <c r="I171" s="17">
        <f t="shared" ref="I171:I192" si="9">AVERAGE(C171:H171)</f>
        <v>0.7566666667</v>
      </c>
      <c r="J171" s="18" t="b">
        <v>0</v>
      </c>
      <c r="K171" s="19" t="b">
        <v>0</v>
      </c>
      <c r="L171" s="19" t="b">
        <v>0</v>
      </c>
      <c r="M171" s="10" t="b">
        <v>1</v>
      </c>
      <c r="N171" s="19" t="b">
        <v>0</v>
      </c>
      <c r="O171" s="20"/>
    </row>
    <row r="172" outlineLevel="1">
      <c r="A172" s="9" t="s">
        <v>179</v>
      </c>
      <c r="C172" s="10">
        <v>0.06</v>
      </c>
      <c r="D172" s="10">
        <v>0.4</v>
      </c>
      <c r="E172" s="10">
        <v>0.75</v>
      </c>
      <c r="F172" s="10">
        <v>0.95</v>
      </c>
      <c r="G172" s="10">
        <v>0.96</v>
      </c>
      <c r="H172" s="10">
        <v>0.83</v>
      </c>
      <c r="I172" s="17">
        <f t="shared" si="9"/>
        <v>0.6583333333</v>
      </c>
      <c r="J172" s="18" t="b">
        <v>0</v>
      </c>
      <c r="K172" s="19" t="b">
        <v>0</v>
      </c>
      <c r="L172" s="19" t="b">
        <v>0</v>
      </c>
      <c r="M172" s="10" t="b">
        <v>1</v>
      </c>
      <c r="N172" s="19" t="b">
        <v>0</v>
      </c>
      <c r="O172" s="20"/>
    </row>
    <row r="173" outlineLevel="1">
      <c r="A173" s="9" t="s">
        <v>180</v>
      </c>
      <c r="C173" s="10">
        <v>0.45</v>
      </c>
      <c r="D173" s="10">
        <v>0.7</v>
      </c>
      <c r="E173" s="10">
        <v>0.8</v>
      </c>
      <c r="F173" s="10">
        <v>0.8</v>
      </c>
      <c r="G173" s="10">
        <v>0.65</v>
      </c>
      <c r="H173" s="10">
        <v>0.45</v>
      </c>
      <c r="I173" s="17">
        <f t="shared" si="9"/>
        <v>0.6416666667</v>
      </c>
      <c r="J173" s="18" t="b">
        <v>0</v>
      </c>
      <c r="K173" s="19" t="b">
        <v>0</v>
      </c>
      <c r="L173" s="19" t="b">
        <v>0</v>
      </c>
      <c r="M173" s="10" t="b">
        <v>1</v>
      </c>
      <c r="N173" s="19" t="b">
        <v>0</v>
      </c>
      <c r="O173" s="20"/>
    </row>
    <row r="174" outlineLevel="1">
      <c r="A174" s="9" t="s">
        <v>181</v>
      </c>
      <c r="C174" s="10">
        <v>0.12</v>
      </c>
      <c r="D174" s="10">
        <v>0.45</v>
      </c>
      <c r="E174" s="10">
        <v>0.87</v>
      </c>
      <c r="F174" s="10">
        <v>0.98</v>
      </c>
      <c r="G174" s="10">
        <v>1.0</v>
      </c>
      <c r="H174" s="10">
        <v>1.0</v>
      </c>
      <c r="I174" s="17">
        <f t="shared" si="9"/>
        <v>0.7366666667</v>
      </c>
      <c r="J174" s="18" t="b">
        <v>0</v>
      </c>
      <c r="K174" s="19" t="b">
        <v>0</v>
      </c>
      <c r="L174" s="19" t="b">
        <v>0</v>
      </c>
      <c r="M174" s="10" t="b">
        <v>1</v>
      </c>
      <c r="N174" s="19" t="b">
        <v>0</v>
      </c>
      <c r="O174" s="20"/>
    </row>
    <row r="175" outlineLevel="1">
      <c r="A175" s="9" t="s">
        <v>182</v>
      </c>
      <c r="C175" s="10">
        <v>0.3</v>
      </c>
      <c r="D175" s="10">
        <v>0.7</v>
      </c>
      <c r="E175" s="10">
        <v>0.85</v>
      </c>
      <c r="F175" s="10">
        <v>0.9</v>
      </c>
      <c r="G175" s="10">
        <v>0.7</v>
      </c>
      <c r="H175" s="10">
        <v>0.65</v>
      </c>
      <c r="I175" s="17">
        <f t="shared" si="9"/>
        <v>0.6833333333</v>
      </c>
      <c r="J175" s="18" t="b">
        <v>0</v>
      </c>
      <c r="K175" s="19" t="b">
        <v>0</v>
      </c>
      <c r="L175" s="19" t="b">
        <v>0</v>
      </c>
      <c r="M175" s="10" t="b">
        <v>1</v>
      </c>
      <c r="N175" s="19" t="b">
        <v>0</v>
      </c>
      <c r="O175" s="20"/>
    </row>
    <row r="176" outlineLevel="1">
      <c r="A176" s="9" t="s">
        <v>183</v>
      </c>
      <c r="C176" s="10">
        <v>0.45</v>
      </c>
      <c r="D176" s="10">
        <v>0.7</v>
      </c>
      <c r="E176" s="10">
        <v>0.88</v>
      </c>
      <c r="F176" s="10">
        <v>0.52</v>
      </c>
      <c r="G176" s="10">
        <v>0.42</v>
      </c>
      <c r="H176" s="10">
        <v>0.35</v>
      </c>
      <c r="I176" s="17">
        <f t="shared" si="9"/>
        <v>0.5533333333</v>
      </c>
      <c r="J176" s="18" t="b">
        <v>0</v>
      </c>
      <c r="K176" s="19" t="b">
        <v>0</v>
      </c>
      <c r="L176" s="19" t="b">
        <v>0</v>
      </c>
      <c r="M176" s="10" t="b">
        <v>1</v>
      </c>
      <c r="N176" s="19" t="b">
        <v>0</v>
      </c>
      <c r="O176" s="20"/>
    </row>
    <row r="177" outlineLevel="1">
      <c r="A177" s="9" t="s">
        <v>184</v>
      </c>
      <c r="C177" s="10">
        <v>0.5</v>
      </c>
      <c r="D177" s="10">
        <v>0.75</v>
      </c>
      <c r="E177" s="10">
        <v>0.85</v>
      </c>
      <c r="F177" s="10">
        <v>0.65</v>
      </c>
      <c r="G177" s="10">
        <v>0.7</v>
      </c>
      <c r="H177" s="10">
        <v>0.7</v>
      </c>
      <c r="I177" s="17">
        <f t="shared" si="9"/>
        <v>0.6916666667</v>
      </c>
      <c r="J177" s="18" t="b">
        <v>0</v>
      </c>
      <c r="K177" s="19" t="b">
        <v>0</v>
      </c>
      <c r="L177" s="19" t="b">
        <v>0</v>
      </c>
      <c r="M177" s="10" t="b">
        <v>1</v>
      </c>
      <c r="N177" s="19" t="b">
        <v>0</v>
      </c>
      <c r="O177" s="20"/>
    </row>
    <row r="178" outlineLevel="1">
      <c r="A178" s="9" t="s">
        <v>185</v>
      </c>
      <c r="C178" s="10">
        <v>0.3</v>
      </c>
      <c r="D178" s="10">
        <v>0.4</v>
      </c>
      <c r="E178" s="10">
        <v>0.5</v>
      </c>
      <c r="F178" s="10">
        <v>0.85</v>
      </c>
      <c r="G178" s="10">
        <v>0.5</v>
      </c>
      <c r="H178" s="10">
        <v>0.65</v>
      </c>
      <c r="I178" s="17">
        <f t="shared" si="9"/>
        <v>0.5333333333</v>
      </c>
      <c r="J178" s="18" t="b">
        <v>0</v>
      </c>
      <c r="K178" s="19" t="b">
        <v>0</v>
      </c>
      <c r="L178" s="19" t="b">
        <v>0</v>
      </c>
      <c r="M178" s="10" t="b">
        <v>1</v>
      </c>
      <c r="N178" s="19" t="b">
        <v>0</v>
      </c>
      <c r="O178" s="20"/>
    </row>
    <row r="179" outlineLevel="1">
      <c r="A179" s="9" t="s">
        <v>186</v>
      </c>
      <c r="C179" s="10">
        <v>0.25</v>
      </c>
      <c r="D179" s="10">
        <v>0.8</v>
      </c>
      <c r="E179" s="10">
        <v>0.85</v>
      </c>
      <c r="F179" s="10">
        <v>0.65</v>
      </c>
      <c r="G179" s="10">
        <v>0.7</v>
      </c>
      <c r="H179" s="10">
        <v>0.75</v>
      </c>
      <c r="I179" s="17">
        <f t="shared" si="9"/>
        <v>0.6666666667</v>
      </c>
      <c r="J179" s="18" t="b">
        <v>0</v>
      </c>
      <c r="K179" s="19" t="b">
        <v>0</v>
      </c>
      <c r="L179" s="19" t="b">
        <v>0</v>
      </c>
      <c r="M179" s="10" t="b">
        <v>1</v>
      </c>
      <c r="N179" s="19" t="b">
        <v>0</v>
      </c>
      <c r="O179" s="20"/>
    </row>
    <row r="180" outlineLevel="1">
      <c r="A180" s="9" t="s">
        <v>187</v>
      </c>
      <c r="C180" s="10">
        <v>0.15</v>
      </c>
      <c r="D180" s="10">
        <v>0.4</v>
      </c>
      <c r="E180" s="10">
        <v>0.95</v>
      </c>
      <c r="F180" s="10">
        <v>0.6</v>
      </c>
      <c r="G180" s="10">
        <v>0.7</v>
      </c>
      <c r="H180" s="10">
        <v>0.6</v>
      </c>
      <c r="I180" s="17">
        <f t="shared" si="9"/>
        <v>0.5666666667</v>
      </c>
      <c r="J180" s="18" t="b">
        <v>0</v>
      </c>
      <c r="K180" s="19" t="b">
        <v>0</v>
      </c>
      <c r="L180" s="19" t="b">
        <v>0</v>
      </c>
      <c r="M180" s="10" t="b">
        <v>1</v>
      </c>
      <c r="N180" s="19" t="b">
        <v>0</v>
      </c>
      <c r="O180" s="20"/>
    </row>
    <row r="181" outlineLevel="1">
      <c r="A181" s="9" t="s">
        <v>188</v>
      </c>
      <c r="B181" s="10" t="s">
        <v>133</v>
      </c>
      <c r="C181" s="10">
        <v>0.3</v>
      </c>
      <c r="D181" s="10">
        <v>0.2</v>
      </c>
      <c r="E181" s="10">
        <v>0.15</v>
      </c>
      <c r="F181" s="10">
        <v>0.05</v>
      </c>
      <c r="G181" s="10">
        <v>0.05</v>
      </c>
      <c r="H181" s="10">
        <v>0.05</v>
      </c>
      <c r="I181" s="17">
        <f t="shared" si="9"/>
        <v>0.1333333333</v>
      </c>
      <c r="J181" s="21" t="b">
        <v>1</v>
      </c>
      <c r="K181" s="19" t="b">
        <v>0</v>
      </c>
      <c r="L181" s="19" t="b">
        <v>0</v>
      </c>
      <c r="M181" s="10" t="b">
        <v>0</v>
      </c>
      <c r="N181" s="19" t="b">
        <v>0</v>
      </c>
      <c r="O181" s="20"/>
    </row>
    <row r="182" outlineLevel="1">
      <c r="A182" s="9" t="s">
        <v>189</v>
      </c>
      <c r="B182" s="10" t="s">
        <v>133</v>
      </c>
      <c r="C182" s="10">
        <v>0.25</v>
      </c>
      <c r="D182" s="10">
        <v>0.7</v>
      </c>
      <c r="E182" s="10">
        <v>0.85</v>
      </c>
      <c r="F182" s="10">
        <v>0.55</v>
      </c>
      <c r="G182" s="10">
        <v>0.4</v>
      </c>
      <c r="H182" s="10">
        <v>0.3</v>
      </c>
      <c r="I182" s="17">
        <f t="shared" si="9"/>
        <v>0.5083333333</v>
      </c>
      <c r="J182" s="18" t="b">
        <v>0</v>
      </c>
      <c r="K182" s="19" t="b">
        <v>0</v>
      </c>
      <c r="L182" s="19" t="b">
        <v>0</v>
      </c>
      <c r="M182" s="10" t="b">
        <v>1</v>
      </c>
      <c r="N182" s="19" t="b">
        <v>0</v>
      </c>
      <c r="O182" s="20"/>
    </row>
    <row r="183" outlineLevel="1">
      <c r="A183" s="9" t="s">
        <v>190</v>
      </c>
      <c r="B183" s="10" t="s">
        <v>153</v>
      </c>
      <c r="C183" s="10">
        <v>0.4</v>
      </c>
      <c r="D183" s="10">
        <v>0.35</v>
      </c>
      <c r="E183" s="10">
        <v>0.2</v>
      </c>
      <c r="F183" s="10">
        <v>0.15</v>
      </c>
      <c r="G183" s="10">
        <v>0.05</v>
      </c>
      <c r="H183" s="10">
        <v>0.05</v>
      </c>
      <c r="I183" s="17">
        <f t="shared" si="9"/>
        <v>0.2</v>
      </c>
      <c r="J183" s="18" t="b">
        <v>0</v>
      </c>
      <c r="K183" s="19" t="b">
        <v>0</v>
      </c>
      <c r="L183" s="19" t="b">
        <v>0</v>
      </c>
      <c r="M183" s="10" t="b">
        <v>1</v>
      </c>
      <c r="N183" s="19" t="b">
        <v>0</v>
      </c>
      <c r="O183" s="20"/>
    </row>
    <row r="184" outlineLevel="1">
      <c r="A184" s="9" t="s">
        <v>191</v>
      </c>
      <c r="C184" s="10">
        <v>0.4</v>
      </c>
      <c r="D184" s="10">
        <v>0.2</v>
      </c>
      <c r="E184" s="10">
        <v>0.15</v>
      </c>
      <c r="F184" s="10">
        <v>0.1</v>
      </c>
      <c r="G184" s="10">
        <v>0.1</v>
      </c>
      <c r="H184" s="10">
        <v>0.05</v>
      </c>
      <c r="I184" s="17">
        <f t="shared" si="9"/>
        <v>0.1666666667</v>
      </c>
      <c r="J184" s="18" t="b">
        <v>0</v>
      </c>
      <c r="K184" s="19" t="b">
        <v>0</v>
      </c>
      <c r="L184" s="19" t="b">
        <v>0</v>
      </c>
      <c r="M184" s="10" t="b">
        <v>1</v>
      </c>
      <c r="N184" s="19" t="b">
        <v>0</v>
      </c>
      <c r="O184" s="20"/>
    </row>
    <row r="185" outlineLevel="1">
      <c r="A185" s="9" t="s">
        <v>192</v>
      </c>
      <c r="C185" s="10">
        <v>0.2</v>
      </c>
      <c r="D185" s="10">
        <v>0.35</v>
      </c>
      <c r="E185" s="10">
        <v>0.55</v>
      </c>
      <c r="F185" s="10">
        <v>0.3</v>
      </c>
      <c r="G185" s="10">
        <v>0.25</v>
      </c>
      <c r="H185" s="10">
        <v>0.3</v>
      </c>
      <c r="I185" s="17">
        <f t="shared" si="9"/>
        <v>0.325</v>
      </c>
      <c r="J185" s="18" t="b">
        <v>0</v>
      </c>
      <c r="K185" s="19" t="b">
        <v>0</v>
      </c>
      <c r="L185" s="19" t="b">
        <v>0</v>
      </c>
      <c r="M185" s="10" t="b">
        <v>1</v>
      </c>
      <c r="N185" s="19" t="b">
        <v>0</v>
      </c>
      <c r="O185" s="20"/>
    </row>
    <row r="186" outlineLevel="1">
      <c r="A186" s="9" t="s">
        <v>193</v>
      </c>
      <c r="C186" s="10">
        <v>0.4</v>
      </c>
      <c r="D186" s="10">
        <v>0.9</v>
      </c>
      <c r="E186" s="10">
        <v>0.8</v>
      </c>
      <c r="F186" s="10">
        <v>0.5</v>
      </c>
      <c r="G186" s="10">
        <v>0.4</v>
      </c>
      <c r="H186" s="10">
        <v>0.3</v>
      </c>
      <c r="I186" s="17">
        <f t="shared" si="9"/>
        <v>0.55</v>
      </c>
      <c r="J186" s="18" t="b">
        <v>0</v>
      </c>
      <c r="K186" s="19" t="b">
        <v>0</v>
      </c>
      <c r="L186" s="19" t="b">
        <v>0</v>
      </c>
      <c r="M186" s="10" t="b">
        <v>1</v>
      </c>
      <c r="N186" s="19" t="b">
        <v>0</v>
      </c>
      <c r="O186" s="20"/>
    </row>
    <row r="187" outlineLevel="1">
      <c r="A187" s="9" t="s">
        <v>194</v>
      </c>
      <c r="C187" s="10">
        <v>0.27</v>
      </c>
      <c r="D187" s="10">
        <v>0.87</v>
      </c>
      <c r="E187" s="10">
        <v>1.0</v>
      </c>
      <c r="F187" s="10">
        <v>1.0</v>
      </c>
      <c r="G187" s="10">
        <v>0.98</v>
      </c>
      <c r="H187" s="10">
        <v>0.96</v>
      </c>
      <c r="I187" s="17">
        <f t="shared" si="9"/>
        <v>0.8466666667</v>
      </c>
      <c r="J187" s="18" t="b">
        <v>0</v>
      </c>
      <c r="K187" s="19" t="b">
        <v>0</v>
      </c>
      <c r="L187" s="19" t="b">
        <v>0</v>
      </c>
      <c r="M187" s="10" t="b">
        <v>1</v>
      </c>
      <c r="N187" s="19" t="b">
        <v>0</v>
      </c>
      <c r="O187" s="20"/>
    </row>
    <row r="188" outlineLevel="1">
      <c r="A188" s="9" t="s">
        <v>195</v>
      </c>
      <c r="C188" s="10">
        <v>0.5</v>
      </c>
      <c r="D188" s="10">
        <v>0.35</v>
      </c>
      <c r="E188" s="10">
        <v>0.15</v>
      </c>
      <c r="F188" s="10">
        <v>0.05</v>
      </c>
      <c r="G188" s="10">
        <v>0.05</v>
      </c>
      <c r="I188" s="17">
        <f t="shared" si="9"/>
        <v>0.22</v>
      </c>
      <c r="J188" s="18" t="b">
        <v>0</v>
      </c>
      <c r="K188" s="19" t="b">
        <v>0</v>
      </c>
      <c r="L188" s="19" t="b">
        <v>0</v>
      </c>
      <c r="M188" s="10" t="b">
        <v>1</v>
      </c>
      <c r="N188" s="19" t="b">
        <v>0</v>
      </c>
      <c r="O188" s="24" t="s">
        <v>245</v>
      </c>
    </row>
    <row r="189" outlineLevel="1">
      <c r="A189" s="9" t="s">
        <v>196</v>
      </c>
      <c r="C189" s="10">
        <v>0.1</v>
      </c>
      <c r="D189" s="10">
        <v>0.3</v>
      </c>
      <c r="E189" s="10">
        <v>0.6</v>
      </c>
      <c r="F189" s="10">
        <v>0.75</v>
      </c>
      <c r="G189" s="10">
        <v>0.8</v>
      </c>
      <c r="H189" s="10">
        <v>0.8</v>
      </c>
      <c r="I189" s="17">
        <f t="shared" si="9"/>
        <v>0.5583333333</v>
      </c>
      <c r="J189" s="18" t="b">
        <v>0</v>
      </c>
      <c r="K189" s="19" t="b">
        <v>0</v>
      </c>
      <c r="L189" s="19" t="b">
        <v>0</v>
      </c>
      <c r="M189" s="10" t="b">
        <v>1</v>
      </c>
      <c r="N189" s="19" t="b">
        <v>0</v>
      </c>
      <c r="O189" s="20"/>
    </row>
    <row r="190" outlineLevel="1">
      <c r="A190" s="9" t="s">
        <v>197</v>
      </c>
      <c r="C190" s="10">
        <v>0.2</v>
      </c>
      <c r="D190" s="10">
        <v>0.35</v>
      </c>
      <c r="E190" s="10">
        <v>0.65</v>
      </c>
      <c r="F190" s="10">
        <v>0.85</v>
      </c>
      <c r="G190" s="10">
        <v>0.9</v>
      </c>
      <c r="H190" s="10">
        <v>0.8</v>
      </c>
      <c r="I190" s="17">
        <f t="shared" si="9"/>
        <v>0.625</v>
      </c>
      <c r="J190" s="18" t="b">
        <v>0</v>
      </c>
      <c r="K190" s="19" t="b">
        <v>0</v>
      </c>
      <c r="L190" s="19" t="b">
        <v>0</v>
      </c>
      <c r="M190" s="10" t="b">
        <v>1</v>
      </c>
      <c r="N190" s="19" t="b">
        <v>0</v>
      </c>
      <c r="O190" s="20"/>
    </row>
    <row r="191" outlineLevel="1">
      <c r="A191" s="9" t="s">
        <v>198</v>
      </c>
      <c r="C191" s="10">
        <v>0.1</v>
      </c>
      <c r="D191" s="10">
        <v>0.36</v>
      </c>
      <c r="E191" s="10">
        <v>0.74</v>
      </c>
      <c r="F191" s="10">
        <v>0.91</v>
      </c>
      <c r="G191" s="10">
        <v>0.61</v>
      </c>
      <c r="H191" s="10">
        <v>0.5</v>
      </c>
      <c r="I191" s="17">
        <f t="shared" si="9"/>
        <v>0.5366666667</v>
      </c>
      <c r="J191" s="18" t="b">
        <v>0</v>
      </c>
      <c r="K191" s="19" t="b">
        <v>0</v>
      </c>
      <c r="L191" s="19" t="b">
        <v>0</v>
      </c>
      <c r="M191" s="10" t="b">
        <v>1</v>
      </c>
      <c r="N191" s="19" t="b">
        <v>0</v>
      </c>
      <c r="O191" s="20"/>
    </row>
    <row r="192" outlineLevel="1">
      <c r="A192" s="9" t="s">
        <v>199</v>
      </c>
      <c r="C192" s="10">
        <v>0.2</v>
      </c>
      <c r="D192" s="10">
        <v>0.22</v>
      </c>
      <c r="E192" s="10">
        <v>0.18</v>
      </c>
      <c r="F192" s="10">
        <v>0.15</v>
      </c>
      <c r="G192" s="10">
        <v>0.15</v>
      </c>
      <c r="H192" s="10">
        <v>0.16</v>
      </c>
      <c r="I192" s="17">
        <f t="shared" si="9"/>
        <v>0.1766666667</v>
      </c>
      <c r="J192" s="18" t="b">
        <v>0</v>
      </c>
      <c r="K192" s="19" t="b">
        <v>0</v>
      </c>
      <c r="L192" s="19" t="b">
        <v>0</v>
      </c>
      <c r="M192" s="10" t="b">
        <v>1</v>
      </c>
      <c r="N192" s="19" t="b">
        <v>0</v>
      </c>
      <c r="O192" s="20"/>
    </row>
    <row r="193">
      <c r="A193" s="9"/>
      <c r="I193" s="17"/>
      <c r="J193" s="18" t="b">
        <v>0</v>
      </c>
      <c r="K193" s="19" t="b">
        <v>0</v>
      </c>
      <c r="L193" s="19" t="b">
        <v>0</v>
      </c>
      <c r="M193" s="19" t="b">
        <v>0</v>
      </c>
      <c r="N193" s="10" t="b">
        <v>1</v>
      </c>
      <c r="O193" s="20"/>
    </row>
    <row r="194">
      <c r="A194" s="5" t="s">
        <v>200</v>
      </c>
      <c r="I194" s="17"/>
      <c r="J194" s="18" t="b">
        <v>0</v>
      </c>
      <c r="K194" s="19" t="b">
        <v>0</v>
      </c>
      <c r="L194" s="19" t="b">
        <v>0</v>
      </c>
      <c r="M194" s="19" t="b">
        <v>0</v>
      </c>
      <c r="N194" s="10" t="b">
        <v>1</v>
      </c>
      <c r="O194" s="20"/>
    </row>
    <row r="195" outlineLevel="1">
      <c r="A195" s="9" t="s">
        <v>201</v>
      </c>
      <c r="C195" s="10">
        <v>0.12</v>
      </c>
      <c r="D195" s="10">
        <v>0.22</v>
      </c>
      <c r="E195" s="10">
        <v>0.37</v>
      </c>
      <c r="F195" s="10">
        <v>0.4</v>
      </c>
      <c r="G195" s="10">
        <v>0.42</v>
      </c>
      <c r="H195" s="10">
        <v>0.37</v>
      </c>
      <c r="I195" s="17">
        <f t="shared" ref="I195:I220" si="10">AVERAGE(C195:H195)</f>
        <v>0.3166666667</v>
      </c>
      <c r="J195" s="18" t="b">
        <v>0</v>
      </c>
      <c r="K195" s="19" t="b">
        <v>0</v>
      </c>
      <c r="L195" s="19" t="b">
        <v>0</v>
      </c>
      <c r="M195" s="19" t="b">
        <v>0</v>
      </c>
      <c r="N195" s="10" t="b">
        <v>1</v>
      </c>
      <c r="O195" s="24" t="s">
        <v>246</v>
      </c>
    </row>
    <row r="196" outlineLevel="1">
      <c r="A196" s="9" t="s">
        <v>202</v>
      </c>
      <c r="C196" s="10">
        <v>0.28</v>
      </c>
      <c r="E196" s="10">
        <v>0.33</v>
      </c>
      <c r="G196" s="10">
        <v>0.37</v>
      </c>
      <c r="H196" s="10">
        <v>0.37</v>
      </c>
      <c r="I196" s="17">
        <f t="shared" si="10"/>
        <v>0.3375</v>
      </c>
      <c r="J196" s="18" t="b">
        <v>0</v>
      </c>
      <c r="K196" s="19" t="b">
        <v>0</v>
      </c>
      <c r="L196" s="19" t="b">
        <v>0</v>
      </c>
      <c r="M196" s="19" t="b">
        <v>0</v>
      </c>
      <c r="N196" s="10" t="b">
        <v>1</v>
      </c>
      <c r="O196" s="24" t="s">
        <v>246</v>
      </c>
    </row>
    <row r="197" outlineLevel="1">
      <c r="A197" s="9" t="s">
        <v>203</v>
      </c>
      <c r="C197" s="10">
        <v>0.3</v>
      </c>
      <c r="D197" s="10">
        <v>0.41</v>
      </c>
      <c r="E197" s="10">
        <v>0.49</v>
      </c>
      <c r="F197" s="10">
        <v>0.84</v>
      </c>
      <c r="G197" s="10">
        <v>0.87</v>
      </c>
      <c r="H197" s="10">
        <v>0.84</v>
      </c>
      <c r="I197" s="17">
        <f t="shared" si="10"/>
        <v>0.625</v>
      </c>
      <c r="J197" s="18" t="b">
        <v>0</v>
      </c>
      <c r="K197" s="19" t="b">
        <v>0</v>
      </c>
      <c r="L197" s="19" t="b">
        <v>0</v>
      </c>
      <c r="M197" s="19" t="b">
        <v>0</v>
      </c>
      <c r="N197" s="10" t="b">
        <v>1</v>
      </c>
      <c r="O197" s="24" t="s">
        <v>246</v>
      </c>
    </row>
    <row r="198" outlineLevel="1">
      <c r="A198" s="9" t="s">
        <v>204</v>
      </c>
      <c r="C198" s="10">
        <v>0.33</v>
      </c>
      <c r="D198" s="10">
        <v>0.4</v>
      </c>
      <c r="E198" s="10">
        <v>0.44</v>
      </c>
      <c r="F198" s="10">
        <v>0.45</v>
      </c>
      <c r="G198" s="10">
        <v>0.45</v>
      </c>
      <c r="H198" s="10">
        <v>0.45</v>
      </c>
      <c r="I198" s="17">
        <f t="shared" si="10"/>
        <v>0.42</v>
      </c>
      <c r="J198" s="18" t="b">
        <v>0</v>
      </c>
      <c r="K198" s="19" t="b">
        <v>0</v>
      </c>
      <c r="L198" s="19" t="b">
        <v>0</v>
      </c>
      <c r="M198" s="19" t="b">
        <v>0</v>
      </c>
      <c r="N198" s="10" t="b">
        <v>1</v>
      </c>
      <c r="O198" s="24" t="s">
        <v>246</v>
      </c>
    </row>
    <row r="199" outlineLevel="1">
      <c r="A199" s="9" t="s">
        <v>205</v>
      </c>
      <c r="C199" s="10">
        <v>0.15</v>
      </c>
      <c r="D199" s="10">
        <v>0.38</v>
      </c>
      <c r="E199" s="10">
        <v>0.42</v>
      </c>
      <c r="F199" s="10">
        <v>0.43</v>
      </c>
      <c r="G199" s="10">
        <v>0.45</v>
      </c>
      <c r="H199" s="10">
        <v>0.45</v>
      </c>
      <c r="I199" s="17">
        <f t="shared" si="10"/>
        <v>0.38</v>
      </c>
      <c r="J199" s="18" t="b">
        <v>0</v>
      </c>
      <c r="K199" s="19" t="b">
        <v>0</v>
      </c>
      <c r="L199" s="19" t="b">
        <v>0</v>
      </c>
      <c r="M199" s="19" t="b">
        <v>0</v>
      </c>
      <c r="N199" s="10" t="b">
        <v>1</v>
      </c>
      <c r="O199" s="24" t="s">
        <v>246</v>
      </c>
    </row>
    <row r="200" outlineLevel="1">
      <c r="A200" s="9" t="s">
        <v>206</v>
      </c>
      <c r="C200" s="10">
        <v>0.07</v>
      </c>
      <c r="E200" s="10">
        <v>0.14</v>
      </c>
      <c r="G200" s="10">
        <v>0.14</v>
      </c>
      <c r="H200" s="10">
        <v>0.14</v>
      </c>
      <c r="I200" s="17">
        <f t="shared" si="10"/>
        <v>0.1225</v>
      </c>
      <c r="J200" s="18" t="b">
        <v>0</v>
      </c>
      <c r="K200" s="19" t="b">
        <v>0</v>
      </c>
      <c r="L200" s="19" t="b">
        <v>0</v>
      </c>
      <c r="M200" s="19" t="b">
        <v>0</v>
      </c>
      <c r="N200" s="10" t="b">
        <v>1</v>
      </c>
      <c r="O200" s="24" t="s">
        <v>246</v>
      </c>
    </row>
    <row r="201" outlineLevel="1">
      <c r="A201" s="9" t="s">
        <v>207</v>
      </c>
      <c r="C201" s="10">
        <v>0.4</v>
      </c>
      <c r="D201" s="10">
        <v>0.5</v>
      </c>
      <c r="E201" s="10">
        <v>0.58</v>
      </c>
      <c r="F201" s="10">
        <v>0.61</v>
      </c>
      <c r="G201" s="10">
        <v>0.58</v>
      </c>
      <c r="H201" s="10">
        <v>0.5</v>
      </c>
      <c r="I201" s="17">
        <f t="shared" si="10"/>
        <v>0.5283333333</v>
      </c>
      <c r="J201" s="18" t="b">
        <v>0</v>
      </c>
      <c r="K201" s="19" t="b">
        <v>0</v>
      </c>
      <c r="L201" s="19" t="b">
        <v>0</v>
      </c>
      <c r="M201" s="19" t="b">
        <v>0</v>
      </c>
      <c r="N201" s="10" t="b">
        <v>1</v>
      </c>
      <c r="O201" s="24" t="s">
        <v>246</v>
      </c>
    </row>
    <row r="202" outlineLevel="1">
      <c r="A202" s="9" t="s">
        <v>208</v>
      </c>
      <c r="C202" s="10">
        <v>0.44</v>
      </c>
      <c r="D202" s="10">
        <v>0.6</v>
      </c>
      <c r="E202" s="10">
        <v>0.77</v>
      </c>
      <c r="F202" s="10">
        <v>0.89</v>
      </c>
      <c r="G202" s="10">
        <v>0.82</v>
      </c>
      <c r="H202" s="10">
        <v>0.7</v>
      </c>
      <c r="I202" s="17">
        <f t="shared" si="10"/>
        <v>0.7033333333</v>
      </c>
      <c r="J202" s="18" t="b">
        <v>0</v>
      </c>
      <c r="K202" s="19" t="b">
        <v>0</v>
      </c>
      <c r="L202" s="19" t="b">
        <v>0</v>
      </c>
      <c r="M202" s="19" t="b">
        <v>0</v>
      </c>
      <c r="N202" s="10" t="b">
        <v>1</v>
      </c>
      <c r="O202" s="24" t="s">
        <v>246</v>
      </c>
    </row>
    <row r="203" outlineLevel="1">
      <c r="A203" s="9" t="s">
        <v>209</v>
      </c>
      <c r="C203" s="10">
        <v>0.49</v>
      </c>
      <c r="D203" s="10">
        <v>0.66</v>
      </c>
      <c r="E203" s="10">
        <v>0.8</v>
      </c>
      <c r="F203" s="10">
        <v>0.88</v>
      </c>
      <c r="G203" s="10">
        <v>0.82</v>
      </c>
      <c r="H203" s="10">
        <v>0.7</v>
      </c>
      <c r="I203" s="17">
        <f t="shared" si="10"/>
        <v>0.725</v>
      </c>
      <c r="J203" s="18" t="b">
        <v>0</v>
      </c>
      <c r="K203" s="19" t="b">
        <v>0</v>
      </c>
      <c r="L203" s="19" t="b">
        <v>0</v>
      </c>
      <c r="M203" s="19" t="b">
        <v>0</v>
      </c>
      <c r="N203" s="10" t="b">
        <v>1</v>
      </c>
      <c r="O203" s="24" t="s">
        <v>246</v>
      </c>
    </row>
    <row r="204" outlineLevel="1">
      <c r="A204" s="9" t="s">
        <v>210</v>
      </c>
      <c r="C204" s="10">
        <v>0.3</v>
      </c>
      <c r="D204" s="10">
        <v>0.0</v>
      </c>
      <c r="E204" s="10">
        <v>0.4</v>
      </c>
      <c r="F204" s="10">
        <v>0.0</v>
      </c>
      <c r="G204" s="10">
        <v>0.43</v>
      </c>
      <c r="H204" s="10">
        <v>0.4</v>
      </c>
      <c r="I204" s="17">
        <f t="shared" si="10"/>
        <v>0.255</v>
      </c>
      <c r="J204" s="18" t="b">
        <v>0</v>
      </c>
      <c r="K204" s="19" t="b">
        <v>0</v>
      </c>
      <c r="L204" s="19" t="b">
        <v>0</v>
      </c>
      <c r="M204" s="19" t="b">
        <v>0</v>
      </c>
      <c r="N204" s="10" t="b">
        <v>1</v>
      </c>
      <c r="O204" s="24" t="s">
        <v>246</v>
      </c>
    </row>
    <row r="205" outlineLevel="1">
      <c r="A205" s="9" t="s">
        <v>211</v>
      </c>
      <c r="C205" s="10">
        <v>0.16</v>
      </c>
      <c r="D205" s="10">
        <v>0.0</v>
      </c>
      <c r="E205" s="10">
        <v>0.4</v>
      </c>
      <c r="F205" s="10">
        <v>0.0</v>
      </c>
      <c r="G205" s="10">
        <v>0.44</v>
      </c>
      <c r="H205" s="10">
        <v>0.4</v>
      </c>
      <c r="I205" s="17">
        <f t="shared" si="10"/>
        <v>0.2333333333</v>
      </c>
      <c r="J205" s="18" t="b">
        <v>0</v>
      </c>
      <c r="K205" s="19" t="b">
        <v>0</v>
      </c>
      <c r="L205" s="19" t="b">
        <v>0</v>
      </c>
      <c r="M205" s="19" t="b">
        <v>0</v>
      </c>
      <c r="N205" s="10" t="b">
        <v>1</v>
      </c>
      <c r="O205" s="24" t="s">
        <v>246</v>
      </c>
    </row>
    <row r="206" outlineLevel="1">
      <c r="A206" s="9" t="s">
        <v>212</v>
      </c>
      <c r="C206" s="10">
        <v>0.16</v>
      </c>
      <c r="D206" s="10">
        <v>0.24</v>
      </c>
      <c r="E206" s="10">
        <v>0.56</v>
      </c>
      <c r="F206" s="10">
        <v>0.69</v>
      </c>
      <c r="G206" s="10">
        <v>0.81</v>
      </c>
      <c r="H206" s="10">
        <v>0.78</v>
      </c>
      <c r="I206" s="17">
        <f t="shared" si="10"/>
        <v>0.54</v>
      </c>
      <c r="J206" s="18" t="b">
        <v>0</v>
      </c>
      <c r="K206" s="19" t="b">
        <v>0</v>
      </c>
      <c r="L206" s="19" t="b">
        <v>0</v>
      </c>
      <c r="M206" s="19" t="b">
        <v>0</v>
      </c>
      <c r="N206" s="10" t="b">
        <v>1</v>
      </c>
      <c r="O206" s="24" t="s">
        <v>246</v>
      </c>
    </row>
    <row r="207" outlineLevel="1">
      <c r="A207" s="9" t="s">
        <v>213</v>
      </c>
      <c r="C207" s="10">
        <v>0.24</v>
      </c>
      <c r="D207" s="10">
        <v>0.4</v>
      </c>
      <c r="E207" s="10">
        <v>0.78</v>
      </c>
      <c r="F207" s="10">
        <v>0.98</v>
      </c>
      <c r="G207" s="10">
        <v>0.96</v>
      </c>
      <c r="H207" s="10">
        <v>0.87</v>
      </c>
      <c r="I207" s="17">
        <f t="shared" si="10"/>
        <v>0.705</v>
      </c>
      <c r="J207" s="18" t="b">
        <v>0</v>
      </c>
      <c r="K207" s="19" t="b">
        <v>0</v>
      </c>
      <c r="L207" s="19" t="b">
        <v>0</v>
      </c>
      <c r="M207" s="19" t="b">
        <v>0</v>
      </c>
      <c r="N207" s="10" t="b">
        <v>1</v>
      </c>
      <c r="O207" s="24" t="s">
        <v>246</v>
      </c>
    </row>
    <row r="208" outlineLevel="1">
      <c r="A208" s="9" t="s">
        <v>214</v>
      </c>
      <c r="C208" s="10">
        <v>0.08</v>
      </c>
      <c r="D208" s="10">
        <v>0.0</v>
      </c>
      <c r="E208" s="10">
        <v>0.15</v>
      </c>
      <c r="F208" s="10">
        <v>0.0</v>
      </c>
      <c r="G208" s="10">
        <v>0.18</v>
      </c>
      <c r="H208" s="10">
        <v>0.2</v>
      </c>
      <c r="I208" s="17">
        <f t="shared" si="10"/>
        <v>0.1016666667</v>
      </c>
      <c r="J208" s="18" t="b">
        <v>0</v>
      </c>
      <c r="K208" s="19" t="b">
        <v>0</v>
      </c>
      <c r="L208" s="19" t="b">
        <v>0</v>
      </c>
      <c r="M208" s="19" t="b">
        <v>0</v>
      </c>
      <c r="N208" s="10" t="b">
        <v>1</v>
      </c>
      <c r="O208" s="24" t="s">
        <v>246</v>
      </c>
    </row>
    <row r="209" outlineLevel="1">
      <c r="A209" s="9" t="s">
        <v>215</v>
      </c>
      <c r="C209" s="10">
        <v>0.07</v>
      </c>
      <c r="D209" s="10">
        <v>0.12</v>
      </c>
      <c r="E209" s="10">
        <v>0.26</v>
      </c>
      <c r="F209" s="10">
        <v>0.42</v>
      </c>
      <c r="G209" s="10">
        <v>0.5</v>
      </c>
      <c r="H209" s="10">
        <v>0.55</v>
      </c>
      <c r="I209" s="17">
        <f t="shared" si="10"/>
        <v>0.32</v>
      </c>
      <c r="J209" s="18" t="b">
        <v>0</v>
      </c>
      <c r="K209" s="19" t="b">
        <v>0</v>
      </c>
      <c r="L209" s="19" t="b">
        <v>0</v>
      </c>
      <c r="M209" s="19" t="b">
        <v>0</v>
      </c>
      <c r="N209" s="10" t="b">
        <v>1</v>
      </c>
      <c r="O209" s="24" t="s">
        <v>246</v>
      </c>
    </row>
    <row r="210" outlineLevel="1">
      <c r="A210" s="9" t="s">
        <v>216</v>
      </c>
      <c r="C210" s="10">
        <v>0.32</v>
      </c>
      <c r="D210" s="10">
        <v>0.62</v>
      </c>
      <c r="E210" s="10">
        <v>0.74</v>
      </c>
      <c r="F210" s="10">
        <v>0.76</v>
      </c>
      <c r="G210" s="10">
        <v>0.81</v>
      </c>
      <c r="H210" s="10">
        <v>0.9</v>
      </c>
      <c r="I210" s="17">
        <f t="shared" si="10"/>
        <v>0.6916666667</v>
      </c>
      <c r="J210" s="18" t="b">
        <v>0</v>
      </c>
      <c r="K210" s="19" t="b">
        <v>0</v>
      </c>
      <c r="L210" s="19" t="b">
        <v>0</v>
      </c>
      <c r="M210" s="19" t="b">
        <v>0</v>
      </c>
      <c r="N210" s="10" t="b">
        <v>1</v>
      </c>
      <c r="O210" s="24" t="s">
        <v>246</v>
      </c>
    </row>
    <row r="211" outlineLevel="1">
      <c r="A211" s="9" t="s">
        <v>217</v>
      </c>
      <c r="C211" s="10">
        <v>0.12</v>
      </c>
      <c r="D211" s="10">
        <v>0.0</v>
      </c>
      <c r="E211" s="10">
        <v>0.28</v>
      </c>
      <c r="F211" s="10">
        <v>0.0</v>
      </c>
      <c r="G211" s="10">
        <v>0.32</v>
      </c>
      <c r="H211" s="10">
        <v>0.37</v>
      </c>
      <c r="I211" s="17">
        <f t="shared" si="10"/>
        <v>0.1816666667</v>
      </c>
      <c r="J211" s="18" t="b">
        <v>0</v>
      </c>
      <c r="K211" s="19" t="b">
        <v>0</v>
      </c>
      <c r="L211" s="19" t="b">
        <v>0</v>
      </c>
      <c r="M211" s="19" t="b">
        <v>0</v>
      </c>
      <c r="N211" s="10" t="b">
        <v>1</v>
      </c>
      <c r="O211" s="24" t="s">
        <v>246</v>
      </c>
    </row>
    <row r="212" outlineLevel="1">
      <c r="A212" s="9" t="s">
        <v>218</v>
      </c>
      <c r="C212" s="10">
        <v>0.33</v>
      </c>
      <c r="D212" s="10">
        <v>0.51</v>
      </c>
      <c r="E212" s="10">
        <v>0.64</v>
      </c>
      <c r="F212" s="10">
        <v>0.71</v>
      </c>
      <c r="G212" s="10">
        <v>0.77</v>
      </c>
      <c r="H212" s="10">
        <v>0.81</v>
      </c>
      <c r="I212" s="17">
        <f t="shared" si="10"/>
        <v>0.6283333333</v>
      </c>
      <c r="J212" s="18" t="b">
        <v>0</v>
      </c>
      <c r="K212" s="19" t="b">
        <v>0</v>
      </c>
      <c r="L212" s="19" t="b">
        <v>0</v>
      </c>
      <c r="M212" s="19" t="b">
        <v>0</v>
      </c>
      <c r="N212" s="10" t="b">
        <v>1</v>
      </c>
      <c r="O212" s="24" t="s">
        <v>246</v>
      </c>
    </row>
    <row r="213" outlineLevel="1">
      <c r="A213" s="9" t="s">
        <v>219</v>
      </c>
      <c r="C213" s="10">
        <v>0.6</v>
      </c>
      <c r="D213" s="10">
        <v>0.74</v>
      </c>
      <c r="E213" s="10">
        <v>0.88</v>
      </c>
      <c r="F213" s="10">
        <v>0.96</v>
      </c>
      <c r="G213" s="10">
        <v>0.93</v>
      </c>
      <c r="H213" s="10">
        <v>0.85</v>
      </c>
      <c r="I213" s="17">
        <f t="shared" si="10"/>
        <v>0.8266666667</v>
      </c>
      <c r="J213" s="18" t="b">
        <v>0</v>
      </c>
      <c r="K213" s="19" t="b">
        <v>0</v>
      </c>
      <c r="L213" s="19" t="b">
        <v>0</v>
      </c>
      <c r="M213" s="19" t="b">
        <v>0</v>
      </c>
      <c r="N213" s="10" t="b">
        <v>1</v>
      </c>
      <c r="O213" s="24" t="s">
        <v>246</v>
      </c>
    </row>
    <row r="214" outlineLevel="1">
      <c r="A214" s="9" t="s">
        <v>220</v>
      </c>
      <c r="C214" s="10">
        <v>0.13</v>
      </c>
      <c r="D214" s="10">
        <v>0.33</v>
      </c>
      <c r="E214" s="10">
        <v>0.59</v>
      </c>
      <c r="F214" s="10">
        <v>0.58</v>
      </c>
      <c r="G214" s="10">
        <v>0.61</v>
      </c>
      <c r="H214" s="10">
        <v>0.62</v>
      </c>
      <c r="I214" s="17">
        <f t="shared" si="10"/>
        <v>0.4766666667</v>
      </c>
      <c r="J214" s="18" t="b">
        <v>0</v>
      </c>
      <c r="K214" s="19" t="b">
        <v>0</v>
      </c>
      <c r="L214" s="19" t="b">
        <v>0</v>
      </c>
      <c r="M214" s="19" t="b">
        <v>0</v>
      </c>
      <c r="N214" s="10" t="b">
        <v>1</v>
      </c>
      <c r="O214" s="24" t="s">
        <v>246</v>
      </c>
    </row>
    <row r="215" outlineLevel="1">
      <c r="A215" s="9" t="s">
        <v>221</v>
      </c>
      <c r="C215" s="10">
        <v>0.37</v>
      </c>
      <c r="D215" s="10">
        <v>0.48</v>
      </c>
      <c r="E215" s="10">
        <v>0.68</v>
      </c>
      <c r="F215" s="10">
        <v>0.73</v>
      </c>
      <c r="G215" s="10">
        <v>0.77</v>
      </c>
      <c r="H215" s="10">
        <v>0.74</v>
      </c>
      <c r="I215" s="17">
        <f t="shared" si="10"/>
        <v>0.6283333333</v>
      </c>
      <c r="J215" s="18" t="b">
        <v>0</v>
      </c>
      <c r="K215" s="19" t="b">
        <v>0</v>
      </c>
      <c r="L215" s="19" t="b">
        <v>0</v>
      </c>
      <c r="M215" s="19" t="b">
        <v>0</v>
      </c>
      <c r="N215" s="10" t="b">
        <v>1</v>
      </c>
      <c r="O215" s="24" t="s">
        <v>246</v>
      </c>
    </row>
    <row r="216" outlineLevel="1">
      <c r="A216" s="9" t="s">
        <v>222</v>
      </c>
      <c r="C216" s="10">
        <v>0.27</v>
      </c>
      <c r="D216" s="10">
        <v>0.53</v>
      </c>
      <c r="E216" s="10">
        <v>0.67</v>
      </c>
      <c r="F216" s="10">
        <v>0.93</v>
      </c>
      <c r="G216" s="10">
        <v>0.87</v>
      </c>
      <c r="H216" s="10">
        <v>0.8</v>
      </c>
      <c r="I216" s="17">
        <f t="shared" si="10"/>
        <v>0.6783333333</v>
      </c>
      <c r="J216" s="18" t="b">
        <v>0</v>
      </c>
      <c r="K216" s="19" t="b">
        <v>0</v>
      </c>
      <c r="L216" s="19" t="b">
        <v>0</v>
      </c>
      <c r="M216" s="19" t="b">
        <v>0</v>
      </c>
      <c r="N216" s="10" t="b">
        <v>1</v>
      </c>
      <c r="O216" s="24" t="s">
        <v>246</v>
      </c>
    </row>
    <row r="217" outlineLevel="1">
      <c r="A217" s="9" t="s">
        <v>223</v>
      </c>
      <c r="C217" s="10">
        <v>0.37</v>
      </c>
      <c r="D217" s="10">
        <v>0.8</v>
      </c>
      <c r="E217" s="10">
        <v>1.0</v>
      </c>
      <c r="F217" s="10">
        <v>1.0</v>
      </c>
      <c r="G217" s="10">
        <v>1.0</v>
      </c>
      <c r="H217" s="10">
        <v>1.0</v>
      </c>
      <c r="I217" s="17">
        <f t="shared" si="10"/>
        <v>0.8616666667</v>
      </c>
      <c r="J217" s="18" t="b">
        <v>0</v>
      </c>
      <c r="K217" s="19" t="b">
        <v>0</v>
      </c>
      <c r="L217" s="19" t="b">
        <v>0</v>
      </c>
      <c r="M217" s="19" t="b">
        <v>0</v>
      </c>
      <c r="N217" s="10" t="b">
        <v>1</v>
      </c>
      <c r="O217" s="24" t="s">
        <v>246</v>
      </c>
    </row>
    <row r="218" outlineLevel="1">
      <c r="A218" s="9" t="s">
        <v>224</v>
      </c>
      <c r="C218" s="10">
        <v>0.2</v>
      </c>
      <c r="D218" s="10">
        <v>0.0</v>
      </c>
      <c r="E218" s="10">
        <v>0.3</v>
      </c>
      <c r="F218" s="10">
        <v>0.0</v>
      </c>
      <c r="G218" s="10">
        <v>0.4</v>
      </c>
      <c r="H218" s="10">
        <v>0.5</v>
      </c>
      <c r="I218" s="17">
        <f t="shared" si="10"/>
        <v>0.2333333333</v>
      </c>
      <c r="J218" s="18" t="b">
        <v>0</v>
      </c>
      <c r="K218" s="19" t="b">
        <v>0</v>
      </c>
      <c r="L218" s="19" t="b">
        <v>0</v>
      </c>
      <c r="M218" s="19" t="b">
        <v>0</v>
      </c>
      <c r="N218" s="10" t="b">
        <v>1</v>
      </c>
      <c r="O218" s="24" t="s">
        <v>246</v>
      </c>
    </row>
    <row r="219" outlineLevel="1">
      <c r="A219" s="9" t="s">
        <v>225</v>
      </c>
      <c r="C219" s="10">
        <v>0.4</v>
      </c>
      <c r="D219" s="10">
        <v>0.3</v>
      </c>
      <c r="E219" s="10">
        <v>0.2</v>
      </c>
      <c r="F219" s="10">
        <v>0.17</v>
      </c>
      <c r="G219" s="10">
        <v>0.15</v>
      </c>
      <c r="H219" s="10">
        <v>0.1</v>
      </c>
      <c r="I219" s="17">
        <f t="shared" si="10"/>
        <v>0.22</v>
      </c>
      <c r="J219" s="18" t="b">
        <v>0</v>
      </c>
      <c r="K219" s="19" t="b">
        <v>0</v>
      </c>
      <c r="L219" s="19" t="b">
        <v>0</v>
      </c>
      <c r="M219" s="19" t="b">
        <v>0</v>
      </c>
      <c r="N219" s="10" t="b">
        <v>1</v>
      </c>
      <c r="O219" s="24" t="s">
        <v>246</v>
      </c>
    </row>
    <row r="220" outlineLevel="1">
      <c r="A220" s="9" t="s">
        <v>226</v>
      </c>
      <c r="C220" s="10">
        <v>0.5</v>
      </c>
      <c r="D220" s="10">
        <v>0.4</v>
      </c>
      <c r="E220" s="10">
        <v>0.45</v>
      </c>
      <c r="F220" s="10">
        <v>0.45</v>
      </c>
      <c r="G220" s="10">
        <v>0.6</v>
      </c>
      <c r="H220" s="10">
        <v>0.7</v>
      </c>
      <c r="I220" s="17">
        <f t="shared" si="10"/>
        <v>0.5166666667</v>
      </c>
      <c r="J220" s="18" t="b">
        <v>0</v>
      </c>
      <c r="K220" s="19" t="b">
        <v>0</v>
      </c>
      <c r="L220" s="19" t="b">
        <v>0</v>
      </c>
      <c r="M220" s="19" t="b">
        <v>0</v>
      </c>
      <c r="N220" s="10" t="b">
        <v>1</v>
      </c>
      <c r="O220" s="24" t="s">
        <v>246</v>
      </c>
    </row>
    <row r="221">
      <c r="I221" s="17"/>
      <c r="J221" s="18" t="b">
        <v>0</v>
      </c>
      <c r="K221" s="19" t="b">
        <v>0</v>
      </c>
      <c r="L221" s="19" t="b">
        <v>0</v>
      </c>
      <c r="M221" s="19" t="b">
        <v>0</v>
      </c>
      <c r="N221" s="10" t="b">
        <v>1</v>
      </c>
      <c r="O221" s="20"/>
    </row>
    <row r="222">
      <c r="A222" s="12" t="s">
        <v>227</v>
      </c>
      <c r="I222" s="17"/>
      <c r="J222" s="18" t="b">
        <v>0</v>
      </c>
      <c r="K222" s="19" t="b">
        <v>0</v>
      </c>
      <c r="L222" s="19" t="b">
        <v>0</v>
      </c>
      <c r="M222" s="19" t="b">
        <v>0</v>
      </c>
      <c r="N222" s="10" t="b">
        <v>1</v>
      </c>
      <c r="O222" s="20"/>
    </row>
    <row r="223" outlineLevel="1">
      <c r="A223" s="10" t="s">
        <v>228</v>
      </c>
      <c r="C223" s="10">
        <v>0.01</v>
      </c>
      <c r="D223" s="10">
        <v>0.01</v>
      </c>
      <c r="E223" s="10">
        <v>0.01</v>
      </c>
      <c r="F223" s="10">
        <v>0.01</v>
      </c>
      <c r="G223" s="10">
        <v>0.02</v>
      </c>
      <c r="H223" s="10">
        <v>0.02</v>
      </c>
      <c r="I223" s="17">
        <f t="shared" ref="I223:I224" si="11">AVERAGE(C223:H223)</f>
        <v>0.01333333333</v>
      </c>
      <c r="J223" s="21" t="b">
        <v>0</v>
      </c>
      <c r="K223" s="19" t="b">
        <v>0</v>
      </c>
      <c r="L223" s="19" t="b">
        <v>0</v>
      </c>
      <c r="M223" s="19" t="b">
        <v>0</v>
      </c>
      <c r="N223" s="10" t="b">
        <v>1</v>
      </c>
      <c r="O223" s="24" t="s">
        <v>247</v>
      </c>
    </row>
    <row r="224" outlineLevel="1">
      <c r="A224" s="10" t="s">
        <v>229</v>
      </c>
      <c r="C224" s="10">
        <v>0.6</v>
      </c>
      <c r="D224" s="10">
        <v>0.6</v>
      </c>
      <c r="E224" s="10">
        <v>0.6</v>
      </c>
      <c r="F224" s="10">
        <v>0.6</v>
      </c>
      <c r="G224" s="10">
        <v>0.6</v>
      </c>
      <c r="H224" s="10">
        <v>0.6</v>
      </c>
      <c r="I224" s="17">
        <f t="shared" si="11"/>
        <v>0.6</v>
      </c>
      <c r="J224" s="18" t="b">
        <v>0</v>
      </c>
      <c r="K224" s="19" t="b">
        <v>0</v>
      </c>
      <c r="L224" s="19" t="b">
        <v>0</v>
      </c>
      <c r="M224" s="19" t="b">
        <v>0</v>
      </c>
      <c r="N224" s="10" t="b">
        <v>1</v>
      </c>
      <c r="O224" s="24" t="s">
        <v>248</v>
      </c>
    </row>
    <row r="225">
      <c r="A225" s="11"/>
      <c r="I225" s="17"/>
      <c r="J225" s="18"/>
      <c r="O225" s="23"/>
    </row>
    <row r="226">
      <c r="A226" s="11"/>
      <c r="I226" s="17"/>
      <c r="J226" s="18"/>
      <c r="O226" s="23"/>
    </row>
    <row r="227">
      <c r="A227" s="11"/>
      <c r="I227" s="17"/>
      <c r="J227" s="18"/>
      <c r="O227" s="23"/>
    </row>
    <row r="228">
      <c r="A228" s="11"/>
      <c r="I228" s="17"/>
      <c r="J228" s="18"/>
      <c r="O228" s="23"/>
    </row>
    <row r="229">
      <c r="A229" s="11"/>
      <c r="I229" s="17"/>
      <c r="J229" s="18"/>
      <c r="O229" s="23"/>
    </row>
    <row r="230">
      <c r="A230" s="11"/>
      <c r="I230" s="17"/>
      <c r="J230" s="18"/>
      <c r="O230" s="23"/>
    </row>
    <row r="231">
      <c r="A231" s="11"/>
      <c r="I231" s="17"/>
      <c r="J231" s="18"/>
      <c r="O231" s="23"/>
    </row>
    <row r="232">
      <c r="A232" s="11"/>
      <c r="I232" s="17"/>
      <c r="J232" s="18"/>
      <c r="O232" s="23"/>
    </row>
    <row r="233">
      <c r="A233" s="11"/>
      <c r="I233" s="17"/>
      <c r="J233" s="18"/>
      <c r="O233" s="23"/>
    </row>
    <row r="234">
      <c r="A234" s="11"/>
      <c r="I234" s="17"/>
      <c r="J234" s="18"/>
      <c r="O234" s="23"/>
    </row>
    <row r="235">
      <c r="A235" s="11"/>
      <c r="I235" s="17"/>
      <c r="J235" s="18"/>
      <c r="O235" s="23"/>
    </row>
    <row r="236">
      <c r="A236" s="11"/>
      <c r="I236" s="17"/>
      <c r="J236" s="18"/>
      <c r="O236" s="23"/>
    </row>
    <row r="237">
      <c r="A237" s="11"/>
      <c r="I237" s="17"/>
      <c r="J237" s="18"/>
      <c r="O237" s="23"/>
    </row>
    <row r="238">
      <c r="A238" s="11"/>
      <c r="I238" s="17"/>
      <c r="J238" s="18"/>
      <c r="O238" s="23"/>
    </row>
    <row r="239">
      <c r="A239" s="11"/>
      <c r="I239" s="17"/>
      <c r="J239" s="18"/>
      <c r="O239" s="23"/>
    </row>
    <row r="240">
      <c r="A240" s="11"/>
      <c r="I240" s="17"/>
      <c r="J240" s="18"/>
      <c r="O240" s="23"/>
    </row>
    <row r="241">
      <c r="A241" s="11"/>
      <c r="I241" s="17"/>
      <c r="J241" s="18"/>
      <c r="O241" s="23"/>
    </row>
    <row r="242">
      <c r="A242" s="11"/>
      <c r="I242" s="17"/>
      <c r="J242" s="18"/>
      <c r="O242" s="23"/>
    </row>
    <row r="243">
      <c r="A243" s="11"/>
      <c r="I243" s="17"/>
      <c r="J243" s="18"/>
      <c r="O243" s="23"/>
    </row>
    <row r="244">
      <c r="A244" s="11"/>
      <c r="I244" s="17"/>
      <c r="J244" s="18"/>
      <c r="O244" s="23"/>
    </row>
    <row r="245">
      <c r="A245" s="11"/>
      <c r="I245" s="17"/>
      <c r="J245" s="18"/>
      <c r="O245" s="23"/>
    </row>
    <row r="246">
      <c r="A246" s="11"/>
      <c r="I246" s="17"/>
      <c r="J246" s="18"/>
      <c r="O246" s="23"/>
    </row>
    <row r="247">
      <c r="A247" s="11"/>
      <c r="I247" s="17"/>
      <c r="J247" s="18"/>
      <c r="O247" s="23"/>
    </row>
    <row r="248">
      <c r="A248" s="11"/>
      <c r="I248" s="17"/>
      <c r="J248" s="18"/>
      <c r="O248" s="23"/>
    </row>
    <row r="249">
      <c r="A249" s="11"/>
      <c r="I249" s="17"/>
      <c r="J249" s="18"/>
      <c r="O249" s="23"/>
    </row>
    <row r="250">
      <c r="A250" s="11"/>
      <c r="I250" s="17"/>
      <c r="J250" s="18"/>
      <c r="O250" s="23"/>
    </row>
    <row r="251">
      <c r="A251" s="11"/>
      <c r="I251" s="17"/>
      <c r="J251" s="18"/>
      <c r="O251" s="23"/>
    </row>
    <row r="252">
      <c r="A252" s="11"/>
      <c r="I252" s="17"/>
      <c r="J252" s="18"/>
      <c r="O252" s="23"/>
    </row>
    <row r="253">
      <c r="A253" s="11"/>
      <c r="I253" s="17"/>
      <c r="J253" s="18"/>
      <c r="O253" s="23"/>
    </row>
    <row r="254">
      <c r="A254" s="11"/>
      <c r="I254" s="17"/>
      <c r="J254" s="18"/>
      <c r="O254" s="23"/>
    </row>
    <row r="255">
      <c r="A255" s="11"/>
      <c r="I255" s="17"/>
      <c r="J255" s="18"/>
      <c r="O255" s="23"/>
    </row>
    <row r="256">
      <c r="A256" s="11"/>
      <c r="I256" s="17"/>
      <c r="J256" s="18"/>
      <c r="O256" s="23"/>
    </row>
    <row r="257">
      <c r="A257" s="11"/>
      <c r="I257" s="17"/>
      <c r="J257" s="18"/>
      <c r="O257" s="23"/>
    </row>
    <row r="258">
      <c r="A258" s="11"/>
      <c r="I258" s="17"/>
      <c r="J258" s="18"/>
      <c r="O258" s="23"/>
    </row>
    <row r="259">
      <c r="A259" s="11"/>
      <c r="I259" s="17"/>
      <c r="J259" s="18"/>
      <c r="O259" s="23"/>
    </row>
    <row r="260">
      <c r="A260" s="11"/>
      <c r="I260" s="17"/>
      <c r="J260" s="18"/>
      <c r="O260" s="23"/>
    </row>
    <row r="261">
      <c r="A261" s="11"/>
      <c r="I261" s="17"/>
      <c r="J261" s="18"/>
      <c r="O261" s="23"/>
    </row>
    <row r="262">
      <c r="A262" s="11"/>
      <c r="I262" s="17"/>
      <c r="J262" s="18"/>
      <c r="O262" s="23"/>
    </row>
    <row r="263">
      <c r="A263" s="11"/>
      <c r="I263" s="17"/>
      <c r="J263" s="18"/>
      <c r="O263" s="23"/>
    </row>
    <row r="264">
      <c r="A264" s="11"/>
      <c r="I264" s="17"/>
      <c r="J264" s="18"/>
      <c r="O264" s="23"/>
    </row>
    <row r="265">
      <c r="A265" s="11"/>
      <c r="I265" s="17"/>
      <c r="J265" s="18"/>
      <c r="O265" s="23"/>
    </row>
    <row r="266">
      <c r="A266" s="11"/>
      <c r="I266" s="17"/>
      <c r="J266" s="18"/>
      <c r="O266" s="23"/>
    </row>
    <row r="267">
      <c r="A267" s="11"/>
      <c r="I267" s="17"/>
      <c r="J267" s="18"/>
      <c r="O267" s="23"/>
    </row>
    <row r="268">
      <c r="A268" s="11"/>
      <c r="I268" s="17"/>
      <c r="J268" s="18"/>
      <c r="O268" s="23"/>
    </row>
    <row r="269">
      <c r="A269" s="11"/>
      <c r="I269" s="17"/>
      <c r="J269" s="18"/>
      <c r="O269" s="23"/>
    </row>
    <row r="270">
      <c r="A270" s="11"/>
      <c r="I270" s="17"/>
      <c r="J270" s="18"/>
      <c r="O270" s="23"/>
    </row>
    <row r="271">
      <c r="A271" s="11"/>
      <c r="I271" s="17"/>
      <c r="J271" s="18"/>
      <c r="O271" s="23"/>
    </row>
    <row r="272">
      <c r="A272" s="11"/>
      <c r="I272" s="17"/>
      <c r="J272" s="18"/>
      <c r="O272" s="23"/>
    </row>
    <row r="273">
      <c r="A273" s="11"/>
      <c r="I273" s="17"/>
      <c r="J273" s="18"/>
      <c r="O273" s="23"/>
    </row>
    <row r="274">
      <c r="A274" s="11"/>
      <c r="I274" s="17"/>
      <c r="J274" s="18"/>
      <c r="O274" s="23"/>
    </row>
    <row r="275">
      <c r="A275" s="11"/>
      <c r="I275" s="17"/>
      <c r="J275" s="18"/>
      <c r="O275" s="23"/>
    </row>
    <row r="276">
      <c r="A276" s="11"/>
      <c r="I276" s="17"/>
      <c r="J276" s="18"/>
      <c r="O276" s="23"/>
    </row>
    <row r="277">
      <c r="A277" s="11"/>
      <c r="I277" s="17"/>
      <c r="J277" s="18"/>
      <c r="O277" s="23"/>
    </row>
    <row r="278">
      <c r="A278" s="11"/>
      <c r="I278" s="17"/>
      <c r="J278" s="18"/>
      <c r="O278" s="23"/>
    </row>
    <row r="279">
      <c r="A279" s="11"/>
      <c r="I279" s="17"/>
      <c r="J279" s="18"/>
      <c r="O279" s="23"/>
    </row>
    <row r="280">
      <c r="A280" s="11"/>
      <c r="I280" s="17"/>
      <c r="J280" s="18"/>
      <c r="O280" s="23"/>
    </row>
    <row r="281">
      <c r="A281" s="11"/>
      <c r="I281" s="17"/>
      <c r="J281" s="18"/>
      <c r="O281" s="23"/>
    </row>
    <row r="282">
      <c r="A282" s="11"/>
      <c r="I282" s="17"/>
      <c r="J282" s="18"/>
      <c r="O282" s="23"/>
    </row>
    <row r="283">
      <c r="A283" s="11"/>
      <c r="I283" s="17"/>
      <c r="J283" s="18"/>
      <c r="O283" s="23"/>
    </row>
    <row r="284">
      <c r="A284" s="11"/>
      <c r="I284" s="17"/>
      <c r="J284" s="18"/>
      <c r="O284" s="23"/>
    </row>
    <row r="285">
      <c r="A285" s="11"/>
      <c r="I285" s="17"/>
      <c r="J285" s="18"/>
      <c r="O285" s="23"/>
    </row>
    <row r="286">
      <c r="A286" s="11"/>
      <c r="I286" s="17"/>
      <c r="J286" s="18"/>
      <c r="O286" s="23"/>
    </row>
    <row r="287">
      <c r="A287" s="11"/>
      <c r="I287" s="17"/>
      <c r="J287" s="18"/>
      <c r="O287" s="23"/>
    </row>
    <row r="288">
      <c r="A288" s="11"/>
      <c r="I288" s="17"/>
      <c r="J288" s="18"/>
      <c r="O288" s="23"/>
    </row>
    <row r="289">
      <c r="A289" s="11"/>
      <c r="I289" s="17"/>
      <c r="J289" s="18"/>
      <c r="O289" s="23"/>
    </row>
    <row r="290">
      <c r="A290" s="11"/>
      <c r="I290" s="17"/>
      <c r="J290" s="18"/>
      <c r="O290" s="23"/>
    </row>
    <row r="291">
      <c r="A291" s="11"/>
      <c r="I291" s="17"/>
      <c r="J291" s="18"/>
      <c r="O291" s="23"/>
    </row>
    <row r="292">
      <c r="A292" s="11"/>
      <c r="I292" s="17"/>
      <c r="J292" s="18"/>
      <c r="O292" s="23"/>
    </row>
    <row r="293">
      <c r="A293" s="11"/>
      <c r="I293" s="17"/>
      <c r="J293" s="18"/>
      <c r="O293" s="23"/>
    </row>
    <row r="294">
      <c r="A294" s="11"/>
      <c r="I294" s="17"/>
      <c r="J294" s="18"/>
      <c r="O294" s="23"/>
    </row>
    <row r="295">
      <c r="A295" s="11"/>
      <c r="I295" s="17"/>
      <c r="J295" s="18"/>
      <c r="O295" s="23"/>
    </row>
    <row r="296">
      <c r="A296" s="11"/>
      <c r="I296" s="17"/>
      <c r="J296" s="18"/>
      <c r="O296" s="23"/>
    </row>
    <row r="297">
      <c r="A297" s="11"/>
      <c r="I297" s="17"/>
      <c r="J297" s="18"/>
      <c r="O297" s="23"/>
    </row>
    <row r="298">
      <c r="A298" s="11"/>
      <c r="I298" s="17"/>
      <c r="J298" s="18"/>
      <c r="O298" s="23"/>
    </row>
    <row r="299">
      <c r="A299" s="11"/>
      <c r="I299" s="17"/>
      <c r="J299" s="18"/>
      <c r="O299" s="23"/>
    </row>
    <row r="300">
      <c r="A300" s="11"/>
      <c r="I300" s="17"/>
      <c r="J300" s="18"/>
      <c r="O300" s="23"/>
    </row>
    <row r="301">
      <c r="A301" s="11"/>
      <c r="I301" s="17"/>
      <c r="J301" s="18"/>
      <c r="O301" s="23"/>
    </row>
    <row r="302">
      <c r="A302" s="11"/>
      <c r="I302" s="17"/>
      <c r="J302" s="18"/>
      <c r="O302" s="23"/>
    </row>
    <row r="303">
      <c r="A303" s="11"/>
      <c r="I303" s="17"/>
      <c r="J303" s="18"/>
      <c r="O303" s="23"/>
    </row>
    <row r="304">
      <c r="A304" s="11"/>
      <c r="I304" s="17"/>
      <c r="J304" s="18"/>
      <c r="O304" s="23"/>
    </row>
    <row r="305">
      <c r="A305" s="11"/>
      <c r="I305" s="17"/>
      <c r="J305" s="18"/>
      <c r="O305" s="23"/>
    </row>
    <row r="306">
      <c r="A306" s="11"/>
      <c r="I306" s="17"/>
      <c r="J306" s="18"/>
      <c r="O306" s="23"/>
    </row>
    <row r="307">
      <c r="A307" s="11"/>
      <c r="I307" s="17"/>
      <c r="J307" s="18"/>
      <c r="O307" s="23"/>
    </row>
    <row r="308">
      <c r="A308" s="11"/>
      <c r="I308" s="17"/>
      <c r="J308" s="18"/>
      <c r="O308" s="23"/>
    </row>
    <row r="309">
      <c r="A309" s="11"/>
      <c r="I309" s="17"/>
      <c r="J309" s="18"/>
      <c r="O309" s="23"/>
    </row>
    <row r="310">
      <c r="A310" s="11"/>
      <c r="I310" s="17"/>
      <c r="J310" s="18"/>
      <c r="O310" s="23"/>
    </row>
    <row r="311">
      <c r="A311" s="11"/>
      <c r="I311" s="17"/>
      <c r="J311" s="18"/>
      <c r="O311" s="23"/>
    </row>
    <row r="312">
      <c r="A312" s="11"/>
      <c r="I312" s="17"/>
      <c r="J312" s="18"/>
      <c r="O312" s="23"/>
    </row>
    <row r="313">
      <c r="A313" s="11"/>
      <c r="I313" s="17"/>
      <c r="J313" s="18"/>
      <c r="O313" s="23"/>
    </row>
    <row r="314">
      <c r="A314" s="11"/>
      <c r="I314" s="17"/>
      <c r="J314" s="18"/>
      <c r="O314" s="23"/>
    </row>
    <row r="315">
      <c r="A315" s="11"/>
      <c r="I315" s="17"/>
      <c r="J315" s="18"/>
      <c r="O315" s="23"/>
    </row>
    <row r="316">
      <c r="A316" s="11"/>
      <c r="I316" s="17"/>
      <c r="J316" s="18"/>
      <c r="O316" s="23"/>
    </row>
    <row r="317">
      <c r="A317" s="11"/>
      <c r="I317" s="17"/>
      <c r="J317" s="18"/>
      <c r="O317" s="23"/>
    </row>
    <row r="318">
      <c r="A318" s="11"/>
      <c r="I318" s="17"/>
      <c r="J318" s="18"/>
      <c r="O318" s="23"/>
    </row>
    <row r="319">
      <c r="A319" s="11"/>
      <c r="I319" s="17"/>
      <c r="J319" s="18"/>
      <c r="O319" s="23"/>
    </row>
    <row r="320">
      <c r="A320" s="11"/>
      <c r="I320" s="17"/>
      <c r="J320" s="18"/>
      <c r="O320" s="23"/>
    </row>
    <row r="321">
      <c r="A321" s="11"/>
      <c r="I321" s="17"/>
      <c r="J321" s="18"/>
      <c r="O321" s="23"/>
    </row>
    <row r="322">
      <c r="A322" s="11"/>
      <c r="I322" s="17"/>
      <c r="J322" s="18"/>
      <c r="O322" s="23"/>
    </row>
    <row r="323">
      <c r="A323" s="11"/>
      <c r="I323" s="17"/>
      <c r="J323" s="18"/>
      <c r="O323" s="23"/>
    </row>
    <row r="324">
      <c r="A324" s="11"/>
      <c r="I324" s="17"/>
      <c r="J324" s="18"/>
      <c r="O324" s="23"/>
    </row>
    <row r="325">
      <c r="A325" s="11"/>
      <c r="I325" s="17"/>
      <c r="J325" s="18"/>
      <c r="O325" s="23"/>
    </row>
    <row r="326">
      <c r="A326" s="11"/>
      <c r="I326" s="17"/>
      <c r="J326" s="18"/>
      <c r="O326" s="23"/>
    </row>
    <row r="327">
      <c r="A327" s="11"/>
      <c r="I327" s="17"/>
      <c r="J327" s="18"/>
      <c r="O327" s="23"/>
    </row>
    <row r="328">
      <c r="A328" s="11"/>
      <c r="I328" s="17"/>
      <c r="J328" s="18"/>
      <c r="O328" s="23"/>
    </row>
    <row r="329">
      <c r="A329" s="11"/>
      <c r="I329" s="17"/>
      <c r="J329" s="18"/>
      <c r="O329" s="23"/>
    </row>
    <row r="330">
      <c r="A330" s="11"/>
      <c r="I330" s="17"/>
      <c r="J330" s="18"/>
      <c r="O330" s="23"/>
    </row>
    <row r="331">
      <c r="A331" s="11"/>
      <c r="I331" s="17"/>
      <c r="J331" s="18"/>
      <c r="O331" s="23"/>
    </row>
    <row r="332">
      <c r="A332" s="11"/>
      <c r="I332" s="17"/>
      <c r="J332" s="18"/>
      <c r="O332" s="23"/>
    </row>
    <row r="333">
      <c r="A333" s="11"/>
      <c r="I333" s="17"/>
      <c r="J333" s="18"/>
      <c r="O333" s="23"/>
    </row>
    <row r="334">
      <c r="A334" s="11"/>
      <c r="I334" s="17"/>
      <c r="J334" s="18"/>
      <c r="O334" s="23"/>
    </row>
    <row r="335">
      <c r="A335" s="11"/>
      <c r="I335" s="17"/>
      <c r="J335" s="18"/>
      <c r="O335" s="23"/>
    </row>
    <row r="336">
      <c r="A336" s="11"/>
      <c r="I336" s="17"/>
      <c r="J336" s="18"/>
      <c r="O336" s="23"/>
    </row>
    <row r="337">
      <c r="A337" s="11"/>
      <c r="I337" s="17"/>
      <c r="J337" s="18"/>
      <c r="O337" s="23"/>
    </row>
    <row r="338">
      <c r="A338" s="11"/>
      <c r="I338" s="17"/>
      <c r="J338" s="18"/>
      <c r="O338" s="23"/>
    </row>
    <row r="339">
      <c r="A339" s="11"/>
      <c r="I339" s="17"/>
      <c r="J339" s="18"/>
      <c r="O339" s="23"/>
    </row>
    <row r="340">
      <c r="A340" s="11"/>
      <c r="I340" s="17"/>
      <c r="J340" s="18"/>
      <c r="O340" s="23"/>
    </row>
    <row r="341">
      <c r="A341" s="11"/>
      <c r="I341" s="17"/>
      <c r="J341" s="18"/>
      <c r="O341" s="23"/>
    </row>
    <row r="342">
      <c r="A342" s="11"/>
      <c r="I342" s="17"/>
      <c r="J342" s="18"/>
      <c r="O342" s="23"/>
    </row>
    <row r="343">
      <c r="A343" s="11"/>
      <c r="I343" s="17"/>
      <c r="J343" s="18"/>
      <c r="O343" s="23"/>
    </row>
    <row r="344">
      <c r="A344" s="11"/>
      <c r="I344" s="17"/>
      <c r="J344" s="18"/>
      <c r="O344" s="23"/>
    </row>
    <row r="345">
      <c r="A345" s="11"/>
      <c r="I345" s="17"/>
      <c r="J345" s="18"/>
      <c r="O345" s="23"/>
    </row>
    <row r="346">
      <c r="A346" s="11"/>
      <c r="I346" s="17"/>
      <c r="J346" s="18"/>
      <c r="O346" s="23"/>
    </row>
    <row r="347">
      <c r="A347" s="11"/>
      <c r="I347" s="17"/>
      <c r="J347" s="18"/>
      <c r="O347" s="23"/>
    </row>
    <row r="348">
      <c r="A348" s="11"/>
      <c r="I348" s="17"/>
      <c r="J348" s="18"/>
      <c r="O348" s="23"/>
    </row>
    <row r="349">
      <c r="A349" s="11"/>
      <c r="I349" s="17"/>
      <c r="J349" s="18"/>
      <c r="O349" s="23"/>
    </row>
    <row r="350">
      <c r="A350" s="11"/>
      <c r="I350" s="17"/>
      <c r="J350" s="18"/>
      <c r="O350" s="23"/>
    </row>
    <row r="351">
      <c r="A351" s="11"/>
      <c r="I351" s="17"/>
      <c r="J351" s="18"/>
      <c r="O351" s="23"/>
    </row>
    <row r="352">
      <c r="A352" s="11"/>
      <c r="I352" s="17"/>
      <c r="J352" s="18"/>
      <c r="O352" s="23"/>
    </row>
    <row r="353">
      <c r="A353" s="11"/>
      <c r="I353" s="17"/>
      <c r="J353" s="18"/>
      <c r="O353" s="23"/>
    </row>
    <row r="354">
      <c r="A354" s="11"/>
      <c r="I354" s="17"/>
      <c r="J354" s="18"/>
      <c r="O354" s="23"/>
    </row>
    <row r="355">
      <c r="A355" s="11"/>
      <c r="I355" s="17"/>
      <c r="J355" s="18"/>
      <c r="O355" s="23"/>
    </row>
    <row r="356">
      <c r="A356" s="11"/>
      <c r="I356" s="17"/>
      <c r="J356" s="18"/>
      <c r="O356" s="23"/>
    </row>
    <row r="357">
      <c r="A357" s="11"/>
      <c r="I357" s="17"/>
      <c r="J357" s="18"/>
      <c r="O357" s="23"/>
    </row>
    <row r="358">
      <c r="A358" s="11"/>
      <c r="I358" s="17"/>
      <c r="J358" s="18"/>
      <c r="O358" s="23"/>
    </row>
    <row r="359">
      <c r="A359" s="11"/>
      <c r="I359" s="17"/>
      <c r="J359" s="18"/>
      <c r="O359" s="23"/>
    </row>
    <row r="360">
      <c r="A360" s="11"/>
      <c r="I360" s="17"/>
      <c r="J360" s="18"/>
      <c r="O360" s="23"/>
    </row>
    <row r="361">
      <c r="A361" s="11"/>
      <c r="I361" s="17"/>
      <c r="J361" s="18"/>
      <c r="O361" s="23"/>
    </row>
    <row r="362">
      <c r="A362" s="11"/>
      <c r="I362" s="17"/>
      <c r="J362" s="18"/>
      <c r="O362" s="23"/>
    </row>
    <row r="363">
      <c r="A363" s="11"/>
      <c r="I363" s="17"/>
      <c r="J363" s="18"/>
      <c r="O363" s="23"/>
    </row>
    <row r="364">
      <c r="A364" s="11"/>
      <c r="I364" s="17"/>
      <c r="J364" s="18"/>
      <c r="O364" s="23"/>
    </row>
    <row r="365">
      <c r="A365" s="11"/>
      <c r="I365" s="17"/>
      <c r="J365" s="18"/>
      <c r="O365" s="23"/>
    </row>
    <row r="366">
      <c r="A366" s="11"/>
      <c r="I366" s="17"/>
      <c r="J366" s="18"/>
      <c r="O366" s="23"/>
    </row>
    <row r="367">
      <c r="A367" s="11"/>
      <c r="I367" s="17"/>
      <c r="J367" s="18"/>
      <c r="O367" s="23"/>
    </row>
    <row r="368">
      <c r="A368" s="11"/>
      <c r="I368" s="17"/>
      <c r="J368" s="18"/>
      <c r="O368" s="23"/>
    </row>
    <row r="369">
      <c r="A369" s="11"/>
      <c r="I369" s="17"/>
      <c r="J369" s="18"/>
      <c r="O369" s="23"/>
    </row>
    <row r="370">
      <c r="A370" s="11"/>
      <c r="I370" s="17"/>
      <c r="J370" s="18"/>
      <c r="O370" s="23"/>
    </row>
    <row r="371">
      <c r="A371" s="11"/>
      <c r="I371" s="17"/>
      <c r="J371" s="18"/>
      <c r="O371" s="23"/>
    </row>
    <row r="372">
      <c r="A372" s="11"/>
      <c r="I372" s="17"/>
      <c r="J372" s="18"/>
      <c r="O372" s="23"/>
    </row>
    <row r="373">
      <c r="A373" s="11"/>
      <c r="I373" s="17"/>
      <c r="J373" s="18"/>
      <c r="O373" s="23"/>
    </row>
    <row r="374">
      <c r="A374" s="11"/>
      <c r="I374" s="17"/>
      <c r="J374" s="18"/>
      <c r="O374" s="23"/>
    </row>
    <row r="375">
      <c r="A375" s="11"/>
      <c r="I375" s="17"/>
      <c r="J375" s="18"/>
      <c r="O375" s="23"/>
    </row>
    <row r="376">
      <c r="A376" s="11"/>
      <c r="I376" s="17"/>
      <c r="J376" s="18"/>
      <c r="O376" s="23"/>
    </row>
    <row r="377">
      <c r="A377" s="11"/>
      <c r="I377" s="17"/>
      <c r="J377" s="18"/>
      <c r="O377" s="23"/>
    </row>
    <row r="378">
      <c r="A378" s="11"/>
      <c r="I378" s="17"/>
      <c r="J378" s="18"/>
      <c r="O378" s="23"/>
    </row>
    <row r="379">
      <c r="A379" s="11"/>
      <c r="I379" s="17"/>
      <c r="J379" s="18"/>
      <c r="O379" s="23"/>
    </row>
    <row r="380">
      <c r="A380" s="11"/>
      <c r="I380" s="17"/>
      <c r="J380" s="18"/>
      <c r="O380" s="23"/>
    </row>
    <row r="381">
      <c r="A381" s="11"/>
      <c r="I381" s="17"/>
      <c r="J381" s="18"/>
      <c r="O381" s="23"/>
    </row>
    <row r="382">
      <c r="A382" s="11"/>
      <c r="I382" s="17"/>
      <c r="J382" s="18"/>
      <c r="O382" s="23"/>
    </row>
    <row r="383">
      <c r="A383" s="11"/>
      <c r="I383" s="17"/>
      <c r="J383" s="18"/>
      <c r="O383" s="23"/>
    </row>
    <row r="384">
      <c r="A384" s="11"/>
      <c r="I384" s="17"/>
      <c r="J384" s="18"/>
      <c r="O384" s="23"/>
    </row>
    <row r="385">
      <c r="A385" s="11"/>
      <c r="I385" s="17"/>
      <c r="J385" s="18"/>
      <c r="O385" s="23"/>
    </row>
    <row r="386">
      <c r="A386" s="11"/>
      <c r="I386" s="17"/>
      <c r="J386" s="18"/>
      <c r="O386" s="23"/>
    </row>
    <row r="387">
      <c r="A387" s="11"/>
      <c r="I387" s="17"/>
      <c r="J387" s="18"/>
      <c r="O387" s="23"/>
    </row>
    <row r="388">
      <c r="A388" s="11"/>
      <c r="I388" s="17"/>
      <c r="J388" s="18"/>
      <c r="O388" s="23"/>
    </row>
    <row r="389">
      <c r="A389" s="11"/>
      <c r="I389" s="17"/>
      <c r="J389" s="18"/>
      <c r="O389" s="23"/>
    </row>
    <row r="390">
      <c r="A390" s="11"/>
      <c r="I390" s="17"/>
      <c r="J390" s="18"/>
      <c r="O390" s="23"/>
    </row>
    <row r="391">
      <c r="A391" s="11"/>
      <c r="I391" s="17"/>
      <c r="J391" s="18"/>
      <c r="O391" s="23"/>
    </row>
    <row r="392">
      <c r="A392" s="11"/>
      <c r="I392" s="17"/>
      <c r="J392" s="18"/>
      <c r="O392" s="23"/>
    </row>
    <row r="393">
      <c r="A393" s="11"/>
      <c r="I393" s="17"/>
      <c r="J393" s="18"/>
      <c r="O393" s="23"/>
    </row>
    <row r="394">
      <c r="A394" s="11"/>
      <c r="I394" s="17"/>
      <c r="J394" s="18"/>
      <c r="O394" s="23"/>
    </row>
    <row r="395">
      <c r="A395" s="11"/>
      <c r="I395" s="17"/>
      <c r="J395" s="18"/>
      <c r="O395" s="23"/>
    </row>
    <row r="396">
      <c r="A396" s="11"/>
      <c r="I396" s="17"/>
      <c r="J396" s="18"/>
      <c r="O396" s="23"/>
    </row>
    <row r="397">
      <c r="A397" s="11"/>
      <c r="I397" s="17"/>
      <c r="J397" s="18"/>
      <c r="O397" s="23"/>
    </row>
    <row r="398">
      <c r="A398" s="11"/>
      <c r="I398" s="17"/>
      <c r="J398" s="18"/>
      <c r="O398" s="23"/>
    </row>
    <row r="399">
      <c r="A399" s="11"/>
      <c r="I399" s="17"/>
      <c r="J399" s="18"/>
      <c r="O399" s="23"/>
    </row>
    <row r="400">
      <c r="A400" s="11"/>
      <c r="I400" s="17"/>
      <c r="J400" s="18"/>
      <c r="O400" s="23"/>
    </row>
    <row r="401">
      <c r="A401" s="11"/>
      <c r="I401" s="17"/>
      <c r="J401" s="18"/>
      <c r="O401" s="23"/>
    </row>
    <row r="402">
      <c r="A402" s="11"/>
      <c r="I402" s="17"/>
      <c r="J402" s="18"/>
      <c r="O402" s="23"/>
    </row>
    <row r="403">
      <c r="A403" s="11"/>
      <c r="I403" s="17"/>
      <c r="J403" s="18"/>
      <c r="O403" s="23"/>
    </row>
    <row r="404">
      <c r="A404" s="11"/>
      <c r="I404" s="17"/>
      <c r="J404" s="18"/>
      <c r="O404" s="23"/>
    </row>
    <row r="405">
      <c r="A405" s="11"/>
      <c r="I405" s="17"/>
      <c r="J405" s="18"/>
      <c r="O405" s="23"/>
    </row>
    <row r="406">
      <c r="A406" s="11"/>
      <c r="I406" s="17"/>
      <c r="J406" s="18"/>
      <c r="O406" s="23"/>
    </row>
    <row r="407">
      <c r="A407" s="11"/>
      <c r="I407" s="17"/>
      <c r="J407" s="18"/>
      <c r="O407" s="23"/>
    </row>
    <row r="408">
      <c r="A408" s="11"/>
      <c r="I408" s="17"/>
      <c r="J408" s="18"/>
      <c r="O408" s="23"/>
    </row>
    <row r="409">
      <c r="A409" s="11"/>
      <c r="I409" s="17"/>
      <c r="J409" s="18"/>
      <c r="O409" s="23"/>
    </row>
    <row r="410">
      <c r="A410" s="11"/>
      <c r="I410" s="17"/>
      <c r="J410" s="18"/>
      <c r="O410" s="23"/>
    </row>
    <row r="411">
      <c r="A411" s="11"/>
      <c r="I411" s="17"/>
      <c r="J411" s="18"/>
      <c r="O411" s="23"/>
    </row>
    <row r="412">
      <c r="A412" s="11"/>
      <c r="I412" s="17"/>
      <c r="J412" s="18"/>
      <c r="O412" s="23"/>
    </row>
    <row r="413">
      <c r="A413" s="11"/>
      <c r="I413" s="17"/>
      <c r="J413" s="18"/>
      <c r="O413" s="23"/>
    </row>
    <row r="414">
      <c r="A414" s="11"/>
      <c r="I414" s="17"/>
      <c r="J414" s="18"/>
      <c r="O414" s="23"/>
    </row>
    <row r="415">
      <c r="A415" s="11"/>
      <c r="I415" s="17"/>
      <c r="J415" s="18"/>
      <c r="O415" s="23"/>
    </row>
    <row r="416">
      <c r="A416" s="11"/>
      <c r="I416" s="17"/>
      <c r="J416" s="18"/>
      <c r="O416" s="23"/>
    </row>
    <row r="417">
      <c r="A417" s="11"/>
      <c r="I417" s="17"/>
      <c r="J417" s="18"/>
      <c r="O417" s="23"/>
    </row>
    <row r="418">
      <c r="A418" s="11"/>
      <c r="I418" s="17"/>
      <c r="J418" s="18"/>
      <c r="O418" s="23"/>
    </row>
    <row r="419">
      <c r="A419" s="11"/>
      <c r="I419" s="17"/>
      <c r="J419" s="18"/>
      <c r="O419" s="23"/>
    </row>
    <row r="420">
      <c r="A420" s="11"/>
      <c r="I420" s="17"/>
      <c r="J420" s="18"/>
      <c r="O420" s="23"/>
    </row>
    <row r="421">
      <c r="A421" s="11"/>
      <c r="I421" s="17"/>
      <c r="J421" s="18"/>
      <c r="O421" s="23"/>
    </row>
    <row r="422">
      <c r="A422" s="11"/>
      <c r="I422" s="17"/>
      <c r="J422" s="18"/>
      <c r="O422" s="23"/>
    </row>
    <row r="423">
      <c r="A423" s="11"/>
      <c r="I423" s="17"/>
      <c r="J423" s="18"/>
      <c r="O423" s="23"/>
    </row>
    <row r="424">
      <c r="A424" s="11"/>
      <c r="I424" s="17"/>
      <c r="J424" s="18"/>
      <c r="O424" s="23"/>
    </row>
    <row r="425">
      <c r="A425" s="11"/>
      <c r="I425" s="17"/>
      <c r="J425" s="18"/>
      <c r="O425" s="23"/>
    </row>
    <row r="426">
      <c r="A426" s="11"/>
      <c r="I426" s="17"/>
      <c r="J426" s="18"/>
      <c r="O426" s="23"/>
    </row>
    <row r="427">
      <c r="A427" s="11"/>
      <c r="I427" s="17"/>
      <c r="J427" s="18"/>
      <c r="O427" s="23"/>
    </row>
    <row r="428">
      <c r="A428" s="11"/>
      <c r="I428" s="17"/>
      <c r="J428" s="18"/>
      <c r="O428" s="23"/>
    </row>
    <row r="429">
      <c r="A429" s="11"/>
      <c r="I429" s="17"/>
      <c r="J429" s="18"/>
      <c r="O429" s="23"/>
    </row>
    <row r="430">
      <c r="A430" s="11"/>
      <c r="I430" s="17"/>
      <c r="J430" s="18"/>
      <c r="O430" s="23"/>
    </row>
    <row r="431">
      <c r="A431" s="11"/>
      <c r="I431" s="17"/>
      <c r="J431" s="18"/>
      <c r="O431" s="23"/>
    </row>
    <row r="432">
      <c r="A432" s="11"/>
      <c r="I432" s="17"/>
      <c r="J432" s="18"/>
      <c r="O432" s="23"/>
    </row>
    <row r="433">
      <c r="A433" s="11"/>
      <c r="I433" s="17"/>
      <c r="J433" s="18"/>
      <c r="O433" s="23"/>
    </row>
    <row r="434">
      <c r="A434" s="11"/>
      <c r="I434" s="17"/>
      <c r="J434" s="18"/>
      <c r="O434" s="23"/>
    </row>
    <row r="435">
      <c r="A435" s="11"/>
      <c r="I435" s="17"/>
      <c r="J435" s="18"/>
      <c r="O435" s="23"/>
    </row>
    <row r="436">
      <c r="A436" s="11"/>
      <c r="I436" s="17"/>
      <c r="J436" s="18"/>
      <c r="O436" s="23"/>
    </row>
    <row r="437">
      <c r="A437" s="11"/>
      <c r="I437" s="17"/>
      <c r="J437" s="18"/>
      <c r="O437" s="23"/>
    </row>
    <row r="438">
      <c r="A438" s="11"/>
      <c r="I438" s="17"/>
      <c r="J438" s="18"/>
      <c r="O438" s="23"/>
    </row>
    <row r="439">
      <c r="A439" s="11"/>
      <c r="I439" s="17"/>
      <c r="J439" s="18"/>
      <c r="O439" s="23"/>
    </row>
    <row r="440">
      <c r="A440" s="11"/>
      <c r="I440" s="17"/>
      <c r="J440" s="18"/>
      <c r="O440" s="23"/>
    </row>
    <row r="441">
      <c r="A441" s="11"/>
      <c r="I441" s="17"/>
      <c r="J441" s="18"/>
      <c r="O441" s="23"/>
    </row>
    <row r="442">
      <c r="A442" s="11"/>
      <c r="I442" s="17"/>
      <c r="J442" s="18"/>
      <c r="O442" s="23"/>
    </row>
    <row r="443">
      <c r="A443" s="11"/>
      <c r="I443" s="17"/>
      <c r="J443" s="18"/>
      <c r="O443" s="23"/>
    </row>
    <row r="444">
      <c r="A444" s="11"/>
      <c r="I444" s="17"/>
      <c r="J444" s="18"/>
      <c r="O444" s="23"/>
    </row>
    <row r="445">
      <c r="A445" s="11"/>
      <c r="I445" s="17"/>
      <c r="J445" s="18"/>
      <c r="O445" s="23"/>
    </row>
    <row r="446">
      <c r="A446" s="11"/>
      <c r="I446" s="17"/>
      <c r="J446" s="18"/>
      <c r="O446" s="23"/>
    </row>
    <row r="447">
      <c r="A447" s="11"/>
      <c r="I447" s="17"/>
      <c r="J447" s="18"/>
      <c r="O447" s="23"/>
    </row>
    <row r="448">
      <c r="A448" s="11"/>
      <c r="I448" s="17"/>
      <c r="J448" s="18"/>
      <c r="O448" s="23"/>
    </row>
    <row r="449">
      <c r="A449" s="11"/>
      <c r="I449" s="17"/>
      <c r="J449" s="18"/>
      <c r="O449" s="23"/>
    </row>
    <row r="450">
      <c r="A450" s="11"/>
      <c r="I450" s="17"/>
      <c r="J450" s="18"/>
      <c r="O450" s="23"/>
    </row>
    <row r="451">
      <c r="A451" s="11"/>
      <c r="I451" s="17"/>
      <c r="J451" s="18"/>
      <c r="O451" s="23"/>
    </row>
    <row r="452">
      <c r="A452" s="11"/>
      <c r="I452" s="17"/>
      <c r="J452" s="18"/>
      <c r="O452" s="23"/>
    </row>
    <row r="453">
      <c r="A453" s="11"/>
      <c r="I453" s="17"/>
      <c r="J453" s="18"/>
      <c r="O453" s="23"/>
    </row>
    <row r="454">
      <c r="A454" s="11"/>
      <c r="I454" s="17"/>
      <c r="J454" s="18"/>
      <c r="O454" s="23"/>
    </row>
    <row r="455">
      <c r="A455" s="11"/>
      <c r="I455" s="17"/>
      <c r="J455" s="18"/>
      <c r="O455" s="23"/>
    </row>
    <row r="456">
      <c r="A456" s="11"/>
      <c r="I456" s="17"/>
      <c r="J456" s="18"/>
      <c r="O456" s="23"/>
    </row>
    <row r="457">
      <c r="A457" s="11"/>
      <c r="I457" s="17"/>
      <c r="J457" s="18"/>
      <c r="O457" s="23"/>
    </row>
    <row r="458">
      <c r="A458" s="11"/>
      <c r="I458" s="17"/>
      <c r="J458" s="18"/>
      <c r="O458" s="23"/>
    </row>
    <row r="459">
      <c r="A459" s="11"/>
      <c r="I459" s="17"/>
      <c r="J459" s="18"/>
      <c r="O459" s="23"/>
    </row>
    <row r="460">
      <c r="A460" s="11"/>
      <c r="I460" s="17"/>
      <c r="J460" s="18"/>
      <c r="O460" s="23"/>
    </row>
    <row r="461">
      <c r="A461" s="11"/>
      <c r="I461" s="17"/>
      <c r="J461" s="18"/>
      <c r="O461" s="23"/>
    </row>
    <row r="462">
      <c r="A462" s="11"/>
      <c r="I462" s="17"/>
      <c r="J462" s="18"/>
      <c r="O462" s="23"/>
    </row>
    <row r="463">
      <c r="A463" s="11"/>
      <c r="I463" s="17"/>
      <c r="J463" s="18"/>
      <c r="O463" s="23"/>
    </row>
    <row r="464">
      <c r="A464" s="11"/>
      <c r="I464" s="17"/>
      <c r="J464" s="18"/>
      <c r="O464" s="23"/>
    </row>
    <row r="465">
      <c r="A465" s="11"/>
      <c r="I465" s="17"/>
      <c r="J465" s="18"/>
      <c r="O465" s="23"/>
    </row>
    <row r="466">
      <c r="A466" s="11"/>
      <c r="I466" s="17"/>
      <c r="J466" s="18"/>
      <c r="O466" s="23"/>
    </row>
    <row r="467">
      <c r="A467" s="11"/>
      <c r="I467" s="17"/>
      <c r="J467" s="18"/>
      <c r="O467" s="23"/>
    </row>
    <row r="468">
      <c r="A468" s="11"/>
      <c r="I468" s="17"/>
      <c r="J468" s="18"/>
      <c r="O468" s="23"/>
    </row>
    <row r="469">
      <c r="A469" s="11"/>
      <c r="I469" s="17"/>
      <c r="J469" s="18"/>
      <c r="O469" s="23"/>
    </row>
    <row r="470">
      <c r="A470" s="11"/>
      <c r="I470" s="17"/>
      <c r="J470" s="18"/>
      <c r="O470" s="23"/>
    </row>
    <row r="471">
      <c r="A471" s="11"/>
      <c r="I471" s="17"/>
      <c r="J471" s="18"/>
      <c r="O471" s="23"/>
    </row>
    <row r="472">
      <c r="A472" s="11"/>
      <c r="I472" s="17"/>
      <c r="J472" s="18"/>
      <c r="O472" s="23"/>
    </row>
    <row r="473">
      <c r="A473" s="11"/>
      <c r="I473" s="17"/>
      <c r="J473" s="18"/>
      <c r="O473" s="23"/>
    </row>
    <row r="474">
      <c r="A474" s="11"/>
      <c r="I474" s="17"/>
      <c r="J474" s="18"/>
      <c r="O474" s="23"/>
    </row>
    <row r="475">
      <c r="A475" s="11"/>
      <c r="I475" s="17"/>
      <c r="J475" s="18"/>
      <c r="O475" s="23"/>
    </row>
    <row r="476">
      <c r="A476" s="11"/>
      <c r="I476" s="17"/>
      <c r="J476" s="18"/>
      <c r="O476" s="23"/>
    </row>
    <row r="477">
      <c r="A477" s="11"/>
      <c r="I477" s="17"/>
      <c r="J477" s="18"/>
      <c r="O477" s="23"/>
    </row>
    <row r="478">
      <c r="A478" s="11"/>
      <c r="I478" s="17"/>
      <c r="J478" s="18"/>
      <c r="O478" s="23"/>
    </row>
    <row r="479">
      <c r="A479" s="11"/>
      <c r="I479" s="17"/>
      <c r="J479" s="18"/>
      <c r="O479" s="23"/>
    </row>
    <row r="480">
      <c r="A480" s="11"/>
      <c r="I480" s="17"/>
      <c r="J480" s="18"/>
      <c r="O480" s="23"/>
    </row>
    <row r="481">
      <c r="A481" s="11"/>
      <c r="I481" s="17"/>
      <c r="J481" s="18"/>
      <c r="O481" s="23"/>
    </row>
    <row r="482">
      <c r="A482" s="11"/>
      <c r="I482" s="17"/>
      <c r="J482" s="18"/>
      <c r="O482" s="23"/>
    </row>
    <row r="483">
      <c r="A483" s="11"/>
      <c r="I483" s="17"/>
      <c r="J483" s="18"/>
      <c r="O483" s="23"/>
    </row>
    <row r="484">
      <c r="A484" s="11"/>
      <c r="I484" s="17"/>
      <c r="J484" s="18"/>
      <c r="O484" s="23"/>
    </row>
    <row r="485">
      <c r="A485" s="11"/>
      <c r="I485" s="17"/>
      <c r="J485" s="18"/>
      <c r="O485" s="23"/>
    </row>
    <row r="486">
      <c r="A486" s="11"/>
      <c r="I486" s="17"/>
      <c r="J486" s="18"/>
      <c r="O486" s="23"/>
    </row>
    <row r="487">
      <c r="A487" s="11"/>
      <c r="I487" s="17"/>
      <c r="J487" s="18"/>
      <c r="O487" s="23"/>
    </row>
    <row r="488">
      <c r="A488" s="11"/>
      <c r="I488" s="17"/>
      <c r="J488" s="18"/>
      <c r="O488" s="23"/>
    </row>
    <row r="489">
      <c r="A489" s="11"/>
      <c r="I489" s="17"/>
      <c r="J489" s="18"/>
      <c r="O489" s="23"/>
    </row>
    <row r="490">
      <c r="A490" s="11"/>
      <c r="I490" s="17"/>
      <c r="J490" s="18"/>
      <c r="O490" s="23"/>
    </row>
    <row r="491">
      <c r="A491" s="11"/>
      <c r="I491" s="17"/>
      <c r="J491" s="18"/>
      <c r="O491" s="23"/>
    </row>
    <row r="492">
      <c r="A492" s="11"/>
      <c r="I492" s="17"/>
      <c r="J492" s="18"/>
      <c r="O492" s="23"/>
    </row>
    <row r="493">
      <c r="A493" s="11"/>
      <c r="I493" s="17"/>
      <c r="J493" s="18"/>
      <c r="O493" s="23"/>
    </row>
    <row r="494">
      <c r="A494" s="11"/>
      <c r="I494" s="17"/>
      <c r="J494" s="18"/>
      <c r="O494" s="23"/>
    </row>
    <row r="495">
      <c r="A495" s="11"/>
      <c r="I495" s="17"/>
      <c r="J495" s="18"/>
      <c r="O495" s="23"/>
    </row>
    <row r="496">
      <c r="A496" s="11"/>
      <c r="I496" s="17"/>
      <c r="J496" s="18"/>
      <c r="O496" s="23"/>
    </row>
    <row r="497">
      <c r="A497" s="11"/>
      <c r="I497" s="17"/>
      <c r="J497" s="18"/>
      <c r="O497" s="23"/>
    </row>
    <row r="498">
      <c r="A498" s="11"/>
      <c r="I498" s="17"/>
      <c r="J498" s="18"/>
      <c r="O498" s="23"/>
    </row>
    <row r="499">
      <c r="A499" s="11"/>
      <c r="I499" s="17"/>
      <c r="J499" s="18"/>
      <c r="O499" s="23"/>
    </row>
    <row r="500">
      <c r="A500" s="11"/>
      <c r="I500" s="17"/>
      <c r="J500" s="18"/>
      <c r="O500" s="23"/>
    </row>
    <row r="501">
      <c r="A501" s="11"/>
      <c r="I501" s="17"/>
      <c r="J501" s="18"/>
      <c r="O501" s="23"/>
    </row>
    <row r="502">
      <c r="A502" s="11"/>
      <c r="I502" s="17"/>
      <c r="J502" s="18"/>
      <c r="O502" s="23"/>
    </row>
    <row r="503">
      <c r="A503" s="11"/>
      <c r="I503" s="17"/>
      <c r="J503" s="18"/>
      <c r="O503" s="23"/>
    </row>
    <row r="504">
      <c r="A504" s="11"/>
      <c r="I504" s="17"/>
      <c r="J504" s="18"/>
      <c r="O504" s="23"/>
    </row>
    <row r="505">
      <c r="A505" s="11"/>
      <c r="I505" s="17"/>
      <c r="J505" s="18"/>
      <c r="O505" s="23"/>
    </row>
    <row r="506">
      <c r="A506" s="11"/>
      <c r="I506" s="17"/>
      <c r="J506" s="18"/>
      <c r="O506" s="23"/>
    </row>
    <row r="507">
      <c r="A507" s="11"/>
      <c r="I507" s="17"/>
      <c r="J507" s="18"/>
      <c r="O507" s="23"/>
    </row>
    <row r="508">
      <c r="A508" s="11"/>
      <c r="I508" s="17"/>
      <c r="J508" s="18"/>
      <c r="O508" s="23"/>
    </row>
    <row r="509">
      <c r="A509" s="11"/>
      <c r="I509" s="17"/>
      <c r="J509" s="18"/>
      <c r="O509" s="23"/>
    </row>
    <row r="510">
      <c r="A510" s="11"/>
      <c r="I510" s="17"/>
      <c r="J510" s="18"/>
      <c r="O510" s="23"/>
    </row>
    <row r="511">
      <c r="A511" s="11"/>
      <c r="I511" s="17"/>
      <c r="J511" s="18"/>
      <c r="O511" s="23"/>
    </row>
    <row r="512">
      <c r="A512" s="11"/>
      <c r="I512" s="17"/>
      <c r="J512" s="18"/>
      <c r="O512" s="23"/>
    </row>
    <row r="513">
      <c r="A513" s="11"/>
      <c r="I513" s="17"/>
      <c r="J513" s="18"/>
      <c r="O513" s="23"/>
    </row>
    <row r="514">
      <c r="A514" s="11"/>
      <c r="I514" s="17"/>
      <c r="J514" s="18"/>
      <c r="O514" s="23"/>
    </row>
    <row r="515">
      <c r="A515" s="11"/>
      <c r="I515" s="17"/>
      <c r="J515" s="18"/>
      <c r="O515" s="23"/>
    </row>
    <row r="516">
      <c r="A516" s="11"/>
      <c r="I516" s="17"/>
      <c r="J516" s="18"/>
      <c r="O516" s="23"/>
    </row>
    <row r="517">
      <c r="A517" s="11"/>
      <c r="I517" s="17"/>
      <c r="J517" s="18"/>
      <c r="O517" s="23"/>
    </row>
    <row r="518">
      <c r="A518" s="11"/>
      <c r="I518" s="17"/>
      <c r="J518" s="18"/>
      <c r="O518" s="23"/>
    </row>
    <row r="519">
      <c r="A519" s="11"/>
      <c r="I519" s="17"/>
      <c r="J519" s="18"/>
      <c r="O519" s="23"/>
    </row>
    <row r="520">
      <c r="A520" s="11"/>
      <c r="I520" s="17"/>
      <c r="J520" s="18"/>
      <c r="O520" s="23"/>
    </row>
    <row r="521">
      <c r="A521" s="11"/>
      <c r="I521" s="17"/>
      <c r="J521" s="18"/>
      <c r="O521" s="23"/>
    </row>
    <row r="522">
      <c r="A522" s="11"/>
      <c r="I522" s="17"/>
      <c r="J522" s="18"/>
      <c r="O522" s="23"/>
    </row>
    <row r="523">
      <c r="A523" s="11"/>
      <c r="I523" s="17"/>
      <c r="J523" s="18"/>
      <c r="O523" s="23"/>
    </row>
    <row r="524">
      <c r="A524" s="11"/>
      <c r="I524" s="17"/>
      <c r="J524" s="18"/>
      <c r="O524" s="23"/>
    </row>
    <row r="525">
      <c r="A525" s="11"/>
      <c r="I525" s="17"/>
      <c r="J525" s="18"/>
      <c r="O525" s="23"/>
    </row>
    <row r="526">
      <c r="A526" s="11"/>
      <c r="I526" s="17"/>
      <c r="J526" s="18"/>
      <c r="O526" s="23"/>
    </row>
    <row r="527">
      <c r="A527" s="11"/>
      <c r="I527" s="17"/>
      <c r="J527" s="18"/>
      <c r="O527" s="23"/>
    </row>
    <row r="528">
      <c r="A528" s="11"/>
      <c r="I528" s="17"/>
      <c r="J528" s="18"/>
      <c r="O528" s="23"/>
    </row>
    <row r="529">
      <c r="A529" s="11"/>
      <c r="I529" s="17"/>
      <c r="J529" s="18"/>
      <c r="O529" s="23"/>
    </row>
    <row r="530">
      <c r="A530" s="11"/>
      <c r="I530" s="17"/>
      <c r="J530" s="18"/>
      <c r="O530" s="23"/>
    </row>
    <row r="531">
      <c r="A531" s="11"/>
      <c r="I531" s="17"/>
      <c r="J531" s="18"/>
      <c r="O531" s="23"/>
    </row>
    <row r="532">
      <c r="A532" s="11"/>
      <c r="I532" s="17"/>
      <c r="J532" s="18"/>
      <c r="O532" s="23"/>
    </row>
    <row r="533">
      <c r="A533" s="11"/>
      <c r="I533" s="17"/>
      <c r="J533" s="18"/>
      <c r="O533" s="23"/>
    </row>
    <row r="534">
      <c r="A534" s="11"/>
      <c r="I534" s="17"/>
      <c r="J534" s="18"/>
      <c r="O534" s="23"/>
    </row>
    <row r="535">
      <c r="A535" s="11"/>
      <c r="I535" s="17"/>
      <c r="J535" s="18"/>
      <c r="O535" s="23"/>
    </row>
    <row r="536">
      <c r="A536" s="11"/>
      <c r="I536" s="17"/>
      <c r="J536" s="18"/>
      <c r="O536" s="23"/>
    </row>
    <row r="537">
      <c r="A537" s="11"/>
      <c r="I537" s="17"/>
      <c r="J537" s="18"/>
      <c r="O537" s="23"/>
    </row>
    <row r="538">
      <c r="A538" s="11"/>
      <c r="I538" s="17"/>
      <c r="J538" s="18"/>
      <c r="O538" s="23"/>
    </row>
    <row r="539">
      <c r="A539" s="11"/>
      <c r="I539" s="17"/>
      <c r="J539" s="18"/>
      <c r="O539" s="23"/>
    </row>
    <row r="540">
      <c r="A540" s="11"/>
      <c r="I540" s="17"/>
      <c r="J540" s="18"/>
      <c r="O540" s="23"/>
    </row>
    <row r="541">
      <c r="A541" s="11"/>
      <c r="I541" s="17"/>
      <c r="J541" s="18"/>
      <c r="O541" s="23"/>
    </row>
    <row r="542">
      <c r="A542" s="11"/>
      <c r="I542" s="17"/>
      <c r="J542" s="18"/>
      <c r="O542" s="23"/>
    </row>
    <row r="543">
      <c r="A543" s="11"/>
      <c r="I543" s="17"/>
      <c r="J543" s="18"/>
      <c r="O543" s="23"/>
    </row>
    <row r="544">
      <c r="A544" s="11"/>
      <c r="I544" s="17"/>
      <c r="J544" s="18"/>
      <c r="O544" s="23"/>
    </row>
    <row r="545">
      <c r="A545" s="11"/>
      <c r="I545" s="17"/>
      <c r="J545" s="18"/>
      <c r="O545" s="23"/>
    </row>
    <row r="546">
      <c r="A546" s="11"/>
      <c r="I546" s="17"/>
      <c r="J546" s="18"/>
      <c r="O546" s="23"/>
    </row>
    <row r="547">
      <c r="A547" s="11"/>
      <c r="I547" s="17"/>
      <c r="J547" s="18"/>
      <c r="O547" s="23"/>
    </row>
    <row r="548">
      <c r="A548" s="11"/>
      <c r="I548" s="17"/>
      <c r="J548" s="18"/>
      <c r="O548" s="23"/>
    </row>
    <row r="549">
      <c r="A549" s="11"/>
      <c r="I549" s="17"/>
      <c r="J549" s="18"/>
      <c r="O549" s="23"/>
    </row>
    <row r="550">
      <c r="A550" s="11"/>
      <c r="I550" s="17"/>
      <c r="J550" s="18"/>
      <c r="O550" s="23"/>
    </row>
    <row r="551">
      <c r="A551" s="11"/>
      <c r="I551" s="17"/>
      <c r="J551" s="18"/>
      <c r="O551" s="23"/>
    </row>
    <row r="552">
      <c r="A552" s="11"/>
      <c r="I552" s="17"/>
      <c r="J552" s="18"/>
      <c r="O552" s="23"/>
    </row>
    <row r="553">
      <c r="A553" s="11"/>
      <c r="I553" s="17"/>
      <c r="J553" s="18"/>
      <c r="O553" s="23"/>
    </row>
    <row r="554">
      <c r="A554" s="11"/>
      <c r="I554" s="17"/>
      <c r="J554" s="18"/>
      <c r="O554" s="23"/>
    </row>
    <row r="555">
      <c r="A555" s="11"/>
      <c r="I555" s="17"/>
      <c r="J555" s="18"/>
      <c r="O555" s="23"/>
    </row>
    <row r="556">
      <c r="A556" s="11"/>
      <c r="I556" s="17"/>
      <c r="J556" s="18"/>
      <c r="O556" s="23"/>
    </row>
    <row r="557">
      <c r="A557" s="11"/>
      <c r="I557" s="17"/>
      <c r="J557" s="18"/>
      <c r="O557" s="23"/>
    </row>
    <row r="558">
      <c r="A558" s="11"/>
      <c r="I558" s="17"/>
      <c r="J558" s="18"/>
      <c r="O558" s="23"/>
    </row>
    <row r="559">
      <c r="A559" s="11"/>
      <c r="I559" s="17"/>
      <c r="J559" s="18"/>
      <c r="O559" s="23"/>
    </row>
    <row r="560">
      <c r="A560" s="11"/>
      <c r="I560" s="17"/>
      <c r="J560" s="18"/>
      <c r="O560" s="23"/>
    </row>
    <row r="561">
      <c r="A561" s="11"/>
      <c r="I561" s="17"/>
      <c r="J561" s="18"/>
      <c r="O561" s="23"/>
    </row>
    <row r="562">
      <c r="A562" s="11"/>
      <c r="I562" s="17"/>
      <c r="J562" s="18"/>
      <c r="O562" s="23"/>
    </row>
    <row r="563">
      <c r="A563" s="11"/>
      <c r="I563" s="17"/>
      <c r="J563" s="18"/>
      <c r="O563" s="23"/>
    </row>
    <row r="564">
      <c r="A564" s="11"/>
      <c r="I564" s="17"/>
      <c r="J564" s="18"/>
      <c r="O564" s="23"/>
    </row>
    <row r="565">
      <c r="A565" s="11"/>
      <c r="I565" s="17"/>
      <c r="J565" s="18"/>
      <c r="O565" s="23"/>
    </row>
    <row r="566">
      <c r="A566" s="11"/>
      <c r="I566" s="17"/>
      <c r="J566" s="18"/>
      <c r="O566" s="23"/>
    </row>
    <row r="567">
      <c r="A567" s="11"/>
      <c r="I567" s="17"/>
      <c r="J567" s="18"/>
      <c r="O567" s="23"/>
    </row>
    <row r="568">
      <c r="A568" s="11"/>
      <c r="I568" s="17"/>
      <c r="J568" s="18"/>
      <c r="O568" s="23"/>
    </row>
    <row r="569">
      <c r="A569" s="11"/>
      <c r="I569" s="17"/>
      <c r="J569" s="18"/>
      <c r="O569" s="23"/>
    </row>
    <row r="570">
      <c r="A570" s="11"/>
      <c r="I570" s="17"/>
      <c r="J570" s="18"/>
      <c r="O570" s="23"/>
    </row>
    <row r="571">
      <c r="A571" s="11"/>
      <c r="I571" s="17"/>
      <c r="J571" s="18"/>
      <c r="O571" s="23"/>
    </row>
    <row r="572">
      <c r="A572" s="11"/>
      <c r="I572" s="17"/>
      <c r="J572" s="18"/>
      <c r="O572" s="23"/>
    </row>
    <row r="573">
      <c r="A573" s="11"/>
      <c r="I573" s="17"/>
      <c r="J573" s="18"/>
      <c r="O573" s="23"/>
    </row>
    <row r="574">
      <c r="A574" s="11"/>
      <c r="I574" s="17"/>
      <c r="J574" s="18"/>
      <c r="O574" s="23"/>
    </row>
    <row r="575">
      <c r="A575" s="11"/>
      <c r="I575" s="17"/>
      <c r="J575" s="18"/>
      <c r="O575" s="23"/>
    </row>
    <row r="576">
      <c r="A576" s="11"/>
      <c r="I576" s="17"/>
      <c r="J576" s="18"/>
      <c r="O576" s="23"/>
    </row>
    <row r="577">
      <c r="A577" s="11"/>
      <c r="I577" s="17"/>
      <c r="J577" s="18"/>
      <c r="O577" s="23"/>
    </row>
    <row r="578">
      <c r="A578" s="11"/>
      <c r="I578" s="17"/>
      <c r="J578" s="18"/>
      <c r="O578" s="23"/>
    </row>
    <row r="579">
      <c r="A579" s="11"/>
      <c r="I579" s="17"/>
      <c r="J579" s="18"/>
      <c r="O579" s="23"/>
    </row>
    <row r="580">
      <c r="A580" s="11"/>
      <c r="I580" s="17"/>
      <c r="J580" s="18"/>
      <c r="O580" s="23"/>
    </row>
    <row r="581">
      <c r="A581" s="11"/>
      <c r="I581" s="17"/>
      <c r="J581" s="18"/>
      <c r="O581" s="23"/>
    </row>
    <row r="582">
      <c r="A582" s="11"/>
      <c r="I582" s="17"/>
      <c r="J582" s="18"/>
      <c r="O582" s="23"/>
    </row>
    <row r="583">
      <c r="A583" s="11"/>
      <c r="I583" s="17"/>
      <c r="J583" s="18"/>
      <c r="O583" s="23"/>
    </row>
    <row r="584">
      <c r="A584" s="11"/>
      <c r="I584" s="17"/>
      <c r="J584" s="18"/>
      <c r="O584" s="23"/>
    </row>
    <row r="585">
      <c r="A585" s="11"/>
      <c r="I585" s="17"/>
      <c r="J585" s="18"/>
      <c r="O585" s="23"/>
    </row>
    <row r="586">
      <c r="A586" s="11"/>
      <c r="I586" s="17"/>
      <c r="J586" s="18"/>
      <c r="O586" s="23"/>
    </row>
    <row r="587">
      <c r="A587" s="11"/>
      <c r="I587" s="17"/>
      <c r="J587" s="18"/>
      <c r="O587" s="23"/>
    </row>
    <row r="588">
      <c r="A588" s="11"/>
      <c r="I588" s="17"/>
      <c r="J588" s="18"/>
      <c r="O588" s="23"/>
    </row>
    <row r="589">
      <c r="A589" s="11"/>
      <c r="I589" s="17"/>
      <c r="J589" s="18"/>
      <c r="O589" s="23"/>
    </row>
    <row r="590">
      <c r="A590" s="11"/>
      <c r="I590" s="17"/>
      <c r="J590" s="18"/>
      <c r="O590" s="23"/>
    </row>
    <row r="591">
      <c r="A591" s="11"/>
      <c r="I591" s="17"/>
      <c r="J591" s="18"/>
      <c r="O591" s="23"/>
    </row>
    <row r="592">
      <c r="A592" s="11"/>
      <c r="I592" s="17"/>
      <c r="J592" s="18"/>
      <c r="O592" s="23"/>
    </row>
    <row r="593">
      <c r="A593" s="11"/>
      <c r="I593" s="17"/>
      <c r="J593" s="18"/>
      <c r="O593" s="23"/>
    </row>
    <row r="594">
      <c r="A594" s="11"/>
      <c r="I594" s="17"/>
      <c r="J594" s="18"/>
      <c r="O594" s="23"/>
    </row>
    <row r="595">
      <c r="A595" s="11"/>
      <c r="I595" s="17"/>
      <c r="J595" s="18"/>
      <c r="O595" s="23"/>
    </row>
    <row r="596">
      <c r="A596" s="11"/>
      <c r="I596" s="17"/>
      <c r="J596" s="18"/>
      <c r="O596" s="23"/>
    </row>
    <row r="597">
      <c r="A597" s="11"/>
      <c r="I597" s="17"/>
      <c r="J597" s="18"/>
      <c r="O597" s="23"/>
    </row>
    <row r="598">
      <c r="A598" s="11"/>
      <c r="I598" s="17"/>
      <c r="J598" s="18"/>
      <c r="O598" s="23"/>
    </row>
    <row r="599">
      <c r="A599" s="11"/>
      <c r="I599" s="17"/>
      <c r="J599" s="18"/>
      <c r="O599" s="23"/>
    </row>
    <row r="600">
      <c r="A600" s="11"/>
      <c r="I600" s="17"/>
      <c r="J600" s="18"/>
      <c r="O600" s="23"/>
    </row>
    <row r="601">
      <c r="A601" s="11"/>
      <c r="I601" s="17"/>
      <c r="J601" s="18"/>
      <c r="O601" s="23"/>
    </row>
    <row r="602">
      <c r="A602" s="11"/>
      <c r="I602" s="17"/>
      <c r="J602" s="18"/>
      <c r="O602" s="23"/>
    </row>
    <row r="603">
      <c r="A603" s="11"/>
      <c r="I603" s="17"/>
      <c r="J603" s="18"/>
      <c r="O603" s="23"/>
    </row>
    <row r="604">
      <c r="A604" s="11"/>
      <c r="I604" s="17"/>
      <c r="J604" s="18"/>
      <c r="O604" s="23"/>
    </row>
    <row r="605">
      <c r="A605" s="11"/>
      <c r="I605" s="17"/>
      <c r="J605" s="18"/>
      <c r="O605" s="23"/>
    </row>
    <row r="606">
      <c r="A606" s="11"/>
      <c r="I606" s="17"/>
      <c r="J606" s="18"/>
      <c r="O606" s="23"/>
    </row>
    <row r="607">
      <c r="A607" s="11"/>
      <c r="I607" s="17"/>
      <c r="J607" s="18"/>
      <c r="O607" s="23"/>
    </row>
    <row r="608">
      <c r="A608" s="11"/>
      <c r="I608" s="17"/>
      <c r="J608" s="18"/>
      <c r="O608" s="23"/>
    </row>
    <row r="609">
      <c r="A609" s="11"/>
      <c r="I609" s="17"/>
      <c r="J609" s="18"/>
      <c r="O609" s="23"/>
    </row>
    <row r="610">
      <c r="A610" s="11"/>
      <c r="I610" s="17"/>
      <c r="J610" s="18"/>
      <c r="O610" s="23"/>
    </row>
    <row r="611">
      <c r="A611" s="11"/>
      <c r="I611" s="17"/>
      <c r="J611" s="18"/>
      <c r="O611" s="23"/>
    </row>
    <row r="612">
      <c r="A612" s="11"/>
      <c r="I612" s="17"/>
      <c r="J612" s="18"/>
      <c r="O612" s="23"/>
    </row>
    <row r="613">
      <c r="A613" s="11"/>
      <c r="I613" s="17"/>
      <c r="J613" s="18"/>
      <c r="O613" s="23"/>
    </row>
    <row r="614">
      <c r="A614" s="11"/>
      <c r="I614" s="17"/>
      <c r="J614" s="18"/>
      <c r="O614" s="23"/>
    </row>
    <row r="615">
      <c r="A615" s="11"/>
      <c r="I615" s="17"/>
      <c r="J615" s="18"/>
      <c r="O615" s="23"/>
    </row>
    <row r="616">
      <c r="A616" s="11"/>
      <c r="I616" s="17"/>
      <c r="J616" s="18"/>
      <c r="O616" s="23"/>
    </row>
    <row r="617">
      <c r="A617" s="11"/>
      <c r="I617" s="17"/>
      <c r="J617" s="18"/>
      <c r="O617" s="23"/>
    </row>
    <row r="618">
      <c r="A618" s="11"/>
      <c r="I618" s="17"/>
      <c r="J618" s="18"/>
      <c r="O618" s="23"/>
    </row>
    <row r="619">
      <c r="A619" s="11"/>
      <c r="I619" s="17"/>
      <c r="J619" s="18"/>
      <c r="O619" s="23"/>
    </row>
    <row r="620">
      <c r="A620" s="11"/>
      <c r="I620" s="17"/>
      <c r="J620" s="18"/>
      <c r="O620" s="23"/>
    </row>
    <row r="621">
      <c r="A621" s="11"/>
      <c r="I621" s="17"/>
      <c r="J621" s="18"/>
      <c r="O621" s="23"/>
    </row>
    <row r="622">
      <c r="A622" s="11"/>
      <c r="I622" s="17"/>
      <c r="J622" s="18"/>
      <c r="O622" s="23"/>
    </row>
    <row r="623">
      <c r="A623" s="11"/>
      <c r="I623" s="17"/>
      <c r="J623" s="18"/>
      <c r="O623" s="23"/>
    </row>
    <row r="624">
      <c r="A624" s="11"/>
      <c r="I624" s="17"/>
      <c r="J624" s="18"/>
      <c r="O624" s="23"/>
    </row>
    <row r="625">
      <c r="A625" s="11"/>
      <c r="I625" s="17"/>
      <c r="J625" s="18"/>
      <c r="O625" s="23"/>
    </row>
    <row r="626">
      <c r="A626" s="11"/>
      <c r="I626" s="17"/>
      <c r="J626" s="18"/>
      <c r="O626" s="23"/>
    </row>
    <row r="627">
      <c r="A627" s="11"/>
      <c r="I627" s="17"/>
      <c r="J627" s="18"/>
      <c r="O627" s="23"/>
    </row>
    <row r="628">
      <c r="A628" s="11"/>
      <c r="I628" s="17"/>
      <c r="J628" s="18"/>
      <c r="O628" s="23"/>
    </row>
    <row r="629">
      <c r="A629" s="11"/>
      <c r="I629" s="17"/>
      <c r="J629" s="18"/>
      <c r="O629" s="23"/>
    </row>
    <row r="630">
      <c r="A630" s="11"/>
      <c r="I630" s="17"/>
      <c r="J630" s="18"/>
      <c r="O630" s="23"/>
    </row>
    <row r="631">
      <c r="A631" s="11"/>
      <c r="I631" s="17"/>
      <c r="J631" s="18"/>
      <c r="O631" s="23"/>
    </row>
    <row r="632">
      <c r="A632" s="11"/>
      <c r="I632" s="17"/>
      <c r="J632" s="18"/>
      <c r="O632" s="23"/>
    </row>
    <row r="633">
      <c r="A633" s="11"/>
      <c r="I633" s="17"/>
      <c r="J633" s="18"/>
      <c r="O633" s="23"/>
    </row>
    <row r="634">
      <c r="A634" s="11"/>
      <c r="I634" s="17"/>
      <c r="J634" s="18"/>
      <c r="O634" s="23"/>
    </row>
    <row r="635">
      <c r="A635" s="11"/>
      <c r="I635" s="17"/>
      <c r="J635" s="18"/>
      <c r="O635" s="23"/>
    </row>
    <row r="636">
      <c r="A636" s="11"/>
      <c r="I636" s="17"/>
      <c r="J636" s="18"/>
      <c r="O636" s="23"/>
    </row>
    <row r="637">
      <c r="A637" s="11"/>
      <c r="I637" s="17"/>
      <c r="J637" s="18"/>
      <c r="O637" s="23"/>
    </row>
    <row r="638">
      <c r="A638" s="11"/>
      <c r="I638" s="17"/>
      <c r="J638" s="18"/>
      <c r="O638" s="23"/>
    </row>
    <row r="639">
      <c r="A639" s="11"/>
      <c r="I639" s="17"/>
      <c r="J639" s="18"/>
      <c r="O639" s="23"/>
    </row>
    <row r="640">
      <c r="A640" s="11"/>
      <c r="I640" s="17"/>
      <c r="J640" s="18"/>
      <c r="O640" s="23"/>
    </row>
    <row r="641">
      <c r="A641" s="11"/>
      <c r="I641" s="17"/>
      <c r="J641" s="18"/>
      <c r="O641" s="23"/>
    </row>
    <row r="642">
      <c r="A642" s="11"/>
      <c r="I642" s="17"/>
      <c r="J642" s="18"/>
      <c r="O642" s="23"/>
    </row>
    <row r="643">
      <c r="A643" s="11"/>
      <c r="I643" s="17"/>
      <c r="J643" s="18"/>
      <c r="O643" s="23"/>
    </row>
    <row r="644">
      <c r="A644" s="11"/>
      <c r="I644" s="17"/>
      <c r="J644" s="18"/>
      <c r="O644" s="23"/>
    </row>
    <row r="645">
      <c r="A645" s="11"/>
      <c r="I645" s="17"/>
      <c r="J645" s="18"/>
      <c r="O645" s="23"/>
    </row>
    <row r="646">
      <c r="A646" s="11"/>
      <c r="I646" s="17"/>
      <c r="J646" s="18"/>
      <c r="O646" s="23"/>
    </row>
    <row r="647">
      <c r="A647" s="11"/>
      <c r="I647" s="17"/>
      <c r="J647" s="18"/>
      <c r="O647" s="23"/>
    </row>
    <row r="648">
      <c r="A648" s="11"/>
      <c r="I648" s="17"/>
      <c r="J648" s="18"/>
      <c r="O648" s="23"/>
    </row>
    <row r="649">
      <c r="A649" s="11"/>
      <c r="I649" s="17"/>
      <c r="J649" s="18"/>
      <c r="O649" s="23"/>
    </row>
    <row r="650">
      <c r="A650" s="11"/>
      <c r="I650" s="17"/>
      <c r="J650" s="18"/>
      <c r="O650" s="23"/>
    </row>
    <row r="651">
      <c r="A651" s="11"/>
      <c r="I651" s="17"/>
      <c r="J651" s="18"/>
      <c r="O651" s="23"/>
    </row>
    <row r="652">
      <c r="A652" s="11"/>
      <c r="I652" s="17"/>
      <c r="J652" s="18"/>
      <c r="O652" s="23"/>
    </row>
    <row r="653">
      <c r="A653" s="11"/>
      <c r="I653" s="17"/>
      <c r="J653" s="18"/>
      <c r="O653" s="23"/>
    </row>
    <row r="654">
      <c r="A654" s="11"/>
      <c r="I654" s="17"/>
      <c r="J654" s="18"/>
      <c r="O654" s="23"/>
    </row>
    <row r="655">
      <c r="A655" s="11"/>
      <c r="I655" s="17"/>
      <c r="J655" s="18"/>
      <c r="O655" s="23"/>
    </row>
    <row r="656">
      <c r="A656" s="11"/>
      <c r="I656" s="17"/>
      <c r="J656" s="18"/>
      <c r="O656" s="23"/>
    </row>
    <row r="657">
      <c r="A657" s="11"/>
      <c r="I657" s="17"/>
      <c r="J657" s="18"/>
      <c r="O657" s="23"/>
    </row>
    <row r="658">
      <c r="A658" s="11"/>
      <c r="I658" s="17"/>
      <c r="J658" s="18"/>
      <c r="O658" s="23"/>
    </row>
    <row r="659">
      <c r="A659" s="11"/>
      <c r="I659" s="17"/>
      <c r="J659" s="18"/>
      <c r="O659" s="23"/>
    </row>
    <row r="660">
      <c r="A660" s="11"/>
      <c r="I660" s="17"/>
      <c r="J660" s="18"/>
      <c r="O660" s="23"/>
    </row>
    <row r="661">
      <c r="A661" s="11"/>
      <c r="I661" s="17"/>
      <c r="J661" s="18"/>
      <c r="O661" s="23"/>
    </row>
    <row r="662">
      <c r="A662" s="11"/>
      <c r="I662" s="17"/>
      <c r="J662" s="18"/>
      <c r="O662" s="23"/>
    </row>
    <row r="663">
      <c r="A663" s="11"/>
      <c r="I663" s="17"/>
      <c r="J663" s="18"/>
      <c r="O663" s="23"/>
    </row>
    <row r="664">
      <c r="A664" s="11"/>
      <c r="I664" s="17"/>
      <c r="J664" s="18"/>
      <c r="O664" s="23"/>
    </row>
    <row r="665">
      <c r="A665" s="11"/>
      <c r="I665" s="17"/>
      <c r="J665" s="18"/>
      <c r="O665" s="23"/>
    </row>
    <row r="666">
      <c r="A666" s="11"/>
      <c r="I666" s="17"/>
      <c r="J666" s="18"/>
      <c r="O666" s="23"/>
    </row>
    <row r="667">
      <c r="A667" s="11"/>
      <c r="I667" s="17"/>
      <c r="J667" s="18"/>
      <c r="O667" s="23"/>
    </row>
    <row r="668">
      <c r="A668" s="11"/>
      <c r="I668" s="17"/>
      <c r="J668" s="18"/>
      <c r="O668" s="23"/>
    </row>
    <row r="669">
      <c r="A669" s="11"/>
      <c r="I669" s="17"/>
      <c r="J669" s="18"/>
      <c r="O669" s="23"/>
    </row>
    <row r="670">
      <c r="A670" s="11"/>
      <c r="I670" s="17"/>
      <c r="J670" s="18"/>
      <c r="O670" s="23"/>
    </row>
    <row r="671">
      <c r="A671" s="11"/>
      <c r="I671" s="17"/>
      <c r="J671" s="18"/>
      <c r="O671" s="23"/>
    </row>
    <row r="672">
      <c r="A672" s="11"/>
      <c r="I672" s="17"/>
      <c r="J672" s="18"/>
      <c r="O672" s="23"/>
    </row>
    <row r="673">
      <c r="A673" s="11"/>
      <c r="I673" s="17"/>
      <c r="J673" s="18"/>
      <c r="O673" s="23"/>
    </row>
    <row r="674">
      <c r="A674" s="11"/>
      <c r="I674" s="17"/>
      <c r="J674" s="18"/>
      <c r="O674" s="23"/>
    </row>
    <row r="675">
      <c r="A675" s="11"/>
      <c r="I675" s="17"/>
      <c r="J675" s="18"/>
      <c r="O675" s="23"/>
    </row>
    <row r="676">
      <c r="A676" s="11"/>
      <c r="I676" s="17"/>
      <c r="J676" s="18"/>
      <c r="O676" s="23"/>
    </row>
    <row r="677">
      <c r="A677" s="11"/>
      <c r="I677" s="17"/>
      <c r="J677" s="18"/>
      <c r="O677" s="23"/>
    </row>
    <row r="678">
      <c r="A678" s="11"/>
      <c r="I678" s="17"/>
      <c r="J678" s="18"/>
      <c r="O678" s="23"/>
    </row>
    <row r="679">
      <c r="A679" s="11"/>
      <c r="I679" s="17"/>
      <c r="J679" s="18"/>
      <c r="O679" s="23"/>
    </row>
    <row r="680">
      <c r="A680" s="11"/>
      <c r="I680" s="17"/>
      <c r="J680" s="18"/>
      <c r="O680" s="23"/>
    </row>
    <row r="681">
      <c r="A681" s="11"/>
      <c r="I681" s="17"/>
      <c r="J681" s="18"/>
      <c r="O681" s="23"/>
    </row>
    <row r="682">
      <c r="A682" s="11"/>
      <c r="I682" s="17"/>
      <c r="J682" s="18"/>
      <c r="O682" s="23"/>
    </row>
    <row r="683">
      <c r="A683" s="11"/>
      <c r="I683" s="17"/>
      <c r="J683" s="18"/>
      <c r="O683" s="23"/>
    </row>
    <row r="684">
      <c r="A684" s="11"/>
      <c r="I684" s="17"/>
      <c r="J684" s="18"/>
      <c r="O684" s="23"/>
    </row>
    <row r="685">
      <c r="A685" s="11"/>
      <c r="I685" s="17"/>
      <c r="J685" s="18"/>
      <c r="O685" s="23"/>
    </row>
    <row r="686">
      <c r="A686" s="11"/>
      <c r="I686" s="17"/>
      <c r="J686" s="18"/>
      <c r="O686" s="23"/>
    </row>
    <row r="687">
      <c r="A687" s="11"/>
      <c r="I687" s="17"/>
      <c r="J687" s="18"/>
      <c r="O687" s="23"/>
    </row>
    <row r="688">
      <c r="A688" s="11"/>
      <c r="I688" s="17"/>
      <c r="J688" s="18"/>
      <c r="O688" s="23"/>
    </row>
    <row r="689">
      <c r="A689" s="11"/>
      <c r="I689" s="17"/>
      <c r="J689" s="18"/>
      <c r="O689" s="23"/>
    </row>
    <row r="690">
      <c r="A690" s="11"/>
      <c r="I690" s="17"/>
      <c r="J690" s="18"/>
      <c r="O690" s="23"/>
    </row>
    <row r="691">
      <c r="A691" s="11"/>
      <c r="I691" s="17"/>
      <c r="J691" s="18"/>
      <c r="O691" s="23"/>
    </row>
    <row r="692">
      <c r="A692" s="11"/>
      <c r="I692" s="17"/>
      <c r="J692" s="18"/>
      <c r="O692" s="23"/>
    </row>
    <row r="693">
      <c r="A693" s="11"/>
      <c r="I693" s="17"/>
      <c r="J693" s="18"/>
      <c r="O693" s="23"/>
    </row>
    <row r="694">
      <c r="A694" s="11"/>
      <c r="I694" s="17"/>
      <c r="J694" s="18"/>
      <c r="O694" s="23"/>
    </row>
    <row r="695">
      <c r="A695" s="11"/>
      <c r="I695" s="17"/>
      <c r="J695" s="18"/>
      <c r="O695" s="23"/>
    </row>
    <row r="696">
      <c r="A696" s="11"/>
      <c r="I696" s="17"/>
      <c r="J696" s="18"/>
      <c r="O696" s="23"/>
    </row>
    <row r="697">
      <c r="A697" s="11"/>
      <c r="I697" s="17"/>
      <c r="J697" s="18"/>
      <c r="O697" s="23"/>
    </row>
    <row r="698">
      <c r="A698" s="11"/>
      <c r="I698" s="17"/>
      <c r="J698" s="18"/>
      <c r="O698" s="23"/>
    </row>
    <row r="699">
      <c r="A699" s="11"/>
      <c r="I699" s="17"/>
      <c r="J699" s="18"/>
      <c r="O699" s="23"/>
    </row>
    <row r="700">
      <c r="A700" s="11"/>
      <c r="I700" s="17"/>
      <c r="J700" s="18"/>
      <c r="O700" s="23"/>
    </row>
    <row r="701">
      <c r="A701" s="11"/>
      <c r="I701" s="17"/>
      <c r="J701" s="18"/>
      <c r="O701" s="23"/>
    </row>
    <row r="702">
      <c r="A702" s="11"/>
      <c r="I702" s="17"/>
      <c r="J702" s="18"/>
      <c r="O702" s="23"/>
    </row>
    <row r="703">
      <c r="A703" s="11"/>
      <c r="I703" s="17"/>
      <c r="J703" s="18"/>
      <c r="O703" s="23"/>
    </row>
    <row r="704">
      <c r="A704" s="11"/>
      <c r="I704" s="17"/>
      <c r="J704" s="18"/>
      <c r="O704" s="23"/>
    </row>
    <row r="705">
      <c r="A705" s="11"/>
      <c r="I705" s="17"/>
      <c r="J705" s="18"/>
      <c r="O705" s="23"/>
    </row>
    <row r="706">
      <c r="A706" s="11"/>
      <c r="I706" s="17"/>
      <c r="J706" s="18"/>
      <c r="O706" s="23"/>
    </row>
    <row r="707">
      <c r="A707" s="11"/>
      <c r="I707" s="17"/>
      <c r="J707" s="18"/>
      <c r="O707" s="23"/>
    </row>
    <row r="708">
      <c r="A708" s="11"/>
      <c r="I708" s="17"/>
      <c r="J708" s="18"/>
      <c r="O708" s="23"/>
    </row>
    <row r="709">
      <c r="A709" s="11"/>
      <c r="I709" s="17"/>
      <c r="J709" s="18"/>
      <c r="O709" s="23"/>
    </row>
    <row r="710">
      <c r="A710" s="11"/>
      <c r="I710" s="17"/>
      <c r="J710" s="18"/>
      <c r="O710" s="23"/>
    </row>
    <row r="711">
      <c r="A711" s="11"/>
      <c r="I711" s="17"/>
      <c r="J711" s="18"/>
      <c r="O711" s="23"/>
    </row>
    <row r="712">
      <c r="A712" s="11"/>
      <c r="I712" s="17"/>
      <c r="J712" s="18"/>
      <c r="O712" s="23"/>
    </row>
    <row r="713">
      <c r="A713" s="11"/>
      <c r="I713" s="17"/>
      <c r="J713" s="18"/>
      <c r="O713" s="23"/>
    </row>
    <row r="714">
      <c r="A714" s="11"/>
      <c r="I714" s="17"/>
      <c r="J714" s="18"/>
      <c r="O714" s="23"/>
    </row>
    <row r="715">
      <c r="A715" s="11"/>
      <c r="I715" s="17"/>
      <c r="J715" s="18"/>
      <c r="O715" s="23"/>
    </row>
    <row r="716">
      <c r="A716" s="11"/>
      <c r="I716" s="17"/>
      <c r="J716" s="18"/>
      <c r="O716" s="23"/>
    </row>
    <row r="717">
      <c r="A717" s="11"/>
      <c r="I717" s="17"/>
      <c r="J717" s="18"/>
      <c r="O717" s="23"/>
    </row>
    <row r="718">
      <c r="A718" s="11"/>
      <c r="I718" s="17"/>
      <c r="J718" s="18"/>
      <c r="O718" s="23"/>
    </row>
    <row r="719">
      <c r="A719" s="11"/>
      <c r="I719" s="17"/>
      <c r="J719" s="18"/>
      <c r="O719" s="23"/>
    </row>
    <row r="720">
      <c r="A720" s="11"/>
      <c r="I720" s="17"/>
      <c r="J720" s="18"/>
      <c r="O720" s="23"/>
    </row>
    <row r="721">
      <c r="A721" s="11"/>
      <c r="I721" s="17"/>
      <c r="J721" s="18"/>
      <c r="O721" s="23"/>
    </row>
    <row r="722">
      <c r="A722" s="11"/>
      <c r="I722" s="17"/>
      <c r="J722" s="18"/>
      <c r="O722" s="23"/>
    </row>
    <row r="723">
      <c r="A723" s="11"/>
      <c r="I723" s="17"/>
      <c r="J723" s="18"/>
      <c r="O723" s="23"/>
    </row>
    <row r="724">
      <c r="A724" s="11"/>
      <c r="I724" s="17"/>
      <c r="J724" s="18"/>
      <c r="O724" s="23"/>
    </row>
    <row r="725">
      <c r="A725" s="11"/>
      <c r="I725" s="17"/>
      <c r="J725" s="18"/>
      <c r="O725" s="23"/>
    </row>
    <row r="726">
      <c r="A726" s="11"/>
      <c r="I726" s="17"/>
      <c r="J726" s="18"/>
      <c r="O726" s="23"/>
    </row>
    <row r="727">
      <c r="A727" s="11"/>
      <c r="I727" s="17"/>
      <c r="J727" s="18"/>
      <c r="O727" s="23"/>
    </row>
    <row r="728">
      <c r="A728" s="11"/>
      <c r="I728" s="17"/>
      <c r="J728" s="18"/>
      <c r="O728" s="23"/>
    </row>
    <row r="729">
      <c r="A729" s="11"/>
      <c r="I729" s="17"/>
      <c r="J729" s="18"/>
      <c r="O729" s="23"/>
    </row>
    <row r="730">
      <c r="A730" s="11"/>
      <c r="I730" s="17"/>
      <c r="J730" s="18"/>
      <c r="O730" s="23"/>
    </row>
    <row r="731">
      <c r="A731" s="11"/>
      <c r="I731" s="17"/>
      <c r="J731" s="18"/>
      <c r="O731" s="23"/>
    </row>
    <row r="732">
      <c r="A732" s="11"/>
      <c r="I732" s="17"/>
      <c r="J732" s="18"/>
      <c r="O732" s="23"/>
    </row>
    <row r="733">
      <c r="A733" s="11"/>
      <c r="I733" s="17"/>
      <c r="J733" s="18"/>
      <c r="O733" s="23"/>
    </row>
    <row r="734">
      <c r="A734" s="11"/>
      <c r="I734" s="17"/>
      <c r="J734" s="18"/>
      <c r="O734" s="23"/>
    </row>
    <row r="735">
      <c r="A735" s="11"/>
      <c r="I735" s="17"/>
      <c r="J735" s="18"/>
      <c r="O735" s="23"/>
    </row>
    <row r="736">
      <c r="A736" s="11"/>
      <c r="I736" s="17"/>
      <c r="J736" s="18"/>
      <c r="O736" s="23"/>
    </row>
    <row r="737">
      <c r="A737" s="11"/>
      <c r="I737" s="17"/>
      <c r="J737" s="18"/>
      <c r="O737" s="23"/>
    </row>
    <row r="738">
      <c r="A738" s="11"/>
      <c r="I738" s="17"/>
      <c r="J738" s="18"/>
      <c r="O738" s="23"/>
    </row>
    <row r="739">
      <c r="A739" s="11"/>
      <c r="I739" s="17"/>
      <c r="J739" s="18"/>
      <c r="O739" s="23"/>
    </row>
    <row r="740">
      <c r="A740" s="11"/>
      <c r="I740" s="17"/>
      <c r="J740" s="18"/>
      <c r="O740" s="23"/>
    </row>
    <row r="741">
      <c r="A741" s="11"/>
      <c r="I741" s="17"/>
      <c r="J741" s="18"/>
      <c r="O741" s="23"/>
    </row>
    <row r="742">
      <c r="A742" s="11"/>
      <c r="I742" s="17"/>
      <c r="J742" s="18"/>
      <c r="O742" s="23"/>
    </row>
    <row r="743">
      <c r="A743" s="11"/>
      <c r="I743" s="17"/>
      <c r="J743" s="18"/>
      <c r="O743" s="23"/>
    </row>
    <row r="744">
      <c r="A744" s="11"/>
      <c r="I744" s="17"/>
      <c r="J744" s="18"/>
      <c r="O744" s="23"/>
    </row>
    <row r="745">
      <c r="A745" s="11"/>
      <c r="I745" s="17"/>
      <c r="J745" s="18"/>
      <c r="O745" s="23"/>
    </row>
    <row r="746">
      <c r="A746" s="11"/>
      <c r="I746" s="17"/>
      <c r="J746" s="18"/>
      <c r="O746" s="23"/>
    </row>
    <row r="747">
      <c r="A747" s="11"/>
      <c r="I747" s="17"/>
      <c r="J747" s="18"/>
      <c r="O747" s="23"/>
    </row>
    <row r="748">
      <c r="A748" s="11"/>
      <c r="I748" s="17"/>
      <c r="J748" s="18"/>
      <c r="O748" s="23"/>
    </row>
    <row r="749">
      <c r="A749" s="11"/>
      <c r="I749" s="17"/>
      <c r="J749" s="18"/>
      <c r="O749" s="23"/>
    </row>
    <row r="750">
      <c r="A750" s="11"/>
      <c r="I750" s="17"/>
      <c r="J750" s="18"/>
      <c r="O750" s="23"/>
    </row>
    <row r="751">
      <c r="A751" s="11"/>
      <c r="I751" s="17"/>
      <c r="J751" s="18"/>
      <c r="O751" s="23"/>
    </row>
    <row r="752">
      <c r="A752" s="11"/>
      <c r="I752" s="17"/>
      <c r="J752" s="18"/>
      <c r="O752" s="23"/>
    </row>
    <row r="753">
      <c r="A753" s="11"/>
      <c r="I753" s="17"/>
      <c r="J753" s="18"/>
      <c r="O753" s="23"/>
    </row>
    <row r="754">
      <c r="A754" s="11"/>
      <c r="I754" s="17"/>
      <c r="J754" s="18"/>
      <c r="O754" s="23"/>
    </row>
    <row r="755">
      <c r="A755" s="11"/>
      <c r="I755" s="17"/>
      <c r="J755" s="18"/>
      <c r="O755" s="23"/>
    </row>
    <row r="756">
      <c r="A756" s="11"/>
      <c r="I756" s="17"/>
      <c r="J756" s="18"/>
      <c r="O756" s="23"/>
    </row>
    <row r="757">
      <c r="A757" s="11"/>
      <c r="I757" s="17"/>
      <c r="J757" s="18"/>
      <c r="O757" s="23"/>
    </row>
    <row r="758">
      <c r="A758" s="11"/>
      <c r="I758" s="17"/>
      <c r="J758" s="18"/>
      <c r="O758" s="23"/>
    </row>
    <row r="759">
      <c r="A759" s="11"/>
      <c r="I759" s="17"/>
      <c r="J759" s="18"/>
      <c r="O759" s="23"/>
    </row>
    <row r="760">
      <c r="A760" s="11"/>
      <c r="I760" s="17"/>
      <c r="J760" s="18"/>
      <c r="O760" s="23"/>
    </row>
    <row r="761">
      <c r="A761" s="11"/>
      <c r="I761" s="17"/>
      <c r="J761" s="18"/>
      <c r="O761" s="23"/>
    </row>
    <row r="762">
      <c r="A762" s="11"/>
      <c r="I762" s="17"/>
      <c r="J762" s="18"/>
      <c r="O762" s="23"/>
    </row>
    <row r="763">
      <c r="A763" s="11"/>
      <c r="I763" s="17"/>
      <c r="J763" s="18"/>
      <c r="O763" s="23"/>
    </row>
    <row r="764">
      <c r="A764" s="11"/>
      <c r="I764" s="17"/>
      <c r="J764" s="18"/>
      <c r="O764" s="23"/>
    </row>
    <row r="765">
      <c r="A765" s="11"/>
      <c r="I765" s="17"/>
      <c r="J765" s="18"/>
      <c r="O765" s="23"/>
    </row>
    <row r="766">
      <c r="A766" s="11"/>
      <c r="I766" s="17"/>
      <c r="J766" s="18"/>
      <c r="O766" s="23"/>
    </row>
    <row r="767">
      <c r="A767" s="11"/>
      <c r="I767" s="17"/>
      <c r="J767" s="18"/>
      <c r="O767" s="23"/>
    </row>
    <row r="768">
      <c r="A768" s="11"/>
      <c r="I768" s="17"/>
      <c r="J768" s="18"/>
      <c r="O768" s="23"/>
    </row>
    <row r="769">
      <c r="A769" s="11"/>
      <c r="I769" s="17"/>
      <c r="J769" s="18"/>
      <c r="O769" s="23"/>
    </row>
    <row r="770">
      <c r="A770" s="11"/>
      <c r="I770" s="17"/>
      <c r="J770" s="18"/>
      <c r="O770" s="23"/>
    </row>
    <row r="771">
      <c r="A771" s="11"/>
      <c r="I771" s="17"/>
      <c r="J771" s="18"/>
      <c r="O771" s="23"/>
    </row>
    <row r="772">
      <c r="A772" s="11"/>
      <c r="I772" s="17"/>
      <c r="J772" s="18"/>
      <c r="O772" s="23"/>
    </row>
    <row r="773">
      <c r="A773" s="11"/>
      <c r="I773" s="17"/>
      <c r="J773" s="18"/>
      <c r="O773" s="23"/>
    </row>
    <row r="774">
      <c r="A774" s="11"/>
      <c r="I774" s="17"/>
      <c r="J774" s="18"/>
      <c r="O774" s="23"/>
    </row>
    <row r="775">
      <c r="A775" s="11"/>
      <c r="I775" s="17"/>
      <c r="J775" s="18"/>
      <c r="O775" s="23"/>
    </row>
    <row r="776">
      <c r="A776" s="11"/>
      <c r="I776" s="17"/>
      <c r="J776" s="18"/>
      <c r="O776" s="23"/>
    </row>
    <row r="777">
      <c r="A777" s="11"/>
      <c r="I777" s="17"/>
      <c r="J777" s="18"/>
      <c r="O777" s="23"/>
    </row>
    <row r="778">
      <c r="A778" s="11"/>
      <c r="I778" s="17"/>
      <c r="J778" s="18"/>
      <c r="O778" s="23"/>
    </row>
    <row r="779">
      <c r="A779" s="11"/>
      <c r="I779" s="17"/>
      <c r="J779" s="18"/>
      <c r="O779" s="23"/>
    </row>
    <row r="780">
      <c r="A780" s="11"/>
      <c r="I780" s="17"/>
      <c r="J780" s="18"/>
      <c r="O780" s="23"/>
    </row>
    <row r="781">
      <c r="A781" s="11"/>
      <c r="I781" s="17"/>
      <c r="J781" s="18"/>
      <c r="O781" s="23"/>
    </row>
    <row r="782">
      <c r="A782" s="11"/>
      <c r="I782" s="17"/>
      <c r="J782" s="18"/>
      <c r="O782" s="23"/>
    </row>
    <row r="783">
      <c r="A783" s="11"/>
      <c r="I783" s="17"/>
      <c r="J783" s="18"/>
      <c r="O783" s="23"/>
    </row>
    <row r="784">
      <c r="A784" s="11"/>
      <c r="I784" s="17"/>
      <c r="J784" s="18"/>
      <c r="O784" s="23"/>
    </row>
    <row r="785">
      <c r="A785" s="11"/>
      <c r="I785" s="17"/>
      <c r="J785" s="18"/>
      <c r="O785" s="23"/>
    </row>
    <row r="786">
      <c r="A786" s="11"/>
      <c r="I786" s="17"/>
      <c r="J786" s="18"/>
      <c r="O786" s="23"/>
    </row>
    <row r="787">
      <c r="A787" s="11"/>
      <c r="I787" s="17"/>
      <c r="J787" s="18"/>
      <c r="O787" s="23"/>
    </row>
    <row r="788">
      <c r="A788" s="11"/>
      <c r="I788" s="17"/>
      <c r="J788" s="18"/>
      <c r="O788" s="23"/>
    </row>
    <row r="789">
      <c r="A789" s="11"/>
      <c r="I789" s="17"/>
      <c r="J789" s="18"/>
      <c r="O789" s="23"/>
    </row>
    <row r="790">
      <c r="A790" s="11"/>
      <c r="I790" s="17"/>
      <c r="J790" s="18"/>
      <c r="O790" s="23"/>
    </row>
    <row r="791">
      <c r="A791" s="11"/>
      <c r="I791" s="17"/>
      <c r="J791" s="18"/>
      <c r="O791" s="23"/>
    </row>
    <row r="792">
      <c r="A792" s="11"/>
      <c r="I792" s="17"/>
      <c r="J792" s="18"/>
      <c r="O792" s="23"/>
    </row>
    <row r="793">
      <c r="A793" s="11"/>
      <c r="I793" s="17"/>
      <c r="J793" s="18"/>
      <c r="O793" s="23"/>
    </row>
    <row r="794">
      <c r="A794" s="11"/>
      <c r="I794" s="17"/>
      <c r="J794" s="18"/>
      <c r="O794" s="23"/>
    </row>
    <row r="795">
      <c r="A795" s="11"/>
      <c r="I795" s="17"/>
      <c r="J795" s="18"/>
      <c r="O795" s="23"/>
    </row>
    <row r="796">
      <c r="A796" s="11"/>
      <c r="I796" s="17"/>
      <c r="J796" s="18"/>
      <c r="O796" s="23"/>
    </row>
    <row r="797">
      <c r="A797" s="11"/>
      <c r="I797" s="17"/>
      <c r="J797" s="18"/>
      <c r="O797" s="23"/>
    </row>
    <row r="798">
      <c r="A798" s="11"/>
      <c r="I798" s="17"/>
      <c r="J798" s="18"/>
      <c r="O798" s="23"/>
    </row>
    <row r="799">
      <c r="A799" s="11"/>
      <c r="I799" s="17"/>
      <c r="J799" s="18"/>
      <c r="O799" s="23"/>
    </row>
    <row r="800">
      <c r="A800" s="11"/>
      <c r="I800" s="17"/>
      <c r="J800" s="18"/>
      <c r="O800" s="23"/>
    </row>
    <row r="801">
      <c r="A801" s="11"/>
      <c r="I801" s="17"/>
      <c r="J801" s="18"/>
      <c r="O801" s="23"/>
    </row>
    <row r="802">
      <c r="A802" s="11"/>
      <c r="I802" s="17"/>
      <c r="J802" s="18"/>
      <c r="O802" s="23"/>
    </row>
    <row r="803">
      <c r="A803" s="11"/>
      <c r="I803" s="17"/>
      <c r="J803" s="18"/>
      <c r="O803" s="23"/>
    </row>
    <row r="804">
      <c r="A804" s="11"/>
      <c r="I804" s="17"/>
      <c r="J804" s="18"/>
      <c r="O804" s="23"/>
    </row>
    <row r="805">
      <c r="A805" s="11"/>
      <c r="I805" s="17"/>
      <c r="J805" s="18"/>
      <c r="O805" s="23"/>
    </row>
    <row r="806">
      <c r="A806" s="11"/>
      <c r="I806" s="17"/>
      <c r="J806" s="18"/>
      <c r="O806" s="23"/>
    </row>
    <row r="807">
      <c r="A807" s="11"/>
      <c r="I807" s="17"/>
      <c r="J807" s="18"/>
      <c r="O807" s="23"/>
    </row>
    <row r="808">
      <c r="A808" s="11"/>
      <c r="I808" s="17"/>
      <c r="J808" s="18"/>
      <c r="O808" s="23"/>
    </row>
    <row r="809">
      <c r="A809" s="11"/>
      <c r="I809" s="17"/>
      <c r="J809" s="18"/>
      <c r="O809" s="23"/>
    </row>
    <row r="810">
      <c r="A810" s="11"/>
      <c r="I810" s="17"/>
      <c r="J810" s="18"/>
      <c r="O810" s="23"/>
    </row>
    <row r="811">
      <c r="A811" s="11"/>
      <c r="I811" s="17"/>
      <c r="J811" s="18"/>
      <c r="O811" s="23"/>
    </row>
    <row r="812">
      <c r="A812" s="11"/>
      <c r="I812" s="17"/>
      <c r="J812" s="18"/>
      <c r="O812" s="23"/>
    </row>
    <row r="813">
      <c r="A813" s="11"/>
      <c r="I813" s="17"/>
      <c r="J813" s="18"/>
      <c r="O813" s="23"/>
    </row>
    <row r="814">
      <c r="A814" s="11"/>
      <c r="I814" s="17"/>
      <c r="J814" s="18"/>
      <c r="O814" s="23"/>
    </row>
    <row r="815">
      <c r="A815" s="11"/>
      <c r="I815" s="17"/>
      <c r="J815" s="18"/>
      <c r="O815" s="23"/>
    </row>
    <row r="816">
      <c r="A816" s="11"/>
      <c r="I816" s="17"/>
      <c r="J816" s="18"/>
      <c r="O816" s="23"/>
    </row>
    <row r="817">
      <c r="A817" s="11"/>
      <c r="I817" s="17"/>
      <c r="J817" s="18"/>
      <c r="O817" s="23"/>
    </row>
    <row r="818">
      <c r="A818" s="11"/>
      <c r="I818" s="17"/>
      <c r="J818" s="18"/>
      <c r="O818" s="23"/>
    </row>
    <row r="819">
      <c r="A819" s="11"/>
      <c r="I819" s="17"/>
      <c r="J819" s="18"/>
      <c r="O819" s="23"/>
    </row>
    <row r="820">
      <c r="A820" s="11"/>
      <c r="I820" s="17"/>
      <c r="J820" s="18"/>
      <c r="O820" s="23"/>
    </row>
    <row r="821">
      <c r="A821" s="11"/>
      <c r="I821" s="17"/>
      <c r="J821" s="18"/>
      <c r="O821" s="23"/>
    </row>
    <row r="822">
      <c r="A822" s="11"/>
      <c r="I822" s="17"/>
      <c r="J822" s="18"/>
      <c r="O822" s="23"/>
    </row>
    <row r="823">
      <c r="A823" s="11"/>
      <c r="I823" s="17"/>
      <c r="J823" s="18"/>
      <c r="O823" s="23"/>
    </row>
    <row r="824">
      <c r="A824" s="11"/>
      <c r="I824" s="17"/>
      <c r="J824" s="18"/>
      <c r="O824" s="23"/>
    </row>
    <row r="825">
      <c r="A825" s="11"/>
      <c r="I825" s="17"/>
      <c r="J825" s="18"/>
      <c r="O825" s="23"/>
    </row>
    <row r="826">
      <c r="A826" s="11"/>
      <c r="I826" s="17"/>
      <c r="J826" s="18"/>
      <c r="O826" s="23"/>
    </row>
    <row r="827">
      <c r="A827" s="11"/>
      <c r="I827" s="17"/>
      <c r="J827" s="18"/>
      <c r="O827" s="23"/>
    </row>
    <row r="828">
      <c r="A828" s="11"/>
      <c r="I828" s="17"/>
      <c r="J828" s="18"/>
      <c r="O828" s="23"/>
    </row>
    <row r="829">
      <c r="A829" s="11"/>
      <c r="I829" s="17"/>
      <c r="J829" s="18"/>
      <c r="O829" s="23"/>
    </row>
    <row r="830">
      <c r="A830" s="11"/>
      <c r="I830" s="17"/>
      <c r="J830" s="18"/>
      <c r="O830" s="23"/>
    </row>
    <row r="831">
      <c r="A831" s="11"/>
      <c r="I831" s="17"/>
      <c r="J831" s="18"/>
      <c r="O831" s="23"/>
    </row>
    <row r="832">
      <c r="A832" s="11"/>
      <c r="I832" s="17"/>
      <c r="J832" s="18"/>
      <c r="O832" s="23"/>
    </row>
    <row r="833">
      <c r="A833" s="11"/>
      <c r="I833" s="17"/>
      <c r="J833" s="18"/>
      <c r="O833" s="23"/>
    </row>
    <row r="834">
      <c r="A834" s="11"/>
      <c r="I834" s="17"/>
      <c r="J834" s="18"/>
      <c r="O834" s="23"/>
    </row>
    <row r="835">
      <c r="A835" s="11"/>
      <c r="I835" s="17"/>
      <c r="J835" s="18"/>
      <c r="O835" s="23"/>
    </row>
    <row r="836">
      <c r="A836" s="11"/>
      <c r="I836" s="17"/>
      <c r="J836" s="18"/>
      <c r="O836" s="23"/>
    </row>
    <row r="837">
      <c r="A837" s="11"/>
      <c r="I837" s="17"/>
      <c r="J837" s="18"/>
      <c r="O837" s="23"/>
    </row>
    <row r="838">
      <c r="A838" s="11"/>
      <c r="I838" s="17"/>
      <c r="J838" s="18"/>
      <c r="O838" s="23"/>
    </row>
    <row r="839">
      <c r="A839" s="11"/>
      <c r="I839" s="17"/>
      <c r="J839" s="18"/>
      <c r="O839" s="23"/>
    </row>
    <row r="840">
      <c r="A840" s="11"/>
      <c r="I840" s="17"/>
      <c r="J840" s="18"/>
      <c r="O840" s="23"/>
    </row>
    <row r="841">
      <c r="A841" s="11"/>
      <c r="I841" s="17"/>
      <c r="J841" s="18"/>
      <c r="O841" s="23"/>
    </row>
    <row r="842">
      <c r="A842" s="11"/>
      <c r="I842" s="17"/>
      <c r="J842" s="18"/>
      <c r="O842" s="23"/>
    </row>
    <row r="843">
      <c r="A843" s="11"/>
      <c r="I843" s="17"/>
      <c r="J843" s="18"/>
      <c r="O843" s="23"/>
    </row>
    <row r="844">
      <c r="A844" s="11"/>
      <c r="I844" s="17"/>
      <c r="J844" s="18"/>
      <c r="O844" s="23"/>
    </row>
    <row r="845">
      <c r="A845" s="11"/>
      <c r="I845" s="17"/>
      <c r="J845" s="18"/>
      <c r="O845" s="23"/>
    </row>
    <row r="846">
      <c r="A846" s="11"/>
      <c r="I846" s="17"/>
      <c r="J846" s="18"/>
      <c r="O846" s="23"/>
    </row>
    <row r="847">
      <c r="A847" s="11"/>
      <c r="I847" s="17"/>
      <c r="J847" s="18"/>
      <c r="O847" s="23"/>
    </row>
    <row r="848">
      <c r="A848" s="11"/>
      <c r="I848" s="17"/>
      <c r="J848" s="18"/>
      <c r="O848" s="23"/>
    </row>
    <row r="849">
      <c r="A849" s="11"/>
      <c r="I849" s="17"/>
      <c r="J849" s="18"/>
      <c r="O849" s="23"/>
    </row>
    <row r="850">
      <c r="A850" s="11"/>
      <c r="I850" s="17"/>
      <c r="J850" s="18"/>
      <c r="O850" s="23"/>
    </row>
    <row r="851">
      <c r="A851" s="11"/>
      <c r="I851" s="17"/>
      <c r="J851" s="18"/>
      <c r="O851" s="23"/>
    </row>
    <row r="852">
      <c r="A852" s="11"/>
      <c r="I852" s="17"/>
      <c r="J852" s="18"/>
      <c r="O852" s="23"/>
    </row>
    <row r="853">
      <c r="A853" s="11"/>
      <c r="I853" s="17"/>
      <c r="J853" s="18"/>
      <c r="O853" s="23"/>
    </row>
    <row r="854">
      <c r="A854" s="11"/>
      <c r="I854" s="17"/>
      <c r="J854" s="18"/>
      <c r="O854" s="23"/>
    </row>
    <row r="855">
      <c r="A855" s="11"/>
      <c r="I855" s="17"/>
      <c r="J855" s="18"/>
      <c r="O855" s="23"/>
    </row>
    <row r="856">
      <c r="A856" s="11"/>
      <c r="I856" s="17"/>
      <c r="J856" s="18"/>
      <c r="O856" s="23"/>
    </row>
    <row r="857">
      <c r="A857" s="11"/>
      <c r="I857" s="17"/>
      <c r="J857" s="18"/>
      <c r="O857" s="23"/>
    </row>
    <row r="858">
      <c r="A858" s="11"/>
      <c r="I858" s="17"/>
      <c r="J858" s="18"/>
      <c r="O858" s="23"/>
    </row>
    <row r="859">
      <c r="A859" s="11"/>
      <c r="I859" s="17"/>
      <c r="J859" s="18"/>
      <c r="O859" s="23"/>
    </row>
    <row r="860">
      <c r="A860" s="11"/>
      <c r="I860" s="17"/>
      <c r="J860" s="18"/>
      <c r="O860" s="23"/>
    </row>
    <row r="861">
      <c r="A861" s="11"/>
      <c r="I861" s="17"/>
      <c r="J861" s="18"/>
      <c r="O861" s="23"/>
    </row>
    <row r="862">
      <c r="A862" s="11"/>
      <c r="I862" s="17"/>
      <c r="J862" s="18"/>
      <c r="O862" s="23"/>
    </row>
    <row r="863">
      <c r="A863" s="11"/>
      <c r="I863" s="17"/>
      <c r="J863" s="18"/>
      <c r="O863" s="23"/>
    </row>
    <row r="864">
      <c r="A864" s="11"/>
      <c r="I864" s="17"/>
      <c r="J864" s="18"/>
      <c r="O864" s="23"/>
    </row>
    <row r="865">
      <c r="A865" s="11"/>
      <c r="I865" s="17"/>
      <c r="J865" s="18"/>
      <c r="O865" s="23"/>
    </row>
    <row r="866">
      <c r="A866" s="11"/>
      <c r="I866" s="17"/>
      <c r="J866" s="18"/>
      <c r="O866" s="23"/>
    </row>
    <row r="867">
      <c r="A867" s="11"/>
      <c r="I867" s="17"/>
      <c r="J867" s="18"/>
      <c r="O867" s="23"/>
    </row>
    <row r="868">
      <c r="A868" s="11"/>
      <c r="I868" s="17"/>
      <c r="J868" s="18"/>
      <c r="O868" s="23"/>
    </row>
    <row r="869">
      <c r="A869" s="11"/>
      <c r="I869" s="17"/>
      <c r="J869" s="18"/>
      <c r="O869" s="23"/>
    </row>
    <row r="870">
      <c r="A870" s="11"/>
      <c r="I870" s="17"/>
      <c r="J870" s="18"/>
      <c r="O870" s="23"/>
    </row>
    <row r="871">
      <c r="A871" s="11"/>
      <c r="I871" s="17"/>
      <c r="J871" s="18"/>
      <c r="O871" s="23"/>
    </row>
    <row r="872">
      <c r="A872" s="11"/>
      <c r="I872" s="17"/>
      <c r="J872" s="18"/>
      <c r="O872" s="23"/>
    </row>
    <row r="873">
      <c r="A873" s="11"/>
      <c r="I873" s="17"/>
      <c r="J873" s="18"/>
      <c r="O873" s="23"/>
    </row>
    <row r="874">
      <c r="A874" s="11"/>
      <c r="I874" s="17"/>
      <c r="J874" s="18"/>
      <c r="O874" s="23"/>
    </row>
    <row r="875">
      <c r="A875" s="11"/>
      <c r="I875" s="17"/>
      <c r="J875" s="18"/>
      <c r="O875" s="23"/>
    </row>
    <row r="876">
      <c r="A876" s="11"/>
      <c r="I876" s="17"/>
      <c r="J876" s="18"/>
      <c r="O876" s="23"/>
    </row>
    <row r="877">
      <c r="A877" s="11"/>
      <c r="I877" s="17"/>
      <c r="J877" s="18"/>
      <c r="O877" s="23"/>
    </row>
    <row r="878">
      <c r="A878" s="11"/>
      <c r="I878" s="17"/>
      <c r="J878" s="18"/>
      <c r="O878" s="23"/>
    </row>
    <row r="879">
      <c r="A879" s="11"/>
      <c r="I879" s="17"/>
      <c r="J879" s="18"/>
      <c r="O879" s="23"/>
    </row>
    <row r="880">
      <c r="A880" s="11"/>
      <c r="I880" s="17"/>
      <c r="J880" s="18"/>
      <c r="O880" s="23"/>
    </row>
    <row r="881">
      <c r="A881" s="11"/>
      <c r="I881" s="17"/>
      <c r="J881" s="18"/>
      <c r="O881" s="23"/>
    </row>
    <row r="882">
      <c r="A882" s="11"/>
      <c r="I882" s="17"/>
      <c r="J882" s="18"/>
      <c r="O882" s="23"/>
    </row>
    <row r="883">
      <c r="A883" s="11"/>
      <c r="I883" s="17"/>
      <c r="J883" s="18"/>
      <c r="O883" s="23"/>
    </row>
    <row r="884">
      <c r="A884" s="11"/>
      <c r="I884" s="17"/>
      <c r="J884" s="18"/>
      <c r="O884" s="23"/>
    </row>
    <row r="885">
      <c r="A885" s="11"/>
      <c r="I885" s="17"/>
      <c r="J885" s="18"/>
      <c r="O885" s="23"/>
    </row>
    <row r="886">
      <c r="A886" s="11"/>
      <c r="I886" s="17"/>
      <c r="J886" s="18"/>
      <c r="O886" s="23"/>
    </row>
    <row r="887">
      <c r="A887" s="11"/>
      <c r="I887" s="17"/>
      <c r="J887" s="18"/>
      <c r="O887" s="23"/>
    </row>
    <row r="888">
      <c r="A888" s="11"/>
      <c r="I888" s="17"/>
      <c r="J888" s="18"/>
      <c r="O888" s="23"/>
    </row>
    <row r="889">
      <c r="A889" s="11"/>
      <c r="I889" s="17"/>
      <c r="J889" s="18"/>
      <c r="O889" s="23"/>
    </row>
    <row r="890">
      <c r="A890" s="11"/>
      <c r="I890" s="17"/>
      <c r="J890" s="18"/>
      <c r="O890" s="23"/>
    </row>
    <row r="891">
      <c r="A891" s="11"/>
      <c r="I891" s="17"/>
      <c r="J891" s="18"/>
      <c r="O891" s="23"/>
    </row>
    <row r="892">
      <c r="A892" s="11"/>
      <c r="I892" s="17"/>
      <c r="J892" s="18"/>
      <c r="O892" s="23"/>
    </row>
    <row r="893">
      <c r="A893" s="11"/>
      <c r="I893" s="17"/>
      <c r="J893" s="18"/>
      <c r="O893" s="23"/>
    </row>
    <row r="894">
      <c r="A894" s="11"/>
      <c r="I894" s="17"/>
      <c r="J894" s="18"/>
      <c r="O894" s="23"/>
    </row>
    <row r="895">
      <c r="A895" s="11"/>
      <c r="I895" s="17"/>
      <c r="J895" s="18"/>
      <c r="O895" s="23"/>
    </row>
    <row r="896">
      <c r="A896" s="11"/>
      <c r="I896" s="17"/>
      <c r="J896" s="18"/>
      <c r="O896" s="23"/>
    </row>
    <row r="897">
      <c r="A897" s="11"/>
      <c r="I897" s="17"/>
      <c r="J897" s="18"/>
      <c r="O897" s="23"/>
    </row>
    <row r="898">
      <c r="A898" s="11"/>
      <c r="I898" s="17"/>
      <c r="J898" s="18"/>
      <c r="O898" s="23"/>
    </row>
    <row r="899">
      <c r="A899" s="11"/>
      <c r="I899" s="17"/>
      <c r="J899" s="18"/>
      <c r="O899" s="23"/>
    </row>
    <row r="900">
      <c r="A900" s="11"/>
      <c r="I900" s="17"/>
      <c r="J900" s="18"/>
      <c r="O900" s="23"/>
    </row>
    <row r="901">
      <c r="A901" s="11"/>
      <c r="I901" s="17"/>
      <c r="J901" s="18"/>
      <c r="O901" s="23"/>
    </row>
    <row r="902">
      <c r="A902" s="11"/>
      <c r="I902" s="17"/>
      <c r="J902" s="18"/>
      <c r="O902" s="23"/>
    </row>
    <row r="903">
      <c r="A903" s="11"/>
      <c r="I903" s="17"/>
      <c r="J903" s="18"/>
      <c r="O903" s="23"/>
    </row>
    <row r="904">
      <c r="A904" s="11"/>
      <c r="I904" s="17"/>
      <c r="J904" s="18"/>
      <c r="O904" s="23"/>
    </row>
    <row r="905">
      <c r="A905" s="11"/>
      <c r="I905" s="17"/>
      <c r="J905" s="18"/>
      <c r="O905" s="23"/>
    </row>
    <row r="906">
      <c r="A906" s="11"/>
      <c r="I906" s="17"/>
      <c r="J906" s="18"/>
      <c r="O906" s="23"/>
    </row>
    <row r="907">
      <c r="A907" s="11"/>
      <c r="I907" s="17"/>
      <c r="J907" s="18"/>
      <c r="O907" s="23"/>
    </row>
    <row r="908">
      <c r="A908" s="11"/>
      <c r="I908" s="17"/>
      <c r="J908" s="18"/>
      <c r="O908" s="23"/>
    </row>
    <row r="909">
      <c r="A909" s="11"/>
      <c r="I909" s="17"/>
      <c r="J909" s="18"/>
      <c r="O909" s="23"/>
    </row>
    <row r="910">
      <c r="A910" s="11"/>
      <c r="I910" s="17"/>
      <c r="J910" s="18"/>
      <c r="O910" s="23"/>
    </row>
    <row r="911">
      <c r="A911" s="11"/>
      <c r="I911" s="17"/>
      <c r="J911" s="18"/>
      <c r="O911" s="23"/>
    </row>
    <row r="912">
      <c r="A912" s="11"/>
      <c r="I912" s="17"/>
      <c r="J912" s="18"/>
      <c r="O912" s="23"/>
    </row>
    <row r="913">
      <c r="A913" s="11"/>
      <c r="I913" s="17"/>
      <c r="J913" s="18"/>
      <c r="O913" s="23"/>
    </row>
    <row r="914">
      <c r="A914" s="11"/>
      <c r="I914" s="17"/>
      <c r="J914" s="18"/>
      <c r="O914" s="23"/>
    </row>
    <row r="915">
      <c r="A915" s="11"/>
      <c r="I915" s="17"/>
      <c r="J915" s="18"/>
      <c r="O915" s="23"/>
    </row>
    <row r="916">
      <c r="A916" s="11"/>
      <c r="I916" s="17"/>
      <c r="J916" s="18"/>
      <c r="O916" s="23"/>
    </row>
    <row r="917">
      <c r="A917" s="11"/>
      <c r="I917" s="17"/>
      <c r="J917" s="18"/>
      <c r="O917" s="23"/>
    </row>
    <row r="918">
      <c r="A918" s="11"/>
      <c r="I918" s="17"/>
      <c r="J918" s="18"/>
      <c r="O918" s="23"/>
    </row>
    <row r="919">
      <c r="A919" s="11"/>
      <c r="I919" s="17"/>
      <c r="J919" s="18"/>
      <c r="O919" s="23"/>
    </row>
    <row r="920">
      <c r="A920" s="11"/>
      <c r="I920" s="17"/>
      <c r="J920" s="18"/>
      <c r="O920" s="23"/>
    </row>
    <row r="921">
      <c r="A921" s="11"/>
      <c r="I921" s="17"/>
      <c r="J921" s="18"/>
      <c r="O921" s="23"/>
    </row>
    <row r="922">
      <c r="A922" s="11"/>
      <c r="I922" s="17"/>
      <c r="J922" s="18"/>
      <c r="O922" s="23"/>
    </row>
    <row r="923">
      <c r="A923" s="11"/>
      <c r="I923" s="17"/>
      <c r="J923" s="18"/>
      <c r="O923" s="23"/>
    </row>
    <row r="924">
      <c r="A924" s="11"/>
      <c r="I924" s="17"/>
      <c r="J924" s="18"/>
      <c r="O924" s="23"/>
    </row>
    <row r="925">
      <c r="A925" s="11"/>
      <c r="I925" s="17"/>
      <c r="J925" s="18"/>
      <c r="O925" s="23"/>
    </row>
    <row r="926">
      <c r="A926" s="11"/>
      <c r="I926" s="17"/>
      <c r="J926" s="18"/>
      <c r="O926" s="23"/>
    </row>
    <row r="927">
      <c r="A927" s="11"/>
      <c r="I927" s="17"/>
      <c r="J927" s="18"/>
      <c r="O927" s="23"/>
    </row>
    <row r="928">
      <c r="A928" s="11"/>
      <c r="I928" s="17"/>
      <c r="J928" s="18"/>
      <c r="O928" s="23"/>
    </row>
    <row r="929">
      <c r="A929" s="11"/>
      <c r="I929" s="17"/>
      <c r="J929" s="18"/>
      <c r="O929" s="23"/>
    </row>
    <row r="930">
      <c r="A930" s="11"/>
      <c r="I930" s="17"/>
      <c r="J930" s="18"/>
      <c r="O930" s="23"/>
    </row>
    <row r="931">
      <c r="A931" s="11"/>
      <c r="I931" s="17"/>
      <c r="J931" s="18"/>
      <c r="O931" s="23"/>
    </row>
    <row r="932">
      <c r="A932" s="11"/>
      <c r="I932" s="17"/>
      <c r="J932" s="18"/>
      <c r="O932" s="23"/>
    </row>
    <row r="933">
      <c r="A933" s="11"/>
      <c r="I933" s="17"/>
      <c r="J933" s="18"/>
      <c r="O933" s="23"/>
    </row>
    <row r="934">
      <c r="A934" s="11"/>
      <c r="I934" s="17"/>
      <c r="J934" s="18"/>
      <c r="O934" s="23"/>
    </row>
    <row r="935">
      <c r="A935" s="11"/>
      <c r="I935" s="17"/>
      <c r="J935" s="18"/>
      <c r="O935" s="23"/>
    </row>
    <row r="936">
      <c r="A936" s="11"/>
      <c r="I936" s="17"/>
      <c r="J936" s="18"/>
      <c r="O936" s="23"/>
    </row>
    <row r="937">
      <c r="A937" s="11"/>
      <c r="I937" s="17"/>
      <c r="J937" s="18"/>
      <c r="O937" s="23"/>
    </row>
    <row r="938">
      <c r="A938" s="11"/>
      <c r="I938" s="17"/>
      <c r="J938" s="18"/>
      <c r="O938" s="23"/>
    </row>
    <row r="939">
      <c r="A939" s="11"/>
      <c r="I939" s="17"/>
      <c r="J939" s="18"/>
      <c r="O939" s="23"/>
    </row>
    <row r="940">
      <c r="A940" s="11"/>
      <c r="I940" s="17"/>
      <c r="J940" s="18"/>
      <c r="O940" s="23"/>
    </row>
    <row r="941">
      <c r="A941" s="11"/>
      <c r="I941" s="17"/>
      <c r="J941" s="18"/>
      <c r="O941" s="23"/>
    </row>
    <row r="942">
      <c r="A942" s="11"/>
      <c r="I942" s="17"/>
      <c r="J942" s="18"/>
      <c r="O942" s="23"/>
    </row>
    <row r="943">
      <c r="A943" s="11"/>
      <c r="I943" s="17"/>
      <c r="J943" s="18"/>
      <c r="O943" s="23"/>
    </row>
    <row r="944">
      <c r="A944" s="11"/>
      <c r="I944" s="17"/>
      <c r="J944" s="18"/>
      <c r="O944" s="23"/>
    </row>
    <row r="945">
      <c r="A945" s="11"/>
      <c r="I945" s="17"/>
      <c r="J945" s="18"/>
      <c r="O945" s="23"/>
    </row>
    <row r="946">
      <c r="A946" s="11"/>
      <c r="I946" s="17"/>
      <c r="J946" s="18"/>
      <c r="O946" s="23"/>
    </row>
    <row r="947">
      <c r="A947" s="11"/>
      <c r="I947" s="17"/>
      <c r="J947" s="18"/>
      <c r="O947" s="23"/>
    </row>
    <row r="948">
      <c r="A948" s="11"/>
      <c r="I948" s="17"/>
      <c r="J948" s="18"/>
      <c r="O948" s="23"/>
    </row>
    <row r="949">
      <c r="A949" s="11"/>
      <c r="I949" s="17"/>
      <c r="J949" s="18"/>
      <c r="O949" s="23"/>
    </row>
    <row r="950">
      <c r="A950" s="11"/>
      <c r="I950" s="17"/>
      <c r="J950" s="18"/>
      <c r="O950" s="23"/>
    </row>
    <row r="951">
      <c r="A951" s="11"/>
      <c r="I951" s="17"/>
      <c r="J951" s="18"/>
      <c r="O951" s="23"/>
    </row>
    <row r="952">
      <c r="A952" s="11"/>
      <c r="I952" s="17"/>
      <c r="J952" s="18"/>
      <c r="O952" s="23"/>
    </row>
    <row r="953">
      <c r="A953" s="11"/>
      <c r="I953" s="17"/>
      <c r="J953" s="18"/>
      <c r="O953" s="23"/>
    </row>
    <row r="954">
      <c r="A954" s="11"/>
      <c r="I954" s="17"/>
      <c r="J954" s="18"/>
      <c r="O954" s="23"/>
    </row>
    <row r="955">
      <c r="A955" s="11"/>
      <c r="I955" s="17"/>
      <c r="J955" s="18"/>
      <c r="O955" s="23"/>
    </row>
    <row r="956">
      <c r="A956" s="11"/>
      <c r="I956" s="17"/>
      <c r="J956" s="18"/>
      <c r="O956" s="23"/>
    </row>
    <row r="957">
      <c r="A957" s="11"/>
      <c r="I957" s="17"/>
      <c r="J957" s="18"/>
      <c r="O957" s="23"/>
    </row>
    <row r="958">
      <c r="A958" s="11"/>
      <c r="I958" s="17"/>
      <c r="J958" s="18"/>
      <c r="O958" s="23"/>
    </row>
    <row r="959">
      <c r="A959" s="11"/>
      <c r="I959" s="17"/>
      <c r="J959" s="18"/>
      <c r="O959" s="23"/>
    </row>
    <row r="960">
      <c r="A960" s="11"/>
      <c r="I960" s="17"/>
      <c r="J960" s="18"/>
      <c r="O960" s="23"/>
    </row>
    <row r="961">
      <c r="A961" s="11"/>
      <c r="I961" s="17"/>
      <c r="J961" s="18"/>
      <c r="O961" s="23"/>
    </row>
    <row r="962">
      <c r="A962" s="11"/>
      <c r="I962" s="17"/>
      <c r="J962" s="18"/>
      <c r="O962" s="23"/>
    </row>
    <row r="963">
      <c r="A963" s="11"/>
      <c r="I963" s="17"/>
      <c r="J963" s="18"/>
      <c r="O963" s="23"/>
    </row>
    <row r="964">
      <c r="A964" s="11"/>
      <c r="I964" s="17"/>
      <c r="J964" s="18"/>
      <c r="O964" s="23"/>
    </row>
    <row r="965">
      <c r="A965" s="11"/>
      <c r="I965" s="17"/>
      <c r="J965" s="18"/>
      <c r="O965" s="23"/>
    </row>
    <row r="966">
      <c r="A966" s="11"/>
      <c r="I966" s="17"/>
      <c r="J966" s="18"/>
      <c r="O966" s="23"/>
    </row>
    <row r="967">
      <c r="A967" s="11"/>
      <c r="I967" s="17"/>
      <c r="J967" s="18"/>
      <c r="O967" s="23"/>
    </row>
    <row r="968">
      <c r="A968" s="11"/>
      <c r="I968" s="17"/>
      <c r="J968" s="18"/>
      <c r="O968" s="23"/>
    </row>
    <row r="969">
      <c r="A969" s="11"/>
      <c r="I969" s="17"/>
      <c r="J969" s="18"/>
      <c r="O969" s="23"/>
    </row>
    <row r="970">
      <c r="A970" s="11"/>
      <c r="I970" s="17"/>
      <c r="J970" s="18"/>
      <c r="O970" s="23"/>
    </row>
    <row r="971">
      <c r="A971" s="11"/>
      <c r="I971" s="17"/>
      <c r="J971" s="18"/>
      <c r="O971" s="23"/>
    </row>
    <row r="972">
      <c r="A972" s="11"/>
      <c r="I972" s="17"/>
      <c r="J972" s="18"/>
      <c r="O972" s="23"/>
    </row>
    <row r="973">
      <c r="A973" s="11"/>
      <c r="I973" s="17"/>
      <c r="J973" s="18"/>
      <c r="O973" s="23"/>
    </row>
    <row r="974">
      <c r="A974" s="11"/>
      <c r="I974" s="17"/>
      <c r="J974" s="18"/>
      <c r="O974" s="23"/>
    </row>
    <row r="975">
      <c r="A975" s="11"/>
      <c r="I975" s="17"/>
      <c r="J975" s="18"/>
      <c r="O975" s="23"/>
    </row>
    <row r="976">
      <c r="A976" s="11"/>
      <c r="I976" s="17"/>
      <c r="J976" s="18"/>
      <c r="O976" s="23"/>
    </row>
    <row r="977">
      <c r="A977" s="11"/>
      <c r="I977" s="17"/>
      <c r="J977" s="18"/>
      <c r="O977" s="23"/>
    </row>
    <row r="978">
      <c r="A978" s="11"/>
      <c r="I978" s="17"/>
      <c r="J978" s="18"/>
      <c r="O978" s="23"/>
    </row>
    <row r="979">
      <c r="A979" s="11"/>
      <c r="I979" s="17"/>
      <c r="J979" s="18"/>
      <c r="O979" s="23"/>
    </row>
    <row r="980">
      <c r="A980" s="11"/>
      <c r="I980" s="17"/>
      <c r="J980" s="18"/>
      <c r="O980" s="23"/>
    </row>
    <row r="981">
      <c r="A981" s="11"/>
      <c r="I981" s="17"/>
      <c r="J981" s="18"/>
      <c r="O981" s="23"/>
    </row>
    <row r="982">
      <c r="A982" s="11"/>
      <c r="I982" s="17"/>
      <c r="J982" s="18"/>
      <c r="O982" s="23"/>
    </row>
    <row r="983">
      <c r="A983" s="11"/>
      <c r="I983" s="17"/>
      <c r="J983" s="18"/>
      <c r="O983" s="23"/>
    </row>
    <row r="984">
      <c r="A984" s="11"/>
      <c r="I984" s="17"/>
      <c r="J984" s="18"/>
      <c r="O984" s="23"/>
    </row>
    <row r="985">
      <c r="A985" s="11"/>
      <c r="I985" s="17"/>
      <c r="J985" s="18"/>
      <c r="O985" s="23"/>
    </row>
    <row r="986">
      <c r="A986" s="11"/>
      <c r="I986" s="17"/>
      <c r="J986" s="18"/>
      <c r="O986" s="23"/>
    </row>
    <row r="987">
      <c r="A987" s="11"/>
      <c r="I987" s="17"/>
      <c r="J987" s="18"/>
      <c r="O987" s="23"/>
    </row>
    <row r="988">
      <c r="A988" s="11"/>
      <c r="I988" s="17"/>
      <c r="J988" s="18"/>
      <c r="O988" s="23"/>
    </row>
    <row r="989">
      <c r="A989" s="11"/>
      <c r="I989" s="17"/>
      <c r="J989" s="18"/>
      <c r="O989" s="23"/>
    </row>
    <row r="990">
      <c r="A990" s="11"/>
      <c r="I990" s="17"/>
      <c r="J990" s="18"/>
      <c r="O990" s="23"/>
    </row>
    <row r="991">
      <c r="A991" s="11"/>
      <c r="I991" s="17"/>
      <c r="J991" s="18"/>
      <c r="O991" s="23"/>
    </row>
    <row r="992">
      <c r="A992" s="11"/>
      <c r="I992" s="17"/>
      <c r="J992" s="18"/>
      <c r="O992" s="23"/>
    </row>
    <row r="993">
      <c r="A993" s="11"/>
      <c r="I993" s="17"/>
      <c r="J993" s="18"/>
      <c r="O993" s="23"/>
    </row>
    <row r="994">
      <c r="A994" s="11"/>
      <c r="I994" s="17"/>
      <c r="J994" s="18"/>
      <c r="O994" s="23"/>
    </row>
    <row r="995">
      <c r="A995" s="11"/>
      <c r="I995" s="17"/>
      <c r="J995" s="18"/>
      <c r="O995" s="23"/>
    </row>
    <row r="996">
      <c r="A996" s="11"/>
      <c r="I996" s="17"/>
      <c r="J996" s="18"/>
      <c r="O996" s="23"/>
    </row>
    <row r="997">
      <c r="A997" s="11"/>
      <c r="I997" s="17"/>
      <c r="J997" s="18"/>
      <c r="O997" s="23"/>
    </row>
    <row r="998">
      <c r="A998" s="11"/>
      <c r="I998" s="17"/>
      <c r="J998" s="18"/>
      <c r="O998" s="23"/>
    </row>
  </sheetData>
  <customSheetViews>
    <customSheetView guid="{29ED9CFE-E9A4-480D-BD8D-BE4A0E1FF458}" filter="1" showAutoFilter="1">
      <autoFilter ref="$A$1:$O$224">
        <filterColumn colId="9">
          <filters>
            <filter val="FALSE"/>
          </filters>
        </filterColumn>
        <filterColumn colId="10">
          <filters>
            <filter val="FALSE"/>
          </filters>
        </filterColumn>
        <filterColumn colId="13">
          <filters>
            <filter val="FALSE"/>
          </filters>
        </filterColumn>
        <filterColumn colId="11">
          <filters>
            <filter val="FALSE"/>
          </filters>
        </filterColumn>
        <filterColumn colId="12">
          <filters>
            <filter val="FALSE"/>
          </filters>
        </filterColumn>
      </autoFilter>
    </customSheetView>
    <customSheetView guid="{F9D926A0-DA91-4B7B-B2A4-412C4EC02C3E}" filter="1" showAutoFilter="1">
      <autoFilter ref="$A$1:$O$224">
        <filterColumn colId="13">
          <filters>
            <filter val="FALSE"/>
          </filters>
        </filterColumn>
        <filterColumn colId="10">
          <filters>
            <filter val="TRUE"/>
          </filters>
        </filterColumn>
        <sortState ref="A1:O224">
          <sortCondition ref="I1:I224"/>
        </sortState>
      </autoFilter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</cols>
  <sheetData>
    <row r="1">
      <c r="A1" s="25" t="s">
        <v>249</v>
      </c>
      <c r="B1" s="26" t="s">
        <v>250</v>
      </c>
      <c r="C1" s="27">
        <v>125.0</v>
      </c>
      <c r="D1" s="27">
        <v>250.0</v>
      </c>
      <c r="E1" s="27">
        <v>500.0</v>
      </c>
      <c r="F1" s="27">
        <v>1000.0</v>
      </c>
      <c r="G1" s="27">
        <v>2000.0</v>
      </c>
      <c r="H1" s="28">
        <v>4000.0</v>
      </c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30" t="s">
        <v>231</v>
      </c>
      <c r="B2" s="31" t="s">
        <v>251</v>
      </c>
      <c r="C2" s="32">
        <f>MINIFS(Annotated!C$2:C1006,Annotated!$J$2:$J1006,TRUE)</f>
        <v>0.01</v>
      </c>
      <c r="D2" s="32">
        <f>MINIFS(Annotated!D$2:D1006,Annotated!$J$2:$J1006,TRUE)</f>
        <v>0.01</v>
      </c>
      <c r="E2" s="32">
        <f>MINIFS(Annotated!E$2:E1006,Annotated!$J$2:$J1006,TRUE)</f>
        <v>0.01</v>
      </c>
      <c r="F2" s="32">
        <f>MINIFS(Annotated!F$2:F1006,Annotated!$J$2:$J1006,TRUE)</f>
        <v>0.01</v>
      </c>
      <c r="G2" s="32">
        <f>MINIFS(Annotated!G$2:G1006,Annotated!$J$2:$J1006,TRUE)</f>
        <v>0.01</v>
      </c>
      <c r="H2" s="33">
        <f>MINIFS(Annotated!H$2:H1006,Annotated!$J$2:$J1006,TRUE)</f>
        <v>0.01</v>
      </c>
    </row>
    <row r="3">
      <c r="A3" s="18"/>
      <c r="B3" s="10" t="s">
        <v>252</v>
      </c>
      <c r="C3" s="34">
        <f>MAXIFS(Annotated!C$2:C1006,Annotated!$J$2:$J1006,TRUE)</f>
        <v>0.35</v>
      </c>
      <c r="D3" s="34">
        <f>MAXIFS(Annotated!D$2:D1006,Annotated!$J$2:$J1006,TRUE)</f>
        <v>0.2</v>
      </c>
      <c r="E3" s="34">
        <f>MAXIFS(Annotated!E$2:E1006,Annotated!$J$2:$J1006,TRUE)</f>
        <v>0.2</v>
      </c>
      <c r="F3" s="34">
        <f>MAXIFS(Annotated!F$2:F1006,Annotated!$J$2:$J1006,TRUE)</f>
        <v>0.1</v>
      </c>
      <c r="G3" s="34">
        <f>MAXIFS(Annotated!G$2:G1006,Annotated!$J$2:$J1006,TRUE)</f>
        <v>0.15</v>
      </c>
      <c r="H3" s="35">
        <f>MAXIFS(Annotated!H$2:H1006,Annotated!$J$2:$J1006,TRUE)</f>
        <v>0.2</v>
      </c>
    </row>
    <row r="4">
      <c r="A4" s="21"/>
      <c r="B4" s="10" t="s">
        <v>253</v>
      </c>
      <c r="C4" s="36">
        <f>AVERAGEIFS(Annotated!C$2:C1006,Annotated!$J$2:$J1006,TRUE)</f>
        <v>0.1211290323</v>
      </c>
      <c r="D4" s="36">
        <f>AVERAGEIFS(Annotated!D$2:D1006,Annotated!$J$2:$J1006,TRUE)</f>
        <v>0.08375</v>
      </c>
      <c r="E4" s="36">
        <f>AVERAGEIFS(Annotated!E$2:E1006,Annotated!$J$2:$J1006,TRUE)</f>
        <v>0.06555555556</v>
      </c>
      <c r="F4" s="36">
        <f>AVERAGEIFS(Annotated!F$2:F1006,Annotated!$J$2:$J1006,TRUE)</f>
        <v>0.05607142857</v>
      </c>
      <c r="G4" s="36">
        <f>AVERAGEIFS(Annotated!G$2:G1006,Annotated!$J$2:$J1006,TRUE)</f>
        <v>0.0553968254</v>
      </c>
      <c r="H4" s="37">
        <f>AVERAGEIFS(Annotated!H$2:H1006,Annotated!$J$2:$J1006,TRUE)</f>
        <v>0.05709677419</v>
      </c>
    </row>
    <row r="5">
      <c r="A5" s="38"/>
      <c r="B5" s="39" t="s">
        <v>254</v>
      </c>
      <c r="C5" s="40">
        <f>IFERROR(__xludf.DUMMYFUNCTION("STDEV(FILTER(Annotated!C$2:C1006,Annotated!$J$2:$J1006=TRUE))"),0.1069411488027169)</f>
        <v>0.1069411488</v>
      </c>
      <c r="D5" s="40">
        <f>IFERROR(__xludf.DUMMYFUNCTION("STDEV(FILTER(Annotated!D$2:D1006,Annotated!$J$2:$J1006=TRUE))"),0.0634912306042052)</f>
        <v>0.0634912306</v>
      </c>
      <c r="E5" s="40">
        <f>IFERROR(__xludf.DUMMYFUNCTION("STDEV(FILTER(Annotated!E$2:E1006,Annotated!$J$2:$J1006=TRUE))"),0.042112666770331236)</f>
        <v>0.04211266677</v>
      </c>
      <c r="F5" s="40">
        <f>IFERROR(__xludf.DUMMYFUNCTION("STDEV(FILTER(Annotated!F$2:F1006,Annotated!$J$2:$J1006=TRUE))"),0.026811027000679565)</f>
        <v>0.026811027</v>
      </c>
      <c r="G5" s="40">
        <f>IFERROR(__xludf.DUMMYFUNCTION("STDEV(FILTER(Annotated!G$2:G1006,Annotated!$J$2:$J1006=TRUE))"),0.03015152041452854)</f>
        <v>0.03015152041</v>
      </c>
      <c r="H5" s="41">
        <f>IFERROR(__xludf.DUMMYFUNCTION("STDEV(FILTER(Annotated!H$2:H1006,Annotated!$J$2:$J1006=TRUE))"),0.0334069344315235)</f>
        <v>0.03340693443</v>
      </c>
    </row>
    <row r="6">
      <c r="A6" s="30" t="s">
        <v>232</v>
      </c>
      <c r="B6" s="31" t="s">
        <v>251</v>
      </c>
      <c r="C6" s="32">
        <f>MINIFS(Annotated!C$2:C1006,Annotated!$K$2:$K1006,TRUE)</f>
        <v>0.02</v>
      </c>
      <c r="D6" s="32">
        <f>MINIFS(Annotated!D$2:D1006,Annotated!$K$2:$K1006,TRUE)</f>
        <v>0.03</v>
      </c>
      <c r="E6" s="32">
        <f>MINIFS(Annotated!E$2:E1006,Annotated!$K$2:$K1006,TRUE)</f>
        <v>0.1</v>
      </c>
      <c r="F6" s="32">
        <f>MINIFS(Annotated!F$2:F1006,Annotated!$K$2:$K1006,TRUE)</f>
        <v>0.05</v>
      </c>
      <c r="G6" s="32">
        <f>MINIFS(Annotated!G$2:G1006,Annotated!$K$2:$K1006,TRUE)</f>
        <v>0.05</v>
      </c>
      <c r="H6" s="33">
        <f>MINIFS(Annotated!H$2:H1006,Annotated!$K$2:$K1006,TRUE)</f>
        <v>0.05</v>
      </c>
    </row>
    <row r="7">
      <c r="A7" s="18"/>
      <c r="B7" s="10" t="s">
        <v>252</v>
      </c>
      <c r="C7" s="34">
        <f>MAXIFS(Annotated!C$2:C1006,Annotated!$K$2:$K1006,TRUE)</f>
        <v>0.65</v>
      </c>
      <c r="D7" s="34">
        <f>MAXIFS(Annotated!D$2:D1006,Annotated!$K$2:$K1006,TRUE)</f>
        <v>1</v>
      </c>
      <c r="E7" s="34">
        <f>MAXIFS(Annotated!E$2:E1006,Annotated!$K$2:$K1006,TRUE)</f>
        <v>1</v>
      </c>
      <c r="F7" s="34">
        <f>MAXIFS(Annotated!F$2:F1006,Annotated!$K$2:$K1006,TRUE)</f>
        <v>1</v>
      </c>
      <c r="G7" s="34">
        <f>MAXIFS(Annotated!G$2:G1006,Annotated!$K$2:$K1006,TRUE)</f>
        <v>1</v>
      </c>
      <c r="H7" s="35">
        <f>MAXIFS(Annotated!H$2:H1006,Annotated!$K$2:$K1006,TRUE)</f>
        <v>1</v>
      </c>
    </row>
    <row r="8">
      <c r="A8" s="21"/>
      <c r="B8" s="10" t="s">
        <v>253</v>
      </c>
      <c r="C8" s="36">
        <f>AVERAGEIFS(Annotated!C$2:C1006,Annotated!$K$2:$K1006,TRUE)</f>
        <v>0.2125641026</v>
      </c>
      <c r="D8" s="36">
        <f>AVERAGEIFS(Annotated!D$2:D1006,Annotated!$K$2:$K1006,TRUE)</f>
        <v>0.425</v>
      </c>
      <c r="E8" s="36">
        <f>AVERAGEIFS(Annotated!E$2:E1006,Annotated!$K$2:$K1006,TRUE)</f>
        <v>0.5802564103</v>
      </c>
      <c r="F8" s="36">
        <f>AVERAGEIFS(Annotated!F$2:F1006,Annotated!$K$2:$K1006,TRUE)</f>
        <v>0.6321212121</v>
      </c>
      <c r="G8" s="36">
        <f>AVERAGEIFS(Annotated!G$2:G1006,Annotated!$K$2:$K1006,TRUE)</f>
        <v>0.6374358974</v>
      </c>
      <c r="H8" s="37">
        <f>AVERAGEIFS(Annotated!H$2:H1006,Annotated!$K$2:$K1006,TRUE)</f>
        <v>0.6412820513</v>
      </c>
    </row>
    <row r="9">
      <c r="A9" s="38"/>
      <c r="B9" s="39" t="s">
        <v>254</v>
      </c>
      <c r="C9" s="40">
        <f>IFERROR(__xludf.DUMMYFUNCTION("STDEV(FILTER(Annotated!C$2:C1006,Annotated!$K$2:$K1006=TRUE))"),0.14243190122597704)</f>
        <v>0.1424319012</v>
      </c>
      <c r="D9" s="40">
        <f>IFERROR(__xludf.DUMMYFUNCTION("STDEV(FILTER(Annotated!D$2:D1006,Annotated!$K$2:$K1006=TRUE))"),0.26680589314215797)</f>
        <v>0.2668058931</v>
      </c>
      <c r="E9" s="40">
        <f>IFERROR(__xludf.DUMMYFUNCTION("STDEV(FILTER(Annotated!E$2:E1006,Annotated!$K$2:$K1006=TRUE))"),0.3005189207215108)</f>
        <v>0.3005189207</v>
      </c>
      <c r="F9" s="40">
        <f>IFERROR(__xludf.DUMMYFUNCTION("STDEV(FILTER(Annotated!F$2:F1006,Annotated!$K$2:$K1006=TRUE))"),0.3069378045318234)</f>
        <v>0.3069378045</v>
      </c>
      <c r="G9" s="40">
        <f>IFERROR(__xludf.DUMMYFUNCTION("STDEV(FILTER(Annotated!G$2:G1006,Annotated!$K$2:$K1006=TRUE))"),0.31399162821760485)</f>
        <v>0.3139916282</v>
      </c>
      <c r="H9" s="41">
        <f>IFERROR(__xludf.DUMMYFUNCTION("STDEV(FILTER(Annotated!H$2:H1006,Annotated!$K$2:$K1006=TRUE))"),0.3099365623166661)</f>
        <v>0.3099365623</v>
      </c>
    </row>
    <row r="10">
      <c r="A10" s="21" t="s">
        <v>233</v>
      </c>
      <c r="B10" s="10" t="s">
        <v>251</v>
      </c>
      <c r="C10" s="34">
        <f>MINIFS(Annotated!C$2:C1006,Annotated!$L$2:$L1006,TRUE)</f>
        <v>0.01</v>
      </c>
      <c r="D10" s="34">
        <f>MINIFS(Annotated!D$2:D1006,Annotated!$L$2:$L1006,TRUE)</f>
        <v>0.02</v>
      </c>
      <c r="E10" s="34">
        <f>MINIFS(Annotated!E$2:E1006,Annotated!$L$2:$L1006,TRUE)</f>
        <v>0.05</v>
      </c>
      <c r="F10" s="34">
        <f>MINIFS(Annotated!F$2:F1006,Annotated!$L$2:$L1006,TRUE)</f>
        <v>0.15</v>
      </c>
      <c r="G10" s="34">
        <f>MINIFS(Annotated!G$2:G1006,Annotated!$L$2:$L1006,TRUE)</f>
        <v>0.1</v>
      </c>
      <c r="H10" s="35">
        <f>MINIFS(Annotated!H$2:H1006,Annotated!$L$2:$L1006,TRUE)</f>
        <v>0.15</v>
      </c>
    </row>
    <row r="11">
      <c r="A11" s="18"/>
      <c r="B11" s="10" t="s">
        <v>252</v>
      </c>
      <c r="C11" s="34">
        <f>MAXIFS(Annotated!C$2:C1006,Annotated!$L$2:$L1006,TRUE)</f>
        <v>0.65</v>
      </c>
      <c r="D11" s="34">
        <f>MAXIFS(Annotated!D$2:D1006,Annotated!$L$2:$L1006,TRUE)</f>
        <v>1</v>
      </c>
      <c r="E11" s="34">
        <f>MAXIFS(Annotated!E$2:E1006,Annotated!$L$2:$L1006,TRUE)</f>
        <v>1</v>
      </c>
      <c r="F11" s="34">
        <f>MAXIFS(Annotated!F$2:F1006,Annotated!$L$2:$L1006,TRUE)</f>
        <v>1</v>
      </c>
      <c r="G11" s="34">
        <f>MAXIFS(Annotated!G$2:G1006,Annotated!$L$2:$L1006,TRUE)</f>
        <v>1</v>
      </c>
      <c r="H11" s="35">
        <f>MAXIFS(Annotated!H$2:H1006,Annotated!$L$2:$L1006,TRUE)</f>
        <v>1</v>
      </c>
    </row>
    <row r="12">
      <c r="A12" s="21"/>
      <c r="B12" s="10" t="s">
        <v>253</v>
      </c>
      <c r="C12" s="36">
        <f>AVERAGEIFS(Annotated!C$2:C1006,Annotated!$L$2:$L1006,TRUE)</f>
        <v>0.2263829787</v>
      </c>
      <c r="D12" s="36">
        <f>AVERAGEIFS(Annotated!D$2:D1006,Annotated!$L$2:$L1006,TRUE)</f>
        <v>0.4664444444</v>
      </c>
      <c r="E12" s="36">
        <f>AVERAGEIFS(Annotated!E$2:E1006,Annotated!$L$2:$L1006,TRUE)</f>
        <v>0.6735416667</v>
      </c>
      <c r="F12" s="36">
        <f>AVERAGEIFS(Annotated!F$2:F1006,Annotated!$L$2:$L1006,TRUE)</f>
        <v>0.7164444444</v>
      </c>
      <c r="G12" s="36">
        <f>AVERAGEIFS(Annotated!G$2:G1006,Annotated!$L$2:$L1006,TRUE)</f>
        <v>0.75875</v>
      </c>
      <c r="H12" s="37">
        <f>AVERAGEIFS(Annotated!H$2:H1006,Annotated!$L$2:$L1006,TRUE)</f>
        <v>0.784893617</v>
      </c>
    </row>
    <row r="13">
      <c r="A13" s="21"/>
      <c r="B13" s="10" t="s">
        <v>254</v>
      </c>
      <c r="C13" s="36">
        <f>IFERROR(__xludf.DUMMYFUNCTION("STDEV(FILTER(Annotated!C$2:C1006,Annotated!$L$2:$L1006=TRUE))"),0.15304766992409646)</f>
        <v>0.1530476699</v>
      </c>
      <c r="D13" s="36">
        <f>IFERROR(__xludf.DUMMYFUNCTION("STDEV(FILTER(Annotated!D$2:D1006,Annotated!$L$2:$L1006=TRUE))"),0.30882589649094255)</f>
        <v>0.3088258965</v>
      </c>
      <c r="E13" s="36">
        <f>IFERROR(__xludf.DUMMYFUNCTION("STDEV(FILTER(Annotated!E$2:E1006,Annotated!$L$2:$L1006=TRUE))"),0.305401651010135)</f>
        <v>0.305401651</v>
      </c>
      <c r="F13" s="36">
        <f>IFERROR(__xludf.DUMMYFUNCTION("STDEV(FILTER(Annotated!F$2:F1006,Annotated!$L$2:$L1006=TRUE))"),0.2824821438890636)</f>
        <v>0.2824821439</v>
      </c>
      <c r="G13" s="36">
        <f>IFERROR(__xludf.DUMMYFUNCTION("STDEV(FILTER(Annotated!G$2:G1006,Annotated!$L$2:$L1006=TRUE))"),0.2587911751594817)</f>
        <v>0.2587911752</v>
      </c>
      <c r="H13" s="37">
        <f>IFERROR(__xludf.DUMMYFUNCTION("STDEV(FILTER(Annotated!H$2:H1006,Annotated!$L$2:$L1006=TRUE))"),0.22519433482357581)</f>
        <v>0.2251943348</v>
      </c>
    </row>
    <row r="14">
      <c r="A14" s="30" t="s">
        <v>234</v>
      </c>
      <c r="B14" s="31" t="s">
        <v>251</v>
      </c>
      <c r="C14" s="32">
        <f>MINIFS(Annotated!C$2:C1006,Annotated!$M$2:$M1006,TRUE)</f>
        <v>0.02</v>
      </c>
      <c r="D14" s="32">
        <f>MINIFS(Annotated!D$2:D1006,Annotated!$M$2:$M1006,TRUE)</f>
        <v>0.05</v>
      </c>
      <c r="E14" s="32">
        <f>MINIFS(Annotated!E$2:E1006,Annotated!$M$2:$M1006,TRUE)</f>
        <v>0.14</v>
      </c>
      <c r="F14" s="32">
        <f>MINIFS(Annotated!F$2:F1006,Annotated!$M$2:$M1006,TRUE)</f>
        <v>0.05</v>
      </c>
      <c r="G14" s="32">
        <f>MINIFS(Annotated!G$2:G1006,Annotated!$M$2:$M1006,TRUE)</f>
        <v>0.05</v>
      </c>
      <c r="H14" s="33">
        <f>MINIFS(Annotated!H$2:H1006,Annotated!$M$2:$M1006,TRUE)</f>
        <v>0.05</v>
      </c>
    </row>
    <row r="15">
      <c r="A15" s="18"/>
      <c r="B15" s="10" t="s">
        <v>252</v>
      </c>
      <c r="C15" s="34">
        <f>MAXIFS(Annotated!C$2:C1006,Annotated!$M$2:$M1006,TRUE)</f>
        <v>0.65</v>
      </c>
      <c r="D15" s="34">
        <f>MAXIFS(Annotated!D$2:D1006,Annotated!$M$2:$M1006,TRUE)</f>
        <v>1</v>
      </c>
      <c r="E15" s="34">
        <f>MAXIFS(Annotated!E$2:E1006,Annotated!$M$2:$M1006,TRUE)</f>
        <v>1</v>
      </c>
      <c r="F15" s="34">
        <f>MAXIFS(Annotated!F$2:F1006,Annotated!$M$2:$M1006,TRUE)</f>
        <v>1</v>
      </c>
      <c r="G15" s="34">
        <f>MAXIFS(Annotated!G$2:G1006,Annotated!$M$2:$M1006,TRUE)</f>
        <v>1</v>
      </c>
      <c r="H15" s="35">
        <f>MAXIFS(Annotated!H$2:H1006,Annotated!$M$2:$M1006,TRUE)</f>
        <v>1</v>
      </c>
    </row>
    <row r="16">
      <c r="A16" s="18"/>
      <c r="B16" s="10" t="s">
        <v>253</v>
      </c>
      <c r="C16" s="36">
        <f>AVERAGEIFS(Annotated!C$2:C1006,Annotated!$M$2:$M1006,TRUE)</f>
        <v>0.2376315789</v>
      </c>
      <c r="D16" s="36">
        <f>AVERAGEIFS(Annotated!D$2:D1006,Annotated!$M$2:$M1006,TRUE)</f>
        <v>0.5065151515</v>
      </c>
      <c r="E16" s="36">
        <f>AVERAGEIFS(Annotated!E$2:E1006,Annotated!$M$2:$M1006,TRUE)</f>
        <v>0.6765789474</v>
      </c>
      <c r="F16" s="36">
        <f>AVERAGEIFS(Annotated!F$2:F1006,Annotated!$M$2:$M1006,TRUE)</f>
        <v>0.7243939394</v>
      </c>
      <c r="G16" s="36">
        <f>AVERAGEIFS(Annotated!G$2:G1006,Annotated!$M$2:$M1006,TRUE)</f>
        <v>0.7055263158</v>
      </c>
      <c r="H16" s="37">
        <f>AVERAGEIFS(Annotated!H$2:H1006,Annotated!$M$2:$M1006,TRUE)</f>
        <v>0.7044</v>
      </c>
    </row>
    <row r="17">
      <c r="A17" s="42"/>
      <c r="B17" s="39" t="s">
        <v>254</v>
      </c>
      <c r="C17" s="40">
        <f>IFERROR(__xludf.DUMMYFUNCTION("STDEV(FILTER(Annotated!C$2:C1006,Annotated!$M$2:$M1006=TRUE))"),0.14399878167125935)</f>
        <v>0.1439987817</v>
      </c>
      <c r="D17" s="40">
        <f>IFERROR(__xludf.DUMMYFUNCTION("STDEV(FILTER(Annotated!D$2:D1006,Annotated!$M$2:$M1006=TRUE))"),0.2620128735782765)</f>
        <v>0.2620128736</v>
      </c>
      <c r="E17" s="40">
        <f>IFERROR(__xludf.DUMMYFUNCTION("STDEV(FILTER(Annotated!E$2:E1006,Annotated!$M$2:$M1006=TRUE))"),0.27307900020118214)</f>
        <v>0.2730790002</v>
      </c>
      <c r="F17" s="40">
        <f>IFERROR(__xludf.DUMMYFUNCTION("STDEV(FILTER(Annotated!F$2:F1006,Annotated!$M$2:$M1006=TRUE))"),0.2713109416142796)</f>
        <v>0.2713109416</v>
      </c>
      <c r="G17" s="40">
        <f>IFERROR(__xludf.DUMMYFUNCTION("STDEV(FILTER(Annotated!G$2:G1006,Annotated!$M$2:$M1006=TRUE))"),0.2865677103785055)</f>
        <v>0.2865677104</v>
      </c>
      <c r="H17" s="41">
        <f>IFERROR(__xludf.DUMMYFUNCTION("STDEV(FILTER(Annotated!H$2:H1006,Annotated!$M$2:$M1006=TRUE))"),0.27811255741982344)</f>
        <v>0.2781125574</v>
      </c>
    </row>
    <row r="18">
      <c r="C18" s="34"/>
      <c r="D18" s="34"/>
      <c r="E18" s="34"/>
      <c r="F18" s="34"/>
      <c r="G18" s="34"/>
      <c r="H18" s="34"/>
    </row>
    <row r="19">
      <c r="C19" s="34"/>
      <c r="D19" s="34"/>
      <c r="E19" s="34"/>
      <c r="F19" s="34"/>
      <c r="G19" s="34"/>
      <c r="H19" s="34"/>
    </row>
    <row r="20">
      <c r="C20" s="34"/>
      <c r="D20" s="34"/>
      <c r="E20" s="34"/>
      <c r="F20" s="34"/>
      <c r="G20" s="34"/>
      <c r="H20" s="34"/>
    </row>
    <row r="21">
      <c r="C21" s="34"/>
      <c r="D21" s="34"/>
      <c r="E21" s="34"/>
      <c r="F21" s="34"/>
      <c r="G21" s="34"/>
      <c r="H21" s="34"/>
    </row>
    <row r="22">
      <c r="C22" s="34"/>
      <c r="D22" s="34"/>
      <c r="E22" s="34"/>
      <c r="F22" s="34"/>
      <c r="G22" s="34"/>
      <c r="H22" s="34"/>
    </row>
    <row r="23">
      <c r="C23" s="34"/>
      <c r="D23" s="34"/>
      <c r="E23" s="34"/>
      <c r="F23" s="34"/>
      <c r="G23" s="34"/>
      <c r="H23" s="34"/>
    </row>
    <row r="24">
      <c r="C24" s="34"/>
      <c r="D24" s="34"/>
      <c r="E24" s="34"/>
      <c r="F24" s="34"/>
      <c r="G24" s="34"/>
      <c r="H24" s="34"/>
    </row>
    <row r="25">
      <c r="C25" s="34"/>
      <c r="D25" s="34"/>
      <c r="E25" s="34"/>
      <c r="F25" s="34"/>
      <c r="G25" s="34"/>
      <c r="H25" s="34"/>
    </row>
    <row r="26">
      <c r="C26" s="34"/>
      <c r="D26" s="34"/>
      <c r="E26" s="34"/>
      <c r="F26" s="34"/>
      <c r="G26" s="34"/>
      <c r="H26" s="34"/>
    </row>
    <row r="27">
      <c r="C27" s="34"/>
      <c r="D27" s="34"/>
      <c r="E27" s="34"/>
      <c r="F27" s="34"/>
      <c r="G27" s="34"/>
      <c r="H27" s="34"/>
    </row>
    <row r="28">
      <c r="C28" s="34"/>
      <c r="D28" s="34"/>
      <c r="E28" s="34"/>
      <c r="F28" s="34"/>
      <c r="G28" s="34"/>
      <c r="H28" s="34"/>
    </row>
    <row r="29">
      <c r="C29" s="34"/>
      <c r="D29" s="34"/>
      <c r="E29" s="34"/>
      <c r="F29" s="34"/>
      <c r="G29" s="34"/>
      <c r="H29" s="34"/>
    </row>
    <row r="30">
      <c r="C30" s="34"/>
      <c r="D30" s="34"/>
      <c r="E30" s="34"/>
      <c r="F30" s="34"/>
      <c r="G30" s="34"/>
      <c r="H30" s="34"/>
    </row>
    <row r="31">
      <c r="C31" s="34"/>
      <c r="D31" s="34"/>
      <c r="E31" s="34"/>
      <c r="F31" s="34"/>
      <c r="G31" s="34"/>
      <c r="H31" s="34"/>
    </row>
    <row r="32">
      <c r="C32" s="34"/>
      <c r="D32" s="34"/>
      <c r="E32" s="34"/>
      <c r="F32" s="34"/>
      <c r="G32" s="34"/>
      <c r="H32" s="34"/>
    </row>
    <row r="33">
      <c r="C33" s="34"/>
      <c r="D33" s="34"/>
      <c r="E33" s="34"/>
      <c r="F33" s="34"/>
      <c r="G33" s="34"/>
      <c r="H33" s="34"/>
    </row>
    <row r="34">
      <c r="C34" s="34"/>
      <c r="D34" s="34"/>
      <c r="E34" s="34"/>
      <c r="F34" s="34"/>
      <c r="G34" s="34"/>
      <c r="H34" s="34"/>
    </row>
    <row r="35">
      <c r="C35" s="34"/>
      <c r="D35" s="34"/>
      <c r="E35" s="34"/>
      <c r="F35" s="34"/>
      <c r="G35" s="34"/>
      <c r="H35" s="34"/>
    </row>
    <row r="36">
      <c r="C36" s="34"/>
      <c r="D36" s="34"/>
      <c r="E36" s="34"/>
      <c r="F36" s="34"/>
      <c r="G36" s="34"/>
      <c r="H36" s="34"/>
    </row>
    <row r="37">
      <c r="C37" s="34"/>
      <c r="D37" s="34"/>
      <c r="E37" s="34"/>
      <c r="F37" s="34"/>
      <c r="G37" s="34"/>
      <c r="H37" s="34"/>
    </row>
    <row r="38">
      <c r="C38" s="34"/>
      <c r="D38" s="34"/>
      <c r="E38" s="34"/>
      <c r="F38" s="34"/>
      <c r="G38" s="34"/>
      <c r="H38" s="34"/>
    </row>
    <row r="39">
      <c r="C39" s="34"/>
      <c r="D39" s="34"/>
      <c r="E39" s="34"/>
      <c r="F39" s="34"/>
      <c r="G39" s="34"/>
      <c r="H39" s="34"/>
    </row>
    <row r="40">
      <c r="C40" s="34"/>
      <c r="D40" s="34"/>
      <c r="E40" s="34"/>
      <c r="F40" s="34"/>
      <c r="G40" s="34"/>
      <c r="H40" s="34"/>
    </row>
    <row r="41">
      <c r="C41" s="34"/>
      <c r="D41" s="34"/>
      <c r="E41" s="34"/>
      <c r="F41" s="34"/>
      <c r="G41" s="34"/>
      <c r="H41" s="34"/>
    </row>
    <row r="42">
      <c r="C42" s="34"/>
      <c r="D42" s="34"/>
      <c r="E42" s="34"/>
      <c r="F42" s="34"/>
      <c r="G42" s="34"/>
      <c r="H42" s="34"/>
    </row>
    <row r="43">
      <c r="C43" s="34"/>
      <c r="D43" s="34"/>
      <c r="E43" s="34"/>
      <c r="F43" s="34"/>
      <c r="G43" s="34"/>
      <c r="H43" s="34"/>
    </row>
    <row r="44">
      <c r="C44" s="34"/>
      <c r="D44" s="34"/>
      <c r="E44" s="34"/>
      <c r="F44" s="34"/>
      <c r="G44" s="34"/>
      <c r="H44" s="34"/>
    </row>
    <row r="45">
      <c r="C45" s="34"/>
      <c r="D45" s="34"/>
      <c r="E45" s="34"/>
      <c r="F45" s="34"/>
      <c r="G45" s="34"/>
      <c r="H45" s="34"/>
    </row>
    <row r="46">
      <c r="C46" s="34"/>
      <c r="D46" s="34"/>
      <c r="E46" s="34"/>
      <c r="F46" s="34"/>
      <c r="G46" s="34"/>
      <c r="H46" s="34"/>
    </row>
    <row r="47">
      <c r="C47" s="34"/>
      <c r="D47" s="34"/>
      <c r="E47" s="34"/>
      <c r="F47" s="34"/>
      <c r="G47" s="34"/>
      <c r="H47" s="34"/>
    </row>
    <row r="48">
      <c r="C48" s="34"/>
      <c r="D48" s="34"/>
      <c r="E48" s="34"/>
      <c r="F48" s="34"/>
      <c r="G48" s="34"/>
      <c r="H48" s="34"/>
    </row>
    <row r="49">
      <c r="C49" s="34"/>
      <c r="D49" s="34"/>
      <c r="E49" s="34"/>
      <c r="F49" s="34"/>
      <c r="G49" s="34"/>
      <c r="H49" s="34"/>
    </row>
    <row r="50">
      <c r="C50" s="34"/>
      <c r="D50" s="34"/>
      <c r="E50" s="34"/>
      <c r="F50" s="34"/>
      <c r="G50" s="34"/>
      <c r="H50" s="34"/>
    </row>
    <row r="51">
      <c r="C51" s="34"/>
      <c r="D51" s="34"/>
      <c r="E51" s="34"/>
      <c r="F51" s="34"/>
      <c r="G51" s="34"/>
      <c r="H51" s="34"/>
    </row>
    <row r="52">
      <c r="C52" s="34"/>
      <c r="D52" s="34"/>
      <c r="E52" s="34"/>
      <c r="F52" s="34"/>
      <c r="G52" s="34"/>
      <c r="H52" s="34"/>
    </row>
    <row r="53">
      <c r="C53" s="34"/>
      <c r="D53" s="34"/>
      <c r="E53" s="34"/>
      <c r="F53" s="34"/>
      <c r="G53" s="34"/>
      <c r="H53" s="34"/>
    </row>
    <row r="54">
      <c r="C54" s="34"/>
      <c r="D54" s="34"/>
      <c r="E54" s="34"/>
      <c r="F54" s="34"/>
      <c r="G54" s="34"/>
      <c r="H54" s="34"/>
    </row>
    <row r="55">
      <c r="C55" s="34"/>
      <c r="D55" s="34"/>
      <c r="E55" s="34"/>
      <c r="F55" s="34"/>
      <c r="G55" s="34"/>
      <c r="H55" s="34"/>
    </row>
    <row r="56">
      <c r="C56" s="34"/>
      <c r="D56" s="34"/>
      <c r="E56" s="34"/>
      <c r="F56" s="34"/>
      <c r="G56" s="34"/>
      <c r="H56" s="34"/>
    </row>
    <row r="57">
      <c r="C57" s="34"/>
      <c r="D57" s="34"/>
      <c r="E57" s="34"/>
      <c r="F57" s="34"/>
      <c r="G57" s="34"/>
      <c r="H57" s="34"/>
    </row>
    <row r="58">
      <c r="C58" s="34"/>
      <c r="D58" s="34"/>
      <c r="E58" s="34"/>
      <c r="F58" s="34"/>
      <c r="G58" s="34"/>
      <c r="H58" s="34"/>
    </row>
    <row r="59">
      <c r="C59" s="34"/>
      <c r="D59" s="34"/>
      <c r="E59" s="34"/>
      <c r="F59" s="34"/>
      <c r="G59" s="34"/>
      <c r="H59" s="34"/>
    </row>
    <row r="60">
      <c r="C60" s="34"/>
      <c r="D60" s="34"/>
      <c r="E60" s="34"/>
      <c r="F60" s="34"/>
      <c r="G60" s="34"/>
      <c r="H60" s="34"/>
    </row>
    <row r="61">
      <c r="C61" s="34"/>
      <c r="D61" s="34"/>
      <c r="E61" s="34"/>
      <c r="F61" s="34"/>
      <c r="G61" s="34"/>
      <c r="H61" s="34"/>
    </row>
    <row r="62">
      <c r="C62" s="34"/>
      <c r="D62" s="34"/>
      <c r="E62" s="34"/>
      <c r="F62" s="34"/>
      <c r="G62" s="34"/>
      <c r="H62" s="34"/>
    </row>
    <row r="63">
      <c r="C63" s="34"/>
      <c r="D63" s="34"/>
      <c r="E63" s="34"/>
      <c r="F63" s="34"/>
      <c r="G63" s="34"/>
      <c r="H63" s="34"/>
    </row>
    <row r="64">
      <c r="C64" s="34"/>
      <c r="D64" s="34"/>
      <c r="E64" s="34"/>
      <c r="F64" s="34"/>
      <c r="G64" s="34"/>
      <c r="H64" s="34"/>
    </row>
    <row r="65">
      <c r="C65" s="34"/>
      <c r="D65" s="34"/>
      <c r="E65" s="34"/>
      <c r="F65" s="34"/>
      <c r="G65" s="34"/>
      <c r="H65" s="34"/>
    </row>
    <row r="66">
      <c r="C66" s="34"/>
      <c r="D66" s="34"/>
      <c r="E66" s="34"/>
      <c r="F66" s="34"/>
      <c r="G66" s="34"/>
      <c r="H66" s="34"/>
    </row>
    <row r="67">
      <c r="C67" s="34"/>
      <c r="D67" s="34"/>
      <c r="E67" s="34"/>
      <c r="F67" s="34"/>
      <c r="G67" s="34"/>
      <c r="H67" s="34"/>
    </row>
    <row r="68">
      <c r="C68" s="34"/>
      <c r="D68" s="34"/>
      <c r="E68" s="34"/>
      <c r="F68" s="34"/>
      <c r="G68" s="34"/>
      <c r="H68" s="34"/>
    </row>
    <row r="69">
      <c r="C69" s="34"/>
      <c r="D69" s="34"/>
      <c r="E69" s="34"/>
      <c r="F69" s="34"/>
      <c r="G69" s="34"/>
      <c r="H69" s="34"/>
    </row>
    <row r="70">
      <c r="C70" s="34"/>
      <c r="D70" s="34"/>
      <c r="E70" s="34"/>
      <c r="F70" s="34"/>
      <c r="G70" s="34"/>
      <c r="H70" s="34"/>
    </row>
    <row r="71">
      <c r="C71" s="34"/>
      <c r="D71" s="34"/>
      <c r="E71" s="34"/>
      <c r="F71" s="34"/>
      <c r="G71" s="34"/>
      <c r="H71" s="34"/>
    </row>
    <row r="72">
      <c r="C72" s="34"/>
      <c r="D72" s="34"/>
      <c r="E72" s="34"/>
      <c r="F72" s="34"/>
      <c r="G72" s="34"/>
      <c r="H72" s="34"/>
    </row>
    <row r="73">
      <c r="C73" s="34"/>
      <c r="D73" s="34"/>
      <c r="E73" s="34"/>
      <c r="F73" s="34"/>
      <c r="G73" s="34"/>
      <c r="H73" s="34"/>
    </row>
    <row r="74">
      <c r="C74" s="34"/>
      <c r="D74" s="34"/>
      <c r="E74" s="34"/>
      <c r="F74" s="34"/>
      <c r="G74" s="34"/>
      <c r="H74" s="34"/>
    </row>
    <row r="75">
      <c r="C75" s="34"/>
      <c r="D75" s="34"/>
      <c r="E75" s="34"/>
      <c r="F75" s="34"/>
      <c r="G75" s="34"/>
      <c r="H75" s="34"/>
    </row>
    <row r="76">
      <c r="C76" s="34"/>
      <c r="D76" s="34"/>
      <c r="E76" s="34"/>
      <c r="F76" s="34"/>
      <c r="G76" s="34"/>
      <c r="H76" s="34"/>
    </row>
    <row r="77">
      <c r="C77" s="34"/>
      <c r="D77" s="34"/>
      <c r="E77" s="34"/>
      <c r="F77" s="34"/>
      <c r="G77" s="34"/>
      <c r="H77" s="34"/>
    </row>
    <row r="78">
      <c r="C78" s="34"/>
      <c r="D78" s="34"/>
      <c r="E78" s="34"/>
      <c r="F78" s="34"/>
      <c r="G78" s="34"/>
      <c r="H78" s="34"/>
    </row>
    <row r="79">
      <c r="C79" s="34"/>
      <c r="D79" s="34"/>
      <c r="E79" s="34"/>
      <c r="F79" s="34"/>
      <c r="G79" s="34"/>
      <c r="H79" s="34"/>
    </row>
    <row r="80">
      <c r="C80" s="34"/>
      <c r="D80" s="34"/>
      <c r="E80" s="34"/>
      <c r="F80" s="34"/>
      <c r="G80" s="34"/>
      <c r="H80" s="34"/>
    </row>
    <row r="81">
      <c r="C81" s="34"/>
      <c r="D81" s="34"/>
      <c r="E81" s="34"/>
      <c r="F81" s="34"/>
      <c r="G81" s="34"/>
      <c r="H81" s="34"/>
    </row>
    <row r="82">
      <c r="C82" s="34"/>
      <c r="D82" s="34"/>
      <c r="E82" s="34"/>
      <c r="F82" s="34"/>
      <c r="G82" s="34"/>
      <c r="H82" s="34"/>
    </row>
    <row r="83">
      <c r="C83" s="34"/>
      <c r="D83" s="34"/>
      <c r="E83" s="34"/>
      <c r="F83" s="34"/>
      <c r="G83" s="34"/>
      <c r="H83" s="34"/>
    </row>
    <row r="84">
      <c r="C84" s="34"/>
      <c r="D84" s="34"/>
      <c r="E84" s="34"/>
      <c r="F84" s="34"/>
      <c r="G84" s="34"/>
      <c r="H84" s="34"/>
    </row>
    <row r="85">
      <c r="C85" s="34"/>
      <c r="D85" s="34"/>
      <c r="E85" s="34"/>
      <c r="F85" s="34"/>
      <c r="G85" s="34"/>
      <c r="H85" s="34"/>
    </row>
    <row r="86">
      <c r="C86" s="34"/>
      <c r="D86" s="34"/>
      <c r="E86" s="34"/>
      <c r="F86" s="34"/>
      <c r="G86" s="34"/>
      <c r="H86" s="34"/>
    </row>
    <row r="87">
      <c r="C87" s="34"/>
      <c r="D87" s="34"/>
      <c r="E87" s="34"/>
      <c r="F87" s="34"/>
      <c r="G87" s="34"/>
      <c r="H87" s="34"/>
    </row>
    <row r="88">
      <c r="C88" s="34"/>
      <c r="D88" s="34"/>
      <c r="E88" s="34"/>
      <c r="F88" s="34"/>
      <c r="G88" s="34"/>
      <c r="H88" s="34"/>
    </row>
    <row r="89">
      <c r="C89" s="34"/>
      <c r="D89" s="34"/>
      <c r="E89" s="34"/>
      <c r="F89" s="34"/>
      <c r="G89" s="34"/>
      <c r="H89" s="34"/>
    </row>
    <row r="90">
      <c r="C90" s="34"/>
      <c r="D90" s="34"/>
      <c r="E90" s="34"/>
      <c r="F90" s="34"/>
      <c r="G90" s="34"/>
      <c r="H90" s="34"/>
    </row>
    <row r="91">
      <c r="C91" s="34"/>
      <c r="D91" s="34"/>
      <c r="E91" s="34"/>
      <c r="F91" s="34"/>
      <c r="G91" s="34"/>
      <c r="H91" s="34"/>
    </row>
    <row r="92">
      <c r="C92" s="34"/>
      <c r="D92" s="34"/>
      <c r="E92" s="34"/>
      <c r="F92" s="34"/>
      <c r="G92" s="34"/>
      <c r="H92" s="34"/>
    </row>
    <row r="93">
      <c r="C93" s="34"/>
      <c r="D93" s="34"/>
      <c r="E93" s="34"/>
      <c r="F93" s="34"/>
      <c r="G93" s="34"/>
      <c r="H93" s="34"/>
    </row>
    <row r="94">
      <c r="C94" s="34"/>
      <c r="D94" s="34"/>
      <c r="E94" s="34"/>
      <c r="F94" s="34"/>
      <c r="G94" s="34"/>
      <c r="H94" s="34"/>
    </row>
    <row r="95">
      <c r="C95" s="34"/>
      <c r="D95" s="34"/>
      <c r="E95" s="34"/>
      <c r="F95" s="34"/>
      <c r="G95" s="34"/>
      <c r="H95" s="34"/>
    </row>
    <row r="96">
      <c r="C96" s="34"/>
      <c r="D96" s="34"/>
      <c r="E96" s="34"/>
      <c r="F96" s="34"/>
      <c r="G96" s="34"/>
      <c r="H96" s="34"/>
    </row>
    <row r="97">
      <c r="C97" s="34"/>
      <c r="D97" s="34"/>
      <c r="E97" s="34"/>
      <c r="F97" s="34"/>
      <c r="G97" s="34"/>
      <c r="H97" s="34"/>
    </row>
    <row r="98">
      <c r="C98" s="34"/>
      <c r="D98" s="34"/>
      <c r="E98" s="34"/>
      <c r="F98" s="34"/>
      <c r="G98" s="34"/>
      <c r="H98" s="34"/>
    </row>
    <row r="99">
      <c r="C99" s="34"/>
      <c r="D99" s="34"/>
      <c r="E99" s="34"/>
      <c r="F99" s="34"/>
      <c r="G99" s="34"/>
      <c r="H99" s="34"/>
    </row>
    <row r="100">
      <c r="C100" s="34"/>
      <c r="D100" s="34"/>
      <c r="E100" s="34"/>
      <c r="F100" s="34"/>
      <c r="G100" s="34"/>
      <c r="H100" s="34"/>
    </row>
    <row r="101">
      <c r="C101" s="34"/>
      <c r="D101" s="34"/>
      <c r="E101" s="34"/>
      <c r="F101" s="34"/>
      <c r="G101" s="34"/>
      <c r="H101" s="34"/>
    </row>
    <row r="102">
      <c r="C102" s="34"/>
      <c r="D102" s="34"/>
      <c r="E102" s="34"/>
      <c r="F102" s="34"/>
      <c r="G102" s="34"/>
      <c r="H102" s="34"/>
    </row>
    <row r="103">
      <c r="C103" s="34"/>
      <c r="D103" s="34"/>
      <c r="E103" s="34"/>
      <c r="F103" s="34"/>
      <c r="G103" s="34"/>
      <c r="H103" s="34"/>
    </row>
    <row r="104">
      <c r="C104" s="34"/>
      <c r="D104" s="34"/>
      <c r="E104" s="34"/>
      <c r="F104" s="34"/>
      <c r="G104" s="34"/>
      <c r="H104" s="34"/>
    </row>
    <row r="105">
      <c r="C105" s="34"/>
      <c r="D105" s="34"/>
      <c r="E105" s="34"/>
      <c r="F105" s="34"/>
      <c r="G105" s="34"/>
      <c r="H105" s="34"/>
    </row>
    <row r="106">
      <c r="C106" s="34"/>
      <c r="D106" s="34"/>
      <c r="E106" s="34"/>
      <c r="F106" s="34"/>
      <c r="G106" s="34"/>
      <c r="H106" s="34"/>
    </row>
    <row r="107">
      <c r="C107" s="34"/>
      <c r="D107" s="34"/>
      <c r="E107" s="34"/>
      <c r="F107" s="34"/>
      <c r="G107" s="34"/>
      <c r="H107" s="34"/>
    </row>
    <row r="108">
      <c r="C108" s="34"/>
      <c r="D108" s="34"/>
      <c r="E108" s="34"/>
      <c r="F108" s="34"/>
      <c r="G108" s="34"/>
      <c r="H108" s="34"/>
    </row>
    <row r="109">
      <c r="C109" s="34"/>
      <c r="D109" s="34"/>
      <c r="E109" s="34"/>
      <c r="F109" s="34"/>
      <c r="G109" s="34"/>
      <c r="H109" s="34"/>
    </row>
    <row r="110">
      <c r="C110" s="34"/>
      <c r="D110" s="34"/>
      <c r="E110" s="34"/>
      <c r="F110" s="34"/>
      <c r="G110" s="34"/>
      <c r="H110" s="34"/>
    </row>
    <row r="111">
      <c r="C111" s="34"/>
      <c r="D111" s="34"/>
      <c r="E111" s="34"/>
      <c r="F111" s="34"/>
      <c r="G111" s="34"/>
      <c r="H111" s="34"/>
    </row>
    <row r="112">
      <c r="C112" s="34"/>
      <c r="D112" s="34"/>
      <c r="E112" s="34"/>
      <c r="F112" s="34"/>
      <c r="G112" s="34"/>
      <c r="H112" s="34"/>
    </row>
    <row r="113">
      <c r="C113" s="34"/>
      <c r="D113" s="34"/>
      <c r="E113" s="34"/>
      <c r="F113" s="34"/>
      <c r="G113" s="34"/>
      <c r="H113" s="34"/>
    </row>
    <row r="114">
      <c r="C114" s="34"/>
      <c r="D114" s="34"/>
      <c r="E114" s="34"/>
      <c r="F114" s="34"/>
      <c r="G114" s="34"/>
      <c r="H114" s="34"/>
    </row>
    <row r="115">
      <c r="C115" s="34"/>
      <c r="D115" s="34"/>
      <c r="E115" s="34"/>
      <c r="F115" s="34"/>
      <c r="G115" s="34"/>
      <c r="H115" s="34"/>
    </row>
    <row r="116">
      <c r="C116" s="34"/>
      <c r="D116" s="34"/>
      <c r="E116" s="34"/>
      <c r="F116" s="34"/>
      <c r="G116" s="34"/>
      <c r="H116" s="34"/>
    </row>
    <row r="117">
      <c r="C117" s="34"/>
      <c r="D117" s="34"/>
      <c r="E117" s="34"/>
      <c r="F117" s="34"/>
      <c r="G117" s="34"/>
      <c r="H117" s="34"/>
    </row>
    <row r="118">
      <c r="C118" s="34"/>
      <c r="D118" s="34"/>
      <c r="E118" s="34"/>
      <c r="F118" s="34"/>
      <c r="G118" s="34"/>
      <c r="H118" s="34"/>
    </row>
    <row r="119">
      <c r="C119" s="34"/>
      <c r="D119" s="34"/>
      <c r="E119" s="34"/>
      <c r="F119" s="34"/>
      <c r="G119" s="34"/>
      <c r="H119" s="34"/>
    </row>
    <row r="120">
      <c r="C120" s="34"/>
      <c r="D120" s="34"/>
      <c r="E120" s="34"/>
      <c r="F120" s="34"/>
      <c r="G120" s="34"/>
      <c r="H120" s="34"/>
    </row>
    <row r="121">
      <c r="C121" s="34"/>
      <c r="D121" s="34"/>
      <c r="E121" s="34"/>
      <c r="F121" s="34"/>
      <c r="G121" s="34"/>
      <c r="H121" s="34"/>
    </row>
    <row r="122">
      <c r="C122" s="34"/>
      <c r="D122" s="34"/>
      <c r="E122" s="34"/>
      <c r="F122" s="34"/>
      <c r="G122" s="34"/>
      <c r="H122" s="34"/>
    </row>
    <row r="123">
      <c r="C123" s="34"/>
      <c r="D123" s="34"/>
      <c r="E123" s="34"/>
      <c r="F123" s="34"/>
      <c r="G123" s="34"/>
      <c r="H123" s="34"/>
    </row>
    <row r="124">
      <c r="C124" s="34"/>
      <c r="D124" s="34"/>
      <c r="E124" s="34"/>
      <c r="F124" s="34"/>
      <c r="G124" s="34"/>
      <c r="H124" s="34"/>
    </row>
    <row r="125">
      <c r="C125" s="34"/>
      <c r="D125" s="34"/>
      <c r="E125" s="34"/>
      <c r="F125" s="34"/>
      <c r="G125" s="34"/>
      <c r="H125" s="34"/>
    </row>
    <row r="126">
      <c r="C126" s="34"/>
      <c r="D126" s="34"/>
      <c r="E126" s="34"/>
      <c r="F126" s="34"/>
      <c r="G126" s="34"/>
      <c r="H126" s="34"/>
    </row>
    <row r="127">
      <c r="C127" s="34"/>
      <c r="D127" s="34"/>
      <c r="E127" s="34"/>
      <c r="F127" s="34"/>
      <c r="G127" s="34"/>
      <c r="H127" s="34"/>
    </row>
    <row r="128">
      <c r="C128" s="34"/>
      <c r="D128" s="34"/>
      <c r="E128" s="34"/>
      <c r="F128" s="34"/>
      <c r="G128" s="34"/>
      <c r="H128" s="34"/>
    </row>
    <row r="129">
      <c r="C129" s="34"/>
      <c r="D129" s="34"/>
      <c r="E129" s="34"/>
      <c r="F129" s="34"/>
      <c r="G129" s="34"/>
      <c r="H129" s="34"/>
    </row>
    <row r="130">
      <c r="C130" s="34"/>
      <c r="D130" s="34"/>
      <c r="E130" s="34"/>
      <c r="F130" s="34"/>
      <c r="G130" s="34"/>
      <c r="H130" s="34"/>
    </row>
    <row r="131">
      <c r="C131" s="34"/>
      <c r="D131" s="34"/>
      <c r="E131" s="34"/>
      <c r="F131" s="34"/>
      <c r="G131" s="34"/>
      <c r="H131" s="34"/>
    </row>
    <row r="132">
      <c r="C132" s="34"/>
      <c r="D132" s="34"/>
      <c r="E132" s="34"/>
      <c r="F132" s="34"/>
      <c r="G132" s="34"/>
      <c r="H132" s="34"/>
    </row>
    <row r="133">
      <c r="C133" s="34"/>
      <c r="D133" s="34"/>
      <c r="E133" s="34"/>
      <c r="F133" s="34"/>
      <c r="G133" s="34"/>
      <c r="H133" s="34"/>
    </row>
    <row r="134">
      <c r="C134" s="34"/>
      <c r="D134" s="34"/>
      <c r="E134" s="34"/>
      <c r="F134" s="34"/>
      <c r="G134" s="34"/>
      <c r="H134" s="34"/>
    </row>
    <row r="135">
      <c r="C135" s="34"/>
      <c r="D135" s="34"/>
      <c r="E135" s="34"/>
      <c r="F135" s="34"/>
      <c r="G135" s="34"/>
      <c r="H135" s="34"/>
    </row>
    <row r="136">
      <c r="C136" s="34"/>
      <c r="D136" s="34"/>
      <c r="E136" s="34"/>
      <c r="F136" s="34"/>
      <c r="G136" s="34"/>
      <c r="H136" s="34"/>
    </row>
    <row r="137">
      <c r="C137" s="34"/>
      <c r="D137" s="34"/>
      <c r="E137" s="34"/>
      <c r="F137" s="34"/>
      <c r="G137" s="34"/>
      <c r="H137" s="34"/>
    </row>
    <row r="138">
      <c r="C138" s="34"/>
      <c r="D138" s="34"/>
      <c r="E138" s="34"/>
      <c r="F138" s="34"/>
      <c r="G138" s="34"/>
      <c r="H138" s="34"/>
    </row>
    <row r="139">
      <c r="C139" s="34"/>
      <c r="D139" s="34"/>
      <c r="E139" s="34"/>
      <c r="F139" s="34"/>
      <c r="G139" s="34"/>
      <c r="H139" s="34"/>
    </row>
    <row r="140">
      <c r="C140" s="34"/>
      <c r="D140" s="34"/>
      <c r="E140" s="34"/>
      <c r="F140" s="34"/>
      <c r="G140" s="34"/>
      <c r="H140" s="34"/>
    </row>
    <row r="141">
      <c r="C141" s="34"/>
      <c r="D141" s="34"/>
      <c r="E141" s="34"/>
      <c r="F141" s="34"/>
      <c r="G141" s="34"/>
      <c r="H141" s="34"/>
    </row>
    <row r="142">
      <c r="C142" s="34"/>
      <c r="D142" s="34"/>
      <c r="E142" s="34"/>
      <c r="F142" s="34"/>
      <c r="G142" s="34"/>
      <c r="H142" s="34"/>
    </row>
    <row r="143">
      <c r="C143" s="34"/>
      <c r="D143" s="34"/>
      <c r="E143" s="34"/>
      <c r="F143" s="34"/>
      <c r="G143" s="34"/>
      <c r="H143" s="34"/>
    </row>
    <row r="144">
      <c r="C144" s="34"/>
      <c r="D144" s="34"/>
      <c r="E144" s="34"/>
      <c r="F144" s="34"/>
      <c r="G144" s="34"/>
      <c r="H144" s="34"/>
    </row>
    <row r="145">
      <c r="C145" s="34"/>
      <c r="D145" s="34"/>
      <c r="E145" s="34"/>
      <c r="F145" s="34"/>
      <c r="G145" s="34"/>
      <c r="H145" s="34"/>
    </row>
    <row r="146">
      <c r="C146" s="34"/>
      <c r="D146" s="34"/>
      <c r="E146" s="34"/>
      <c r="F146" s="34"/>
      <c r="G146" s="34"/>
      <c r="H146" s="34"/>
    </row>
    <row r="147">
      <c r="C147" s="34"/>
      <c r="D147" s="34"/>
      <c r="E147" s="34"/>
      <c r="F147" s="34"/>
      <c r="G147" s="34"/>
      <c r="H147" s="34"/>
    </row>
    <row r="148">
      <c r="C148" s="34"/>
      <c r="D148" s="34"/>
      <c r="E148" s="34"/>
      <c r="F148" s="34"/>
      <c r="G148" s="34"/>
      <c r="H148" s="34"/>
    </row>
    <row r="149">
      <c r="C149" s="34"/>
      <c r="D149" s="34"/>
      <c r="E149" s="34"/>
      <c r="F149" s="34"/>
      <c r="G149" s="34"/>
      <c r="H149" s="34"/>
    </row>
    <row r="150">
      <c r="C150" s="34"/>
      <c r="D150" s="34"/>
      <c r="E150" s="34"/>
      <c r="F150" s="34"/>
      <c r="G150" s="34"/>
      <c r="H150" s="34"/>
    </row>
    <row r="151">
      <c r="C151" s="34"/>
      <c r="D151" s="34"/>
      <c r="E151" s="34"/>
      <c r="F151" s="34"/>
      <c r="G151" s="34"/>
      <c r="H151" s="34"/>
    </row>
    <row r="152">
      <c r="C152" s="34"/>
      <c r="D152" s="34"/>
      <c r="E152" s="34"/>
      <c r="F152" s="34"/>
      <c r="G152" s="34"/>
      <c r="H152" s="34"/>
    </row>
    <row r="153">
      <c r="C153" s="34"/>
      <c r="D153" s="34"/>
      <c r="E153" s="34"/>
      <c r="F153" s="34"/>
      <c r="G153" s="34"/>
      <c r="H153" s="34"/>
    </row>
    <row r="154">
      <c r="C154" s="34"/>
      <c r="D154" s="34"/>
      <c r="E154" s="34"/>
      <c r="F154" s="34"/>
      <c r="G154" s="34"/>
      <c r="H154" s="34"/>
    </row>
    <row r="155">
      <c r="C155" s="34"/>
      <c r="D155" s="34"/>
      <c r="E155" s="34"/>
      <c r="F155" s="34"/>
      <c r="G155" s="34"/>
      <c r="H155" s="34"/>
    </row>
    <row r="156">
      <c r="C156" s="34"/>
      <c r="D156" s="34"/>
      <c r="E156" s="34"/>
      <c r="F156" s="34"/>
      <c r="G156" s="34"/>
      <c r="H156" s="34"/>
    </row>
    <row r="157">
      <c r="C157" s="34"/>
      <c r="D157" s="34"/>
      <c r="E157" s="34"/>
      <c r="F157" s="34"/>
      <c r="G157" s="34"/>
      <c r="H157" s="34"/>
    </row>
    <row r="158">
      <c r="C158" s="34"/>
      <c r="D158" s="34"/>
      <c r="E158" s="34"/>
      <c r="F158" s="34"/>
      <c r="G158" s="34"/>
      <c r="H158" s="34"/>
    </row>
    <row r="159">
      <c r="C159" s="34"/>
      <c r="D159" s="34"/>
      <c r="E159" s="34"/>
      <c r="F159" s="34"/>
      <c r="G159" s="34"/>
      <c r="H159" s="34"/>
    </row>
    <row r="160">
      <c r="C160" s="34"/>
      <c r="D160" s="34"/>
      <c r="E160" s="34"/>
      <c r="F160" s="34"/>
      <c r="G160" s="34"/>
      <c r="H160" s="34"/>
    </row>
    <row r="161">
      <c r="C161" s="34"/>
      <c r="D161" s="34"/>
      <c r="E161" s="34"/>
      <c r="F161" s="34"/>
      <c r="G161" s="34"/>
      <c r="H161" s="34"/>
    </row>
    <row r="162">
      <c r="C162" s="34"/>
      <c r="D162" s="34"/>
      <c r="E162" s="34"/>
      <c r="F162" s="34"/>
      <c r="G162" s="34"/>
      <c r="H162" s="34"/>
    </row>
    <row r="163">
      <c r="C163" s="34"/>
      <c r="D163" s="34"/>
      <c r="E163" s="34"/>
      <c r="F163" s="34"/>
      <c r="G163" s="34"/>
      <c r="H163" s="34"/>
    </row>
    <row r="164">
      <c r="C164" s="34"/>
      <c r="D164" s="34"/>
      <c r="E164" s="34"/>
      <c r="F164" s="34"/>
      <c r="G164" s="34"/>
      <c r="H164" s="34"/>
    </row>
    <row r="165">
      <c r="C165" s="34"/>
      <c r="D165" s="34"/>
      <c r="E165" s="34"/>
      <c r="F165" s="34"/>
      <c r="G165" s="34"/>
      <c r="H165" s="34"/>
    </row>
    <row r="166">
      <c r="C166" s="34"/>
      <c r="D166" s="34"/>
      <c r="E166" s="34"/>
      <c r="F166" s="34"/>
      <c r="G166" s="34"/>
      <c r="H166" s="34"/>
    </row>
    <row r="167">
      <c r="C167" s="34"/>
      <c r="D167" s="34"/>
      <c r="E167" s="34"/>
      <c r="F167" s="34"/>
      <c r="G167" s="34"/>
      <c r="H167" s="34"/>
    </row>
    <row r="168">
      <c r="C168" s="34"/>
      <c r="D168" s="34"/>
      <c r="E168" s="34"/>
      <c r="F168" s="34"/>
      <c r="G168" s="34"/>
      <c r="H168" s="34"/>
    </row>
    <row r="169">
      <c r="C169" s="34"/>
      <c r="D169" s="34"/>
      <c r="E169" s="34"/>
      <c r="F169" s="34"/>
      <c r="G169" s="34"/>
      <c r="H169" s="34"/>
    </row>
    <row r="170">
      <c r="C170" s="34"/>
      <c r="D170" s="34"/>
      <c r="E170" s="34"/>
      <c r="F170" s="34"/>
      <c r="G170" s="34"/>
      <c r="H170" s="34"/>
    </row>
    <row r="171">
      <c r="C171" s="34"/>
      <c r="D171" s="34"/>
      <c r="E171" s="34"/>
      <c r="F171" s="34"/>
      <c r="G171" s="34"/>
      <c r="H171" s="34"/>
    </row>
    <row r="172">
      <c r="C172" s="34"/>
      <c r="D172" s="34"/>
      <c r="E172" s="34"/>
      <c r="F172" s="34"/>
      <c r="G172" s="34"/>
      <c r="H172" s="34"/>
    </row>
    <row r="173">
      <c r="C173" s="34"/>
      <c r="D173" s="34"/>
      <c r="E173" s="34"/>
      <c r="F173" s="34"/>
      <c r="G173" s="34"/>
      <c r="H173" s="34"/>
    </row>
    <row r="174">
      <c r="C174" s="34"/>
      <c r="D174" s="34"/>
      <c r="E174" s="34"/>
      <c r="F174" s="34"/>
      <c r="G174" s="34"/>
      <c r="H174" s="34"/>
    </row>
    <row r="175">
      <c r="C175" s="34"/>
      <c r="D175" s="34"/>
      <c r="E175" s="34"/>
      <c r="F175" s="34"/>
      <c r="G175" s="34"/>
      <c r="H175" s="34"/>
    </row>
    <row r="176">
      <c r="C176" s="34"/>
      <c r="D176" s="34"/>
      <c r="E176" s="34"/>
      <c r="F176" s="34"/>
      <c r="G176" s="34"/>
      <c r="H176" s="34"/>
    </row>
    <row r="177">
      <c r="C177" s="34"/>
      <c r="D177" s="34"/>
      <c r="E177" s="34"/>
      <c r="F177" s="34"/>
      <c r="G177" s="34"/>
      <c r="H177" s="34"/>
    </row>
    <row r="178">
      <c r="C178" s="34"/>
      <c r="D178" s="34"/>
      <c r="E178" s="34"/>
      <c r="F178" s="34"/>
      <c r="G178" s="34"/>
      <c r="H178" s="34"/>
    </row>
    <row r="179">
      <c r="C179" s="34"/>
      <c r="D179" s="34"/>
      <c r="E179" s="34"/>
      <c r="F179" s="34"/>
      <c r="G179" s="34"/>
      <c r="H179" s="34"/>
    </row>
    <row r="180">
      <c r="C180" s="34"/>
      <c r="D180" s="34"/>
      <c r="E180" s="34"/>
      <c r="F180" s="34"/>
      <c r="G180" s="34"/>
      <c r="H180" s="34"/>
    </row>
    <row r="181">
      <c r="C181" s="34"/>
      <c r="D181" s="34"/>
      <c r="E181" s="34"/>
      <c r="F181" s="34"/>
      <c r="G181" s="34"/>
      <c r="H181" s="34"/>
    </row>
    <row r="182">
      <c r="C182" s="34"/>
      <c r="D182" s="34"/>
      <c r="E182" s="34"/>
      <c r="F182" s="34"/>
      <c r="G182" s="34"/>
      <c r="H182" s="34"/>
    </row>
    <row r="183">
      <c r="C183" s="34"/>
      <c r="D183" s="34"/>
      <c r="E183" s="34"/>
      <c r="F183" s="34"/>
      <c r="G183" s="34"/>
      <c r="H183" s="34"/>
    </row>
    <row r="184">
      <c r="C184" s="34"/>
      <c r="D184" s="34"/>
      <c r="E184" s="34"/>
      <c r="F184" s="34"/>
      <c r="G184" s="34"/>
      <c r="H184" s="34"/>
    </row>
    <row r="185">
      <c r="C185" s="34"/>
      <c r="D185" s="34"/>
      <c r="E185" s="34"/>
      <c r="F185" s="34"/>
      <c r="G185" s="34"/>
      <c r="H185" s="34"/>
    </row>
    <row r="186">
      <c r="C186" s="34"/>
      <c r="D186" s="34"/>
      <c r="E186" s="34"/>
      <c r="F186" s="34"/>
      <c r="G186" s="34"/>
      <c r="H186" s="34"/>
    </row>
    <row r="187">
      <c r="C187" s="34"/>
      <c r="D187" s="34"/>
      <c r="E187" s="34"/>
      <c r="F187" s="34"/>
      <c r="G187" s="34"/>
      <c r="H187" s="34"/>
    </row>
    <row r="188">
      <c r="C188" s="34"/>
      <c r="D188" s="34"/>
      <c r="E188" s="34"/>
      <c r="F188" s="34"/>
      <c r="G188" s="34"/>
      <c r="H188" s="34"/>
    </row>
    <row r="189">
      <c r="C189" s="34"/>
      <c r="D189" s="34"/>
      <c r="E189" s="34"/>
      <c r="F189" s="34"/>
      <c r="G189" s="34"/>
      <c r="H189" s="34"/>
    </row>
    <row r="190">
      <c r="C190" s="34"/>
      <c r="D190" s="34"/>
      <c r="E190" s="34"/>
      <c r="F190" s="34"/>
      <c r="G190" s="34"/>
      <c r="H190" s="34"/>
    </row>
    <row r="191">
      <c r="C191" s="34"/>
      <c r="D191" s="34"/>
      <c r="E191" s="34"/>
      <c r="F191" s="34"/>
      <c r="G191" s="34"/>
      <c r="H191" s="34"/>
    </row>
    <row r="192">
      <c r="C192" s="34"/>
      <c r="D192" s="34"/>
      <c r="E192" s="34"/>
      <c r="F192" s="34"/>
      <c r="G192" s="34"/>
      <c r="H192" s="34"/>
    </row>
    <row r="193">
      <c r="C193" s="34"/>
      <c r="D193" s="34"/>
      <c r="E193" s="34"/>
      <c r="F193" s="34"/>
      <c r="G193" s="34"/>
      <c r="H193" s="34"/>
    </row>
    <row r="194">
      <c r="C194" s="34"/>
      <c r="D194" s="34"/>
      <c r="E194" s="34"/>
      <c r="F194" s="34"/>
      <c r="G194" s="34"/>
      <c r="H194" s="34"/>
    </row>
    <row r="195">
      <c r="C195" s="34"/>
      <c r="D195" s="34"/>
      <c r="E195" s="34"/>
      <c r="F195" s="34"/>
      <c r="G195" s="34"/>
      <c r="H195" s="34"/>
    </row>
    <row r="196">
      <c r="C196" s="34"/>
      <c r="D196" s="34"/>
      <c r="E196" s="34"/>
      <c r="F196" s="34"/>
      <c r="G196" s="34"/>
      <c r="H196" s="34"/>
    </row>
    <row r="197">
      <c r="C197" s="34"/>
      <c r="D197" s="34"/>
      <c r="E197" s="34"/>
      <c r="F197" s="34"/>
      <c r="G197" s="34"/>
      <c r="H197" s="34"/>
    </row>
    <row r="198">
      <c r="C198" s="34"/>
      <c r="D198" s="34"/>
      <c r="E198" s="34"/>
      <c r="F198" s="34"/>
      <c r="G198" s="34"/>
      <c r="H198" s="34"/>
    </row>
    <row r="199">
      <c r="C199" s="34"/>
      <c r="D199" s="34"/>
      <c r="E199" s="34"/>
      <c r="F199" s="34"/>
      <c r="G199" s="34"/>
      <c r="H199" s="34"/>
    </row>
    <row r="200">
      <c r="C200" s="34"/>
      <c r="D200" s="34"/>
      <c r="E200" s="34"/>
      <c r="F200" s="34"/>
      <c r="G200" s="34"/>
      <c r="H200" s="34"/>
    </row>
    <row r="201">
      <c r="C201" s="34"/>
      <c r="D201" s="34"/>
      <c r="E201" s="34"/>
      <c r="F201" s="34"/>
      <c r="G201" s="34"/>
      <c r="H201" s="34"/>
    </row>
    <row r="202">
      <c r="C202" s="34"/>
      <c r="D202" s="34"/>
      <c r="E202" s="34"/>
      <c r="F202" s="34"/>
      <c r="G202" s="34"/>
      <c r="H202" s="34"/>
    </row>
    <row r="203">
      <c r="C203" s="34"/>
      <c r="D203" s="34"/>
      <c r="E203" s="34"/>
      <c r="F203" s="34"/>
      <c r="G203" s="34"/>
      <c r="H203" s="34"/>
    </row>
    <row r="204">
      <c r="C204" s="34"/>
      <c r="D204" s="34"/>
      <c r="E204" s="34"/>
      <c r="F204" s="34"/>
      <c r="G204" s="34"/>
      <c r="H204" s="34"/>
    </row>
    <row r="205">
      <c r="C205" s="34"/>
      <c r="D205" s="34"/>
      <c r="E205" s="34"/>
      <c r="F205" s="34"/>
      <c r="G205" s="34"/>
      <c r="H205" s="34"/>
    </row>
    <row r="206">
      <c r="C206" s="34"/>
      <c r="D206" s="34"/>
      <c r="E206" s="34"/>
      <c r="F206" s="34"/>
      <c r="G206" s="34"/>
      <c r="H206" s="34"/>
    </row>
    <row r="207">
      <c r="C207" s="34"/>
      <c r="D207" s="34"/>
      <c r="E207" s="34"/>
      <c r="F207" s="34"/>
      <c r="G207" s="34"/>
      <c r="H207" s="34"/>
    </row>
    <row r="208">
      <c r="C208" s="34"/>
      <c r="D208" s="34"/>
      <c r="E208" s="34"/>
      <c r="F208" s="34"/>
      <c r="G208" s="34"/>
      <c r="H208" s="34"/>
    </row>
    <row r="209">
      <c r="C209" s="34"/>
      <c r="D209" s="34"/>
      <c r="E209" s="34"/>
      <c r="F209" s="34"/>
      <c r="G209" s="34"/>
      <c r="H209" s="34"/>
    </row>
    <row r="210">
      <c r="C210" s="34"/>
      <c r="D210" s="34"/>
      <c r="E210" s="34"/>
      <c r="F210" s="34"/>
      <c r="G210" s="34"/>
      <c r="H210" s="34"/>
    </row>
    <row r="211">
      <c r="C211" s="34"/>
      <c r="D211" s="34"/>
      <c r="E211" s="34"/>
      <c r="F211" s="34"/>
      <c r="G211" s="34"/>
      <c r="H211" s="34"/>
    </row>
    <row r="212">
      <c r="C212" s="34"/>
      <c r="D212" s="34"/>
      <c r="E212" s="34"/>
      <c r="F212" s="34"/>
      <c r="G212" s="34"/>
      <c r="H212" s="34"/>
    </row>
    <row r="213">
      <c r="C213" s="34"/>
      <c r="D213" s="34"/>
      <c r="E213" s="34"/>
      <c r="F213" s="34"/>
      <c r="G213" s="34"/>
      <c r="H213" s="34"/>
    </row>
    <row r="214">
      <c r="C214" s="34"/>
      <c r="D214" s="34"/>
      <c r="E214" s="34"/>
      <c r="F214" s="34"/>
      <c r="G214" s="34"/>
      <c r="H214" s="34"/>
    </row>
    <row r="215">
      <c r="C215" s="34"/>
      <c r="D215" s="34"/>
      <c r="E215" s="34"/>
      <c r="F215" s="34"/>
      <c r="G215" s="34"/>
      <c r="H215" s="34"/>
    </row>
    <row r="216">
      <c r="C216" s="34"/>
      <c r="D216" s="34"/>
      <c r="E216" s="34"/>
      <c r="F216" s="34"/>
      <c r="G216" s="34"/>
      <c r="H216" s="34"/>
    </row>
    <row r="217">
      <c r="C217" s="34"/>
      <c r="D217" s="34"/>
      <c r="E217" s="34"/>
      <c r="F217" s="34"/>
      <c r="G217" s="34"/>
      <c r="H217" s="34"/>
    </row>
    <row r="218">
      <c r="C218" s="34"/>
      <c r="D218" s="34"/>
      <c r="E218" s="34"/>
      <c r="F218" s="34"/>
      <c r="G218" s="34"/>
      <c r="H218" s="34"/>
    </row>
    <row r="219">
      <c r="C219" s="34"/>
      <c r="D219" s="34"/>
      <c r="E219" s="34"/>
      <c r="F219" s="34"/>
      <c r="G219" s="34"/>
      <c r="H219" s="34"/>
    </row>
    <row r="220">
      <c r="C220" s="34"/>
      <c r="D220" s="34"/>
      <c r="E220" s="34"/>
      <c r="F220" s="34"/>
      <c r="G220" s="34"/>
      <c r="H220" s="34"/>
    </row>
    <row r="221">
      <c r="C221" s="34"/>
      <c r="D221" s="34"/>
      <c r="E221" s="34"/>
      <c r="F221" s="34"/>
      <c r="G221" s="34"/>
      <c r="H221" s="34"/>
    </row>
    <row r="222">
      <c r="C222" s="34"/>
      <c r="D222" s="34"/>
      <c r="E222" s="34"/>
      <c r="F222" s="34"/>
      <c r="G222" s="34"/>
      <c r="H222" s="34"/>
    </row>
    <row r="223">
      <c r="C223" s="34"/>
      <c r="D223" s="34"/>
      <c r="E223" s="34"/>
      <c r="F223" s="34"/>
      <c r="G223" s="34"/>
      <c r="H223" s="34"/>
    </row>
    <row r="224">
      <c r="C224" s="34"/>
      <c r="D224" s="34"/>
      <c r="E224" s="34"/>
      <c r="F224" s="34"/>
      <c r="G224" s="34"/>
      <c r="H224" s="34"/>
    </row>
    <row r="225">
      <c r="C225" s="34"/>
      <c r="D225" s="34"/>
      <c r="E225" s="34"/>
      <c r="F225" s="34"/>
      <c r="G225" s="34"/>
      <c r="H225" s="34"/>
    </row>
    <row r="226">
      <c r="C226" s="34"/>
      <c r="D226" s="34"/>
      <c r="E226" s="34"/>
      <c r="F226" s="34"/>
      <c r="G226" s="34"/>
      <c r="H226" s="34"/>
    </row>
    <row r="227">
      <c r="C227" s="34"/>
      <c r="D227" s="34"/>
      <c r="E227" s="34"/>
      <c r="F227" s="34"/>
      <c r="G227" s="34"/>
      <c r="H227" s="34"/>
    </row>
    <row r="228">
      <c r="C228" s="34"/>
      <c r="D228" s="34"/>
      <c r="E228" s="34"/>
      <c r="F228" s="34"/>
      <c r="G228" s="34"/>
      <c r="H228" s="34"/>
    </row>
    <row r="229">
      <c r="C229" s="34"/>
      <c r="D229" s="34"/>
      <c r="E229" s="34"/>
      <c r="F229" s="34"/>
      <c r="G229" s="34"/>
      <c r="H229" s="34"/>
    </row>
    <row r="230">
      <c r="C230" s="34"/>
      <c r="D230" s="34"/>
      <c r="E230" s="34"/>
      <c r="F230" s="34"/>
      <c r="G230" s="34"/>
      <c r="H230" s="34"/>
    </row>
    <row r="231">
      <c r="C231" s="34"/>
      <c r="D231" s="34"/>
      <c r="E231" s="34"/>
      <c r="F231" s="34"/>
      <c r="G231" s="34"/>
      <c r="H231" s="34"/>
    </row>
    <row r="232">
      <c r="C232" s="34"/>
      <c r="D232" s="34"/>
      <c r="E232" s="34"/>
      <c r="F232" s="34"/>
      <c r="G232" s="34"/>
      <c r="H232" s="34"/>
    </row>
    <row r="233">
      <c r="C233" s="34"/>
      <c r="D233" s="34"/>
      <c r="E233" s="34"/>
      <c r="F233" s="34"/>
      <c r="G233" s="34"/>
      <c r="H233" s="34"/>
    </row>
    <row r="234">
      <c r="C234" s="34"/>
      <c r="D234" s="34"/>
      <c r="E234" s="34"/>
      <c r="F234" s="34"/>
      <c r="G234" s="34"/>
      <c r="H234" s="34"/>
    </row>
    <row r="235">
      <c r="C235" s="34"/>
      <c r="D235" s="34"/>
      <c r="E235" s="34"/>
      <c r="F235" s="34"/>
      <c r="G235" s="34"/>
      <c r="H235" s="34"/>
    </row>
    <row r="236">
      <c r="C236" s="34"/>
      <c r="D236" s="34"/>
      <c r="E236" s="34"/>
      <c r="F236" s="34"/>
      <c r="G236" s="34"/>
      <c r="H236" s="34"/>
    </row>
    <row r="237">
      <c r="C237" s="34"/>
      <c r="D237" s="34"/>
      <c r="E237" s="34"/>
      <c r="F237" s="34"/>
      <c r="G237" s="34"/>
      <c r="H237" s="34"/>
    </row>
    <row r="238">
      <c r="C238" s="34"/>
      <c r="D238" s="34"/>
      <c r="E238" s="34"/>
      <c r="F238" s="34"/>
      <c r="G238" s="34"/>
      <c r="H238" s="34"/>
    </row>
    <row r="239">
      <c r="C239" s="34"/>
      <c r="D239" s="34"/>
      <c r="E239" s="34"/>
      <c r="F239" s="34"/>
      <c r="G239" s="34"/>
      <c r="H239" s="34"/>
    </row>
    <row r="240">
      <c r="C240" s="34"/>
      <c r="D240" s="34"/>
      <c r="E240" s="34"/>
      <c r="F240" s="34"/>
      <c r="G240" s="34"/>
      <c r="H240" s="34"/>
    </row>
    <row r="241">
      <c r="C241" s="34"/>
      <c r="D241" s="34"/>
      <c r="E241" s="34"/>
      <c r="F241" s="34"/>
      <c r="G241" s="34"/>
      <c r="H241" s="34"/>
    </row>
    <row r="242">
      <c r="C242" s="34"/>
      <c r="D242" s="34"/>
      <c r="E242" s="34"/>
      <c r="F242" s="34"/>
      <c r="G242" s="34"/>
      <c r="H242" s="34"/>
    </row>
    <row r="243">
      <c r="C243" s="34"/>
      <c r="D243" s="34"/>
      <c r="E243" s="34"/>
      <c r="F243" s="34"/>
      <c r="G243" s="34"/>
      <c r="H243" s="34"/>
    </row>
    <row r="244">
      <c r="C244" s="34"/>
      <c r="D244" s="34"/>
      <c r="E244" s="34"/>
      <c r="F244" s="34"/>
      <c r="G244" s="34"/>
      <c r="H244" s="34"/>
    </row>
    <row r="245">
      <c r="C245" s="34"/>
      <c r="D245" s="34"/>
      <c r="E245" s="34"/>
      <c r="F245" s="34"/>
      <c r="G245" s="34"/>
      <c r="H245" s="34"/>
    </row>
    <row r="246">
      <c r="C246" s="34"/>
      <c r="D246" s="34"/>
      <c r="E246" s="34"/>
      <c r="F246" s="34"/>
      <c r="G246" s="34"/>
      <c r="H246" s="34"/>
    </row>
    <row r="247">
      <c r="C247" s="34"/>
      <c r="D247" s="34"/>
      <c r="E247" s="34"/>
      <c r="F247" s="34"/>
      <c r="G247" s="34"/>
      <c r="H247" s="34"/>
    </row>
    <row r="248">
      <c r="C248" s="34"/>
      <c r="D248" s="34"/>
      <c r="E248" s="34"/>
      <c r="F248" s="34"/>
      <c r="G248" s="34"/>
      <c r="H248" s="34"/>
    </row>
    <row r="249">
      <c r="C249" s="34"/>
      <c r="D249" s="34"/>
      <c r="E249" s="34"/>
      <c r="F249" s="34"/>
      <c r="G249" s="34"/>
      <c r="H249" s="34"/>
    </row>
    <row r="250">
      <c r="C250" s="34"/>
      <c r="D250" s="34"/>
      <c r="E250" s="34"/>
      <c r="F250" s="34"/>
      <c r="G250" s="34"/>
      <c r="H250" s="34"/>
    </row>
    <row r="251">
      <c r="C251" s="34"/>
      <c r="D251" s="34"/>
      <c r="E251" s="34"/>
      <c r="F251" s="34"/>
      <c r="G251" s="34"/>
      <c r="H251" s="34"/>
    </row>
    <row r="252">
      <c r="C252" s="34"/>
      <c r="D252" s="34"/>
      <c r="E252" s="34"/>
      <c r="F252" s="34"/>
      <c r="G252" s="34"/>
      <c r="H252" s="34"/>
    </row>
    <row r="253">
      <c r="C253" s="34"/>
      <c r="D253" s="34"/>
      <c r="E253" s="34"/>
      <c r="F253" s="34"/>
      <c r="G253" s="34"/>
      <c r="H253" s="34"/>
    </row>
    <row r="254">
      <c r="C254" s="34"/>
      <c r="D254" s="34"/>
      <c r="E254" s="34"/>
      <c r="F254" s="34"/>
      <c r="G254" s="34"/>
      <c r="H254" s="34"/>
    </row>
    <row r="255">
      <c r="C255" s="34"/>
      <c r="D255" s="34"/>
      <c r="E255" s="34"/>
      <c r="F255" s="34"/>
      <c r="G255" s="34"/>
      <c r="H255" s="34"/>
    </row>
    <row r="256">
      <c r="C256" s="34"/>
      <c r="D256" s="34"/>
      <c r="E256" s="34"/>
      <c r="F256" s="34"/>
      <c r="G256" s="34"/>
      <c r="H256" s="34"/>
    </row>
    <row r="257">
      <c r="C257" s="34"/>
      <c r="D257" s="34"/>
      <c r="E257" s="34"/>
      <c r="F257" s="34"/>
      <c r="G257" s="34"/>
      <c r="H257" s="34"/>
    </row>
    <row r="258">
      <c r="C258" s="34"/>
      <c r="D258" s="34"/>
      <c r="E258" s="34"/>
      <c r="F258" s="34"/>
      <c r="G258" s="34"/>
      <c r="H258" s="34"/>
    </row>
    <row r="259">
      <c r="C259" s="34"/>
      <c r="D259" s="34"/>
      <c r="E259" s="34"/>
      <c r="F259" s="34"/>
      <c r="G259" s="34"/>
      <c r="H259" s="34"/>
    </row>
    <row r="260">
      <c r="C260" s="34"/>
      <c r="D260" s="34"/>
      <c r="E260" s="34"/>
      <c r="F260" s="34"/>
      <c r="G260" s="34"/>
      <c r="H260" s="34"/>
    </row>
    <row r="261">
      <c r="C261" s="34"/>
      <c r="D261" s="34"/>
      <c r="E261" s="34"/>
      <c r="F261" s="34"/>
      <c r="G261" s="34"/>
      <c r="H261" s="34"/>
    </row>
    <row r="262">
      <c r="C262" s="34"/>
      <c r="D262" s="34"/>
      <c r="E262" s="34"/>
      <c r="F262" s="34"/>
      <c r="G262" s="34"/>
      <c r="H262" s="34"/>
    </row>
    <row r="263">
      <c r="C263" s="34"/>
      <c r="D263" s="34"/>
      <c r="E263" s="34"/>
      <c r="F263" s="34"/>
      <c r="G263" s="34"/>
      <c r="H263" s="34"/>
    </row>
    <row r="264">
      <c r="C264" s="34"/>
      <c r="D264" s="34"/>
      <c r="E264" s="34"/>
      <c r="F264" s="34"/>
      <c r="G264" s="34"/>
      <c r="H264" s="34"/>
    </row>
    <row r="265">
      <c r="C265" s="34"/>
      <c r="D265" s="34"/>
      <c r="E265" s="34"/>
      <c r="F265" s="34"/>
      <c r="G265" s="34"/>
      <c r="H265" s="34"/>
    </row>
    <row r="266">
      <c r="C266" s="34"/>
      <c r="D266" s="34"/>
      <c r="E266" s="34"/>
      <c r="F266" s="34"/>
      <c r="G266" s="34"/>
      <c r="H266" s="34"/>
    </row>
    <row r="267">
      <c r="C267" s="34"/>
      <c r="D267" s="34"/>
      <c r="E267" s="34"/>
      <c r="F267" s="34"/>
      <c r="G267" s="34"/>
      <c r="H267" s="34"/>
    </row>
    <row r="268">
      <c r="C268" s="34"/>
      <c r="D268" s="34"/>
      <c r="E268" s="34"/>
      <c r="F268" s="34"/>
      <c r="G268" s="34"/>
      <c r="H268" s="34"/>
    </row>
    <row r="269">
      <c r="C269" s="34"/>
      <c r="D269" s="34"/>
      <c r="E269" s="34"/>
      <c r="F269" s="34"/>
      <c r="G269" s="34"/>
      <c r="H269" s="34"/>
    </row>
    <row r="270">
      <c r="C270" s="34"/>
      <c r="D270" s="34"/>
      <c r="E270" s="34"/>
      <c r="F270" s="34"/>
      <c r="G270" s="34"/>
      <c r="H270" s="34"/>
    </row>
    <row r="271">
      <c r="C271" s="34"/>
      <c r="D271" s="34"/>
      <c r="E271" s="34"/>
      <c r="F271" s="34"/>
      <c r="G271" s="34"/>
      <c r="H271" s="34"/>
    </row>
    <row r="272">
      <c r="C272" s="34"/>
      <c r="D272" s="34"/>
      <c r="E272" s="34"/>
      <c r="F272" s="34"/>
      <c r="G272" s="34"/>
      <c r="H272" s="34"/>
    </row>
    <row r="273">
      <c r="C273" s="34"/>
      <c r="D273" s="34"/>
      <c r="E273" s="34"/>
      <c r="F273" s="34"/>
      <c r="G273" s="34"/>
      <c r="H273" s="34"/>
    </row>
    <row r="274">
      <c r="C274" s="34"/>
      <c r="D274" s="34"/>
      <c r="E274" s="34"/>
      <c r="F274" s="34"/>
      <c r="G274" s="34"/>
      <c r="H274" s="34"/>
    </row>
    <row r="275">
      <c r="C275" s="34"/>
      <c r="D275" s="34"/>
      <c r="E275" s="34"/>
      <c r="F275" s="34"/>
      <c r="G275" s="34"/>
      <c r="H275" s="34"/>
    </row>
    <row r="276">
      <c r="C276" s="34"/>
      <c r="D276" s="34"/>
      <c r="E276" s="34"/>
      <c r="F276" s="34"/>
      <c r="G276" s="34"/>
      <c r="H276" s="34"/>
    </row>
    <row r="277">
      <c r="C277" s="34"/>
      <c r="D277" s="34"/>
      <c r="E277" s="34"/>
      <c r="F277" s="34"/>
      <c r="G277" s="34"/>
      <c r="H277" s="34"/>
    </row>
    <row r="278">
      <c r="C278" s="34"/>
      <c r="D278" s="34"/>
      <c r="E278" s="34"/>
      <c r="F278" s="34"/>
      <c r="G278" s="34"/>
      <c r="H278" s="34"/>
    </row>
    <row r="279">
      <c r="C279" s="34"/>
      <c r="D279" s="34"/>
      <c r="E279" s="34"/>
      <c r="F279" s="34"/>
      <c r="G279" s="34"/>
      <c r="H279" s="34"/>
    </row>
    <row r="280">
      <c r="C280" s="34"/>
      <c r="D280" s="34"/>
      <c r="E280" s="34"/>
      <c r="F280" s="34"/>
      <c r="G280" s="34"/>
      <c r="H280" s="34"/>
    </row>
    <row r="281">
      <c r="C281" s="34"/>
      <c r="D281" s="34"/>
      <c r="E281" s="34"/>
      <c r="F281" s="34"/>
      <c r="G281" s="34"/>
      <c r="H281" s="34"/>
    </row>
    <row r="282">
      <c r="C282" s="34"/>
      <c r="D282" s="34"/>
      <c r="E282" s="34"/>
      <c r="F282" s="34"/>
      <c r="G282" s="34"/>
      <c r="H282" s="34"/>
    </row>
    <row r="283">
      <c r="C283" s="34"/>
      <c r="D283" s="34"/>
      <c r="E283" s="34"/>
      <c r="F283" s="34"/>
      <c r="G283" s="34"/>
      <c r="H283" s="34"/>
    </row>
    <row r="284">
      <c r="C284" s="34"/>
      <c r="D284" s="34"/>
      <c r="E284" s="34"/>
      <c r="F284" s="34"/>
      <c r="G284" s="34"/>
      <c r="H284" s="34"/>
    </row>
    <row r="285">
      <c r="C285" s="34"/>
      <c r="D285" s="34"/>
      <c r="E285" s="34"/>
      <c r="F285" s="34"/>
      <c r="G285" s="34"/>
      <c r="H285" s="34"/>
    </row>
    <row r="286">
      <c r="C286" s="34"/>
      <c r="D286" s="34"/>
      <c r="E286" s="34"/>
      <c r="F286" s="34"/>
      <c r="G286" s="34"/>
      <c r="H286" s="34"/>
    </row>
    <row r="287">
      <c r="C287" s="34"/>
      <c r="D287" s="34"/>
      <c r="E287" s="34"/>
      <c r="F287" s="34"/>
      <c r="G287" s="34"/>
      <c r="H287" s="34"/>
    </row>
    <row r="288">
      <c r="C288" s="34"/>
      <c r="D288" s="34"/>
      <c r="E288" s="34"/>
      <c r="F288" s="34"/>
      <c r="G288" s="34"/>
      <c r="H288" s="34"/>
    </row>
    <row r="289">
      <c r="C289" s="34"/>
      <c r="D289" s="34"/>
      <c r="E289" s="34"/>
      <c r="F289" s="34"/>
      <c r="G289" s="34"/>
      <c r="H289" s="34"/>
    </row>
    <row r="290">
      <c r="C290" s="34"/>
      <c r="D290" s="34"/>
      <c r="E290" s="34"/>
      <c r="F290" s="34"/>
      <c r="G290" s="34"/>
      <c r="H290" s="34"/>
    </row>
    <row r="291">
      <c r="C291" s="34"/>
      <c r="D291" s="34"/>
      <c r="E291" s="34"/>
      <c r="F291" s="34"/>
      <c r="G291" s="34"/>
      <c r="H291" s="34"/>
    </row>
    <row r="292">
      <c r="C292" s="34"/>
      <c r="D292" s="34"/>
      <c r="E292" s="34"/>
      <c r="F292" s="34"/>
      <c r="G292" s="34"/>
      <c r="H292" s="34"/>
    </row>
    <row r="293">
      <c r="C293" s="34"/>
      <c r="D293" s="34"/>
      <c r="E293" s="34"/>
      <c r="F293" s="34"/>
      <c r="G293" s="34"/>
      <c r="H293" s="34"/>
    </row>
    <row r="294">
      <c r="C294" s="34"/>
      <c r="D294" s="34"/>
      <c r="E294" s="34"/>
      <c r="F294" s="34"/>
      <c r="G294" s="34"/>
      <c r="H294" s="34"/>
    </row>
    <row r="295">
      <c r="C295" s="34"/>
      <c r="D295" s="34"/>
      <c r="E295" s="34"/>
      <c r="F295" s="34"/>
      <c r="G295" s="34"/>
      <c r="H295" s="34"/>
    </row>
    <row r="296">
      <c r="C296" s="34"/>
      <c r="D296" s="34"/>
      <c r="E296" s="34"/>
      <c r="F296" s="34"/>
      <c r="G296" s="34"/>
      <c r="H296" s="34"/>
    </row>
    <row r="297">
      <c r="C297" s="34"/>
      <c r="D297" s="34"/>
      <c r="E297" s="34"/>
      <c r="F297" s="34"/>
      <c r="G297" s="34"/>
      <c r="H297" s="34"/>
    </row>
    <row r="298">
      <c r="C298" s="34"/>
      <c r="D298" s="34"/>
      <c r="E298" s="34"/>
      <c r="F298" s="34"/>
      <c r="G298" s="34"/>
      <c r="H298" s="34"/>
    </row>
    <row r="299">
      <c r="C299" s="34"/>
      <c r="D299" s="34"/>
      <c r="E299" s="34"/>
      <c r="F299" s="34"/>
      <c r="G299" s="34"/>
      <c r="H299" s="34"/>
    </row>
    <row r="300">
      <c r="C300" s="34"/>
      <c r="D300" s="34"/>
      <c r="E300" s="34"/>
      <c r="F300" s="34"/>
      <c r="G300" s="34"/>
      <c r="H300" s="34"/>
    </row>
    <row r="301">
      <c r="C301" s="34"/>
      <c r="D301" s="34"/>
      <c r="E301" s="34"/>
      <c r="F301" s="34"/>
      <c r="G301" s="34"/>
      <c r="H301" s="34"/>
    </row>
    <row r="302">
      <c r="C302" s="34"/>
      <c r="D302" s="34"/>
      <c r="E302" s="34"/>
      <c r="F302" s="34"/>
      <c r="G302" s="34"/>
      <c r="H302" s="34"/>
    </row>
    <row r="303">
      <c r="C303" s="34"/>
      <c r="D303" s="34"/>
      <c r="E303" s="34"/>
      <c r="F303" s="34"/>
      <c r="G303" s="34"/>
      <c r="H303" s="34"/>
    </row>
    <row r="304">
      <c r="C304" s="34"/>
      <c r="D304" s="34"/>
      <c r="E304" s="34"/>
      <c r="F304" s="34"/>
      <c r="G304" s="34"/>
      <c r="H304" s="34"/>
    </row>
    <row r="305">
      <c r="C305" s="34"/>
      <c r="D305" s="34"/>
      <c r="E305" s="34"/>
      <c r="F305" s="34"/>
      <c r="G305" s="34"/>
      <c r="H305" s="34"/>
    </row>
    <row r="306">
      <c r="C306" s="34"/>
      <c r="D306" s="34"/>
      <c r="E306" s="34"/>
      <c r="F306" s="34"/>
      <c r="G306" s="34"/>
      <c r="H306" s="34"/>
    </row>
    <row r="307">
      <c r="C307" s="34"/>
      <c r="D307" s="34"/>
      <c r="E307" s="34"/>
      <c r="F307" s="34"/>
      <c r="G307" s="34"/>
      <c r="H307" s="34"/>
    </row>
    <row r="308">
      <c r="C308" s="34"/>
      <c r="D308" s="34"/>
      <c r="E308" s="34"/>
      <c r="F308" s="34"/>
      <c r="G308" s="34"/>
      <c r="H308" s="34"/>
    </row>
    <row r="309">
      <c r="C309" s="34"/>
      <c r="D309" s="34"/>
      <c r="E309" s="34"/>
      <c r="F309" s="34"/>
      <c r="G309" s="34"/>
      <c r="H309" s="34"/>
    </row>
    <row r="310">
      <c r="C310" s="34"/>
      <c r="D310" s="34"/>
      <c r="E310" s="34"/>
      <c r="F310" s="34"/>
      <c r="G310" s="34"/>
      <c r="H310" s="34"/>
    </row>
    <row r="311">
      <c r="C311" s="34"/>
      <c r="D311" s="34"/>
      <c r="E311" s="34"/>
      <c r="F311" s="34"/>
      <c r="G311" s="34"/>
      <c r="H311" s="34"/>
    </row>
    <row r="312">
      <c r="C312" s="34"/>
      <c r="D312" s="34"/>
      <c r="E312" s="34"/>
      <c r="F312" s="34"/>
      <c r="G312" s="34"/>
      <c r="H312" s="34"/>
    </row>
    <row r="313">
      <c r="C313" s="34"/>
      <c r="D313" s="34"/>
      <c r="E313" s="34"/>
      <c r="F313" s="34"/>
      <c r="G313" s="34"/>
      <c r="H313" s="34"/>
    </row>
    <row r="314">
      <c r="C314" s="34"/>
      <c r="D314" s="34"/>
      <c r="E314" s="34"/>
      <c r="F314" s="34"/>
      <c r="G314" s="34"/>
      <c r="H314" s="34"/>
    </row>
    <row r="315">
      <c r="C315" s="34"/>
      <c r="D315" s="34"/>
      <c r="E315" s="34"/>
      <c r="F315" s="34"/>
      <c r="G315" s="34"/>
      <c r="H315" s="34"/>
    </row>
    <row r="316">
      <c r="C316" s="34"/>
      <c r="D316" s="34"/>
      <c r="E316" s="34"/>
      <c r="F316" s="34"/>
      <c r="G316" s="34"/>
      <c r="H316" s="34"/>
    </row>
    <row r="317">
      <c r="C317" s="34"/>
      <c r="D317" s="34"/>
      <c r="E317" s="34"/>
      <c r="F317" s="34"/>
      <c r="G317" s="34"/>
      <c r="H317" s="34"/>
    </row>
    <row r="318">
      <c r="C318" s="34"/>
      <c r="D318" s="34"/>
      <c r="E318" s="34"/>
      <c r="F318" s="34"/>
      <c r="G318" s="34"/>
      <c r="H318" s="34"/>
    </row>
    <row r="319">
      <c r="C319" s="34"/>
      <c r="D319" s="34"/>
      <c r="E319" s="34"/>
      <c r="F319" s="34"/>
      <c r="G319" s="34"/>
      <c r="H319" s="34"/>
    </row>
    <row r="320">
      <c r="C320" s="34"/>
      <c r="D320" s="34"/>
      <c r="E320" s="34"/>
      <c r="F320" s="34"/>
      <c r="G320" s="34"/>
      <c r="H320" s="34"/>
    </row>
    <row r="321">
      <c r="C321" s="34"/>
      <c r="D321" s="34"/>
      <c r="E321" s="34"/>
      <c r="F321" s="34"/>
      <c r="G321" s="34"/>
      <c r="H321" s="34"/>
    </row>
    <row r="322">
      <c r="C322" s="34"/>
      <c r="D322" s="34"/>
      <c r="E322" s="34"/>
      <c r="F322" s="34"/>
      <c r="G322" s="34"/>
      <c r="H322" s="34"/>
    </row>
    <row r="323">
      <c r="C323" s="34"/>
      <c r="D323" s="34"/>
      <c r="E323" s="34"/>
      <c r="F323" s="34"/>
      <c r="G323" s="34"/>
      <c r="H323" s="34"/>
    </row>
    <row r="324">
      <c r="C324" s="34"/>
      <c r="D324" s="34"/>
      <c r="E324" s="34"/>
      <c r="F324" s="34"/>
      <c r="G324" s="34"/>
      <c r="H324" s="34"/>
    </row>
    <row r="325">
      <c r="C325" s="34"/>
      <c r="D325" s="34"/>
      <c r="E325" s="34"/>
      <c r="F325" s="34"/>
      <c r="G325" s="34"/>
      <c r="H325" s="34"/>
    </row>
    <row r="326">
      <c r="C326" s="34"/>
      <c r="D326" s="34"/>
      <c r="E326" s="34"/>
      <c r="F326" s="34"/>
      <c r="G326" s="34"/>
      <c r="H326" s="34"/>
    </row>
    <row r="327">
      <c r="C327" s="34"/>
      <c r="D327" s="34"/>
      <c r="E327" s="34"/>
      <c r="F327" s="34"/>
      <c r="G327" s="34"/>
      <c r="H327" s="34"/>
    </row>
    <row r="328">
      <c r="C328" s="34"/>
      <c r="D328" s="34"/>
      <c r="E328" s="34"/>
      <c r="F328" s="34"/>
      <c r="G328" s="34"/>
      <c r="H328" s="34"/>
    </row>
    <row r="329">
      <c r="C329" s="34"/>
      <c r="D329" s="34"/>
      <c r="E329" s="34"/>
      <c r="F329" s="34"/>
      <c r="G329" s="34"/>
      <c r="H329" s="34"/>
    </row>
    <row r="330">
      <c r="C330" s="34"/>
      <c r="D330" s="34"/>
      <c r="E330" s="34"/>
      <c r="F330" s="34"/>
      <c r="G330" s="34"/>
      <c r="H330" s="34"/>
    </row>
    <row r="331">
      <c r="C331" s="34"/>
      <c r="D331" s="34"/>
      <c r="E331" s="34"/>
      <c r="F331" s="34"/>
      <c r="G331" s="34"/>
      <c r="H331" s="34"/>
    </row>
    <row r="332">
      <c r="C332" s="34"/>
      <c r="D332" s="34"/>
      <c r="E332" s="34"/>
      <c r="F332" s="34"/>
      <c r="G332" s="34"/>
      <c r="H332" s="34"/>
    </row>
    <row r="333">
      <c r="C333" s="34"/>
      <c r="D333" s="34"/>
      <c r="E333" s="34"/>
      <c r="F333" s="34"/>
      <c r="G333" s="34"/>
      <c r="H333" s="34"/>
    </row>
    <row r="334">
      <c r="C334" s="34"/>
      <c r="D334" s="34"/>
      <c r="E334" s="34"/>
      <c r="F334" s="34"/>
      <c r="G334" s="34"/>
      <c r="H334" s="34"/>
    </row>
    <row r="335">
      <c r="C335" s="34"/>
      <c r="D335" s="34"/>
      <c r="E335" s="34"/>
      <c r="F335" s="34"/>
      <c r="G335" s="34"/>
      <c r="H335" s="34"/>
    </row>
    <row r="336">
      <c r="C336" s="34"/>
      <c r="D336" s="34"/>
      <c r="E336" s="34"/>
      <c r="F336" s="34"/>
      <c r="G336" s="34"/>
      <c r="H336" s="34"/>
    </row>
    <row r="337">
      <c r="C337" s="34"/>
      <c r="D337" s="34"/>
      <c r="E337" s="34"/>
      <c r="F337" s="34"/>
      <c r="G337" s="34"/>
      <c r="H337" s="34"/>
    </row>
    <row r="338">
      <c r="C338" s="34"/>
      <c r="D338" s="34"/>
      <c r="E338" s="34"/>
      <c r="F338" s="34"/>
      <c r="G338" s="34"/>
      <c r="H338" s="34"/>
    </row>
    <row r="339">
      <c r="C339" s="34"/>
      <c r="D339" s="34"/>
      <c r="E339" s="34"/>
      <c r="F339" s="34"/>
      <c r="G339" s="34"/>
      <c r="H339" s="34"/>
    </row>
    <row r="340">
      <c r="C340" s="34"/>
      <c r="D340" s="34"/>
      <c r="E340" s="34"/>
      <c r="F340" s="34"/>
      <c r="G340" s="34"/>
      <c r="H340" s="34"/>
    </row>
    <row r="341">
      <c r="C341" s="34"/>
      <c r="D341" s="34"/>
      <c r="E341" s="34"/>
      <c r="F341" s="34"/>
      <c r="G341" s="34"/>
      <c r="H341" s="34"/>
    </row>
    <row r="342">
      <c r="C342" s="34"/>
      <c r="D342" s="34"/>
      <c r="E342" s="34"/>
      <c r="F342" s="34"/>
      <c r="G342" s="34"/>
      <c r="H342" s="34"/>
    </row>
    <row r="343">
      <c r="C343" s="34"/>
      <c r="D343" s="34"/>
      <c r="E343" s="34"/>
      <c r="F343" s="34"/>
      <c r="G343" s="34"/>
      <c r="H343" s="34"/>
    </row>
    <row r="344">
      <c r="C344" s="34"/>
      <c r="D344" s="34"/>
      <c r="E344" s="34"/>
      <c r="F344" s="34"/>
      <c r="G344" s="34"/>
      <c r="H344" s="34"/>
    </row>
    <row r="345">
      <c r="C345" s="34"/>
      <c r="D345" s="34"/>
      <c r="E345" s="34"/>
      <c r="F345" s="34"/>
      <c r="G345" s="34"/>
      <c r="H345" s="34"/>
    </row>
    <row r="346">
      <c r="C346" s="34"/>
      <c r="D346" s="34"/>
      <c r="E346" s="34"/>
      <c r="F346" s="34"/>
      <c r="G346" s="34"/>
      <c r="H346" s="34"/>
    </row>
    <row r="347">
      <c r="C347" s="34"/>
      <c r="D347" s="34"/>
      <c r="E347" s="34"/>
      <c r="F347" s="34"/>
      <c r="G347" s="34"/>
      <c r="H347" s="34"/>
    </row>
    <row r="348">
      <c r="C348" s="34"/>
      <c r="D348" s="34"/>
      <c r="E348" s="34"/>
      <c r="F348" s="34"/>
      <c r="G348" s="34"/>
      <c r="H348" s="34"/>
    </row>
    <row r="349">
      <c r="C349" s="34"/>
      <c r="D349" s="34"/>
      <c r="E349" s="34"/>
      <c r="F349" s="34"/>
      <c r="G349" s="34"/>
      <c r="H349" s="34"/>
    </row>
    <row r="350">
      <c r="C350" s="34"/>
      <c r="D350" s="34"/>
      <c r="E350" s="34"/>
      <c r="F350" s="34"/>
      <c r="G350" s="34"/>
      <c r="H350" s="34"/>
    </row>
    <row r="351">
      <c r="C351" s="34"/>
      <c r="D351" s="34"/>
      <c r="E351" s="34"/>
      <c r="F351" s="34"/>
      <c r="G351" s="34"/>
      <c r="H351" s="34"/>
    </row>
    <row r="352">
      <c r="C352" s="34"/>
      <c r="D352" s="34"/>
      <c r="E352" s="34"/>
      <c r="F352" s="34"/>
      <c r="G352" s="34"/>
      <c r="H352" s="34"/>
    </row>
    <row r="353">
      <c r="C353" s="34"/>
      <c r="D353" s="34"/>
      <c r="E353" s="34"/>
      <c r="F353" s="34"/>
      <c r="G353" s="34"/>
      <c r="H353" s="34"/>
    </row>
    <row r="354">
      <c r="C354" s="34"/>
      <c r="D354" s="34"/>
      <c r="E354" s="34"/>
      <c r="F354" s="34"/>
      <c r="G354" s="34"/>
      <c r="H354" s="34"/>
    </row>
    <row r="355">
      <c r="C355" s="34"/>
      <c r="D355" s="34"/>
      <c r="E355" s="34"/>
      <c r="F355" s="34"/>
      <c r="G355" s="34"/>
      <c r="H355" s="34"/>
    </row>
    <row r="356">
      <c r="C356" s="34"/>
      <c r="D356" s="34"/>
      <c r="E356" s="34"/>
      <c r="F356" s="34"/>
      <c r="G356" s="34"/>
      <c r="H356" s="34"/>
    </row>
    <row r="357">
      <c r="C357" s="34"/>
      <c r="D357" s="34"/>
      <c r="E357" s="34"/>
      <c r="F357" s="34"/>
      <c r="G357" s="34"/>
      <c r="H357" s="34"/>
    </row>
    <row r="358">
      <c r="C358" s="34"/>
      <c r="D358" s="34"/>
      <c r="E358" s="34"/>
      <c r="F358" s="34"/>
      <c r="G358" s="34"/>
      <c r="H358" s="34"/>
    </row>
    <row r="359">
      <c r="C359" s="34"/>
      <c r="D359" s="34"/>
      <c r="E359" s="34"/>
      <c r="F359" s="34"/>
      <c r="G359" s="34"/>
      <c r="H359" s="34"/>
    </row>
    <row r="360">
      <c r="C360" s="34"/>
      <c r="D360" s="34"/>
      <c r="E360" s="34"/>
      <c r="F360" s="34"/>
      <c r="G360" s="34"/>
      <c r="H360" s="34"/>
    </row>
    <row r="361">
      <c r="C361" s="34"/>
      <c r="D361" s="34"/>
      <c r="E361" s="34"/>
      <c r="F361" s="34"/>
      <c r="G361" s="34"/>
      <c r="H361" s="34"/>
    </row>
    <row r="362">
      <c r="C362" s="34"/>
      <c r="D362" s="34"/>
      <c r="E362" s="34"/>
      <c r="F362" s="34"/>
      <c r="G362" s="34"/>
      <c r="H362" s="34"/>
    </row>
    <row r="363">
      <c r="C363" s="34"/>
      <c r="D363" s="34"/>
      <c r="E363" s="34"/>
      <c r="F363" s="34"/>
      <c r="G363" s="34"/>
      <c r="H363" s="34"/>
    </row>
    <row r="364">
      <c r="C364" s="34"/>
      <c r="D364" s="34"/>
      <c r="E364" s="34"/>
      <c r="F364" s="34"/>
      <c r="G364" s="34"/>
      <c r="H364" s="34"/>
    </row>
    <row r="365">
      <c r="C365" s="34"/>
      <c r="D365" s="34"/>
      <c r="E365" s="34"/>
      <c r="F365" s="34"/>
      <c r="G365" s="34"/>
      <c r="H365" s="34"/>
    </row>
    <row r="366">
      <c r="C366" s="34"/>
      <c r="D366" s="34"/>
      <c r="E366" s="34"/>
      <c r="F366" s="34"/>
      <c r="G366" s="34"/>
      <c r="H366" s="34"/>
    </row>
    <row r="367">
      <c r="C367" s="34"/>
      <c r="D367" s="34"/>
      <c r="E367" s="34"/>
      <c r="F367" s="34"/>
      <c r="G367" s="34"/>
      <c r="H367" s="34"/>
    </row>
    <row r="368">
      <c r="C368" s="34"/>
      <c r="D368" s="34"/>
      <c r="E368" s="34"/>
      <c r="F368" s="34"/>
      <c r="G368" s="34"/>
      <c r="H368" s="34"/>
    </row>
    <row r="369">
      <c r="C369" s="34"/>
      <c r="D369" s="34"/>
      <c r="E369" s="34"/>
      <c r="F369" s="34"/>
      <c r="G369" s="34"/>
      <c r="H369" s="34"/>
    </row>
    <row r="370">
      <c r="C370" s="34"/>
      <c r="D370" s="34"/>
      <c r="E370" s="34"/>
      <c r="F370" s="34"/>
      <c r="G370" s="34"/>
      <c r="H370" s="34"/>
    </row>
    <row r="371">
      <c r="C371" s="34"/>
      <c r="D371" s="34"/>
      <c r="E371" s="34"/>
      <c r="F371" s="34"/>
      <c r="G371" s="34"/>
      <c r="H371" s="34"/>
    </row>
    <row r="372">
      <c r="C372" s="34"/>
      <c r="D372" s="34"/>
      <c r="E372" s="34"/>
      <c r="F372" s="34"/>
      <c r="G372" s="34"/>
      <c r="H372" s="34"/>
    </row>
    <row r="373">
      <c r="C373" s="34"/>
      <c r="D373" s="34"/>
      <c r="E373" s="34"/>
      <c r="F373" s="34"/>
      <c r="G373" s="34"/>
      <c r="H373" s="34"/>
    </row>
    <row r="374">
      <c r="C374" s="34"/>
      <c r="D374" s="34"/>
      <c r="E374" s="34"/>
      <c r="F374" s="34"/>
      <c r="G374" s="34"/>
      <c r="H374" s="34"/>
    </row>
    <row r="375">
      <c r="C375" s="34"/>
      <c r="D375" s="34"/>
      <c r="E375" s="34"/>
      <c r="F375" s="34"/>
      <c r="G375" s="34"/>
      <c r="H375" s="34"/>
    </row>
    <row r="376">
      <c r="C376" s="34"/>
      <c r="D376" s="34"/>
      <c r="E376" s="34"/>
      <c r="F376" s="34"/>
      <c r="G376" s="34"/>
      <c r="H376" s="34"/>
    </row>
    <row r="377">
      <c r="C377" s="34"/>
      <c r="D377" s="34"/>
      <c r="E377" s="34"/>
      <c r="F377" s="34"/>
      <c r="G377" s="34"/>
      <c r="H377" s="34"/>
    </row>
    <row r="378">
      <c r="C378" s="34"/>
      <c r="D378" s="34"/>
      <c r="E378" s="34"/>
      <c r="F378" s="34"/>
      <c r="G378" s="34"/>
      <c r="H378" s="34"/>
    </row>
    <row r="379">
      <c r="C379" s="34"/>
      <c r="D379" s="34"/>
      <c r="E379" s="34"/>
      <c r="F379" s="34"/>
      <c r="G379" s="34"/>
      <c r="H379" s="34"/>
    </row>
    <row r="380">
      <c r="C380" s="34"/>
      <c r="D380" s="34"/>
      <c r="E380" s="34"/>
      <c r="F380" s="34"/>
      <c r="G380" s="34"/>
      <c r="H380" s="34"/>
    </row>
    <row r="381">
      <c r="C381" s="34"/>
      <c r="D381" s="34"/>
      <c r="E381" s="34"/>
      <c r="F381" s="34"/>
      <c r="G381" s="34"/>
      <c r="H381" s="34"/>
    </row>
    <row r="382">
      <c r="C382" s="34"/>
      <c r="D382" s="34"/>
      <c r="E382" s="34"/>
      <c r="F382" s="34"/>
      <c r="G382" s="34"/>
      <c r="H382" s="34"/>
    </row>
    <row r="383">
      <c r="C383" s="34"/>
      <c r="D383" s="34"/>
      <c r="E383" s="34"/>
      <c r="F383" s="34"/>
      <c r="G383" s="34"/>
      <c r="H383" s="34"/>
    </row>
    <row r="384">
      <c r="C384" s="34"/>
      <c r="D384" s="34"/>
      <c r="E384" s="34"/>
      <c r="F384" s="34"/>
      <c r="G384" s="34"/>
      <c r="H384" s="34"/>
    </row>
    <row r="385">
      <c r="C385" s="34"/>
      <c r="D385" s="34"/>
      <c r="E385" s="34"/>
      <c r="F385" s="34"/>
      <c r="G385" s="34"/>
      <c r="H385" s="34"/>
    </row>
    <row r="386">
      <c r="C386" s="34"/>
      <c r="D386" s="34"/>
      <c r="E386" s="34"/>
      <c r="F386" s="34"/>
      <c r="G386" s="34"/>
      <c r="H386" s="34"/>
    </row>
    <row r="387">
      <c r="C387" s="34"/>
      <c r="D387" s="34"/>
      <c r="E387" s="34"/>
      <c r="F387" s="34"/>
      <c r="G387" s="34"/>
      <c r="H387" s="34"/>
    </row>
    <row r="388">
      <c r="C388" s="34"/>
      <c r="D388" s="34"/>
      <c r="E388" s="34"/>
      <c r="F388" s="34"/>
      <c r="G388" s="34"/>
      <c r="H388" s="34"/>
    </row>
    <row r="389">
      <c r="C389" s="34"/>
      <c r="D389" s="34"/>
      <c r="E389" s="34"/>
      <c r="F389" s="34"/>
      <c r="G389" s="34"/>
      <c r="H389" s="34"/>
    </row>
    <row r="390">
      <c r="C390" s="34"/>
      <c r="D390" s="34"/>
      <c r="E390" s="34"/>
      <c r="F390" s="34"/>
      <c r="G390" s="34"/>
      <c r="H390" s="34"/>
    </row>
    <row r="391">
      <c r="C391" s="34"/>
      <c r="D391" s="34"/>
      <c r="E391" s="34"/>
      <c r="F391" s="34"/>
      <c r="G391" s="34"/>
      <c r="H391" s="34"/>
    </row>
    <row r="392">
      <c r="C392" s="34"/>
      <c r="D392" s="34"/>
      <c r="E392" s="34"/>
      <c r="F392" s="34"/>
      <c r="G392" s="34"/>
      <c r="H392" s="34"/>
    </row>
    <row r="393">
      <c r="C393" s="34"/>
      <c r="D393" s="34"/>
      <c r="E393" s="34"/>
      <c r="F393" s="34"/>
      <c r="G393" s="34"/>
      <c r="H393" s="34"/>
    </row>
    <row r="394">
      <c r="C394" s="34"/>
      <c r="D394" s="34"/>
      <c r="E394" s="34"/>
      <c r="F394" s="34"/>
      <c r="G394" s="34"/>
      <c r="H394" s="34"/>
    </row>
    <row r="395">
      <c r="C395" s="34"/>
      <c r="D395" s="34"/>
      <c r="E395" s="34"/>
      <c r="F395" s="34"/>
      <c r="G395" s="34"/>
      <c r="H395" s="34"/>
    </row>
    <row r="396">
      <c r="C396" s="34"/>
      <c r="D396" s="34"/>
      <c r="E396" s="34"/>
      <c r="F396" s="34"/>
      <c r="G396" s="34"/>
      <c r="H396" s="34"/>
    </row>
    <row r="397">
      <c r="C397" s="34"/>
      <c r="D397" s="34"/>
      <c r="E397" s="34"/>
      <c r="F397" s="34"/>
      <c r="G397" s="34"/>
      <c r="H397" s="34"/>
    </row>
    <row r="398">
      <c r="C398" s="34"/>
      <c r="D398" s="34"/>
      <c r="E398" s="34"/>
      <c r="F398" s="34"/>
      <c r="G398" s="34"/>
      <c r="H398" s="34"/>
    </row>
    <row r="399">
      <c r="C399" s="34"/>
      <c r="D399" s="34"/>
      <c r="E399" s="34"/>
      <c r="F399" s="34"/>
      <c r="G399" s="34"/>
      <c r="H399" s="34"/>
    </row>
    <row r="400">
      <c r="C400" s="34"/>
      <c r="D400" s="34"/>
      <c r="E400" s="34"/>
      <c r="F400" s="34"/>
      <c r="G400" s="34"/>
      <c r="H400" s="34"/>
    </row>
    <row r="401">
      <c r="C401" s="34"/>
      <c r="D401" s="34"/>
      <c r="E401" s="34"/>
      <c r="F401" s="34"/>
      <c r="G401" s="34"/>
      <c r="H401" s="34"/>
    </row>
    <row r="402">
      <c r="C402" s="34"/>
      <c r="D402" s="34"/>
      <c r="E402" s="34"/>
      <c r="F402" s="34"/>
      <c r="G402" s="34"/>
      <c r="H402" s="34"/>
    </row>
    <row r="403">
      <c r="C403" s="34"/>
      <c r="D403" s="34"/>
      <c r="E403" s="34"/>
      <c r="F403" s="34"/>
      <c r="G403" s="34"/>
      <c r="H403" s="34"/>
    </row>
    <row r="404">
      <c r="C404" s="34"/>
      <c r="D404" s="34"/>
      <c r="E404" s="34"/>
      <c r="F404" s="34"/>
      <c r="G404" s="34"/>
      <c r="H404" s="34"/>
    </row>
    <row r="405">
      <c r="C405" s="34"/>
      <c r="D405" s="34"/>
      <c r="E405" s="34"/>
      <c r="F405" s="34"/>
      <c r="G405" s="34"/>
      <c r="H405" s="34"/>
    </row>
    <row r="406">
      <c r="C406" s="34"/>
      <c r="D406" s="34"/>
      <c r="E406" s="34"/>
      <c r="F406" s="34"/>
      <c r="G406" s="34"/>
      <c r="H406" s="34"/>
    </row>
    <row r="407">
      <c r="C407" s="34"/>
      <c r="D407" s="34"/>
      <c r="E407" s="34"/>
      <c r="F407" s="34"/>
      <c r="G407" s="34"/>
      <c r="H407" s="34"/>
    </row>
    <row r="408">
      <c r="C408" s="34"/>
      <c r="D408" s="34"/>
      <c r="E408" s="34"/>
      <c r="F408" s="34"/>
      <c r="G408" s="34"/>
      <c r="H408" s="34"/>
    </row>
    <row r="409">
      <c r="C409" s="34"/>
      <c r="D409" s="34"/>
      <c r="E409" s="34"/>
      <c r="F409" s="34"/>
      <c r="G409" s="34"/>
      <c r="H409" s="34"/>
    </row>
    <row r="410">
      <c r="C410" s="34"/>
      <c r="D410" s="34"/>
      <c r="E410" s="34"/>
      <c r="F410" s="34"/>
      <c r="G410" s="34"/>
      <c r="H410" s="34"/>
    </row>
    <row r="411">
      <c r="C411" s="34"/>
      <c r="D411" s="34"/>
      <c r="E411" s="34"/>
      <c r="F411" s="34"/>
      <c r="G411" s="34"/>
      <c r="H411" s="34"/>
    </row>
    <row r="412">
      <c r="C412" s="34"/>
      <c r="D412" s="34"/>
      <c r="E412" s="34"/>
      <c r="F412" s="34"/>
      <c r="G412" s="34"/>
      <c r="H412" s="34"/>
    </row>
    <row r="413">
      <c r="C413" s="34"/>
      <c r="D413" s="34"/>
      <c r="E413" s="34"/>
      <c r="F413" s="34"/>
      <c r="G413" s="34"/>
      <c r="H413" s="34"/>
    </row>
    <row r="414">
      <c r="C414" s="34"/>
      <c r="D414" s="34"/>
      <c r="E414" s="34"/>
      <c r="F414" s="34"/>
      <c r="G414" s="34"/>
      <c r="H414" s="34"/>
    </row>
    <row r="415">
      <c r="C415" s="34"/>
      <c r="D415" s="34"/>
      <c r="E415" s="34"/>
      <c r="F415" s="34"/>
      <c r="G415" s="34"/>
      <c r="H415" s="34"/>
    </row>
    <row r="416">
      <c r="C416" s="34"/>
      <c r="D416" s="34"/>
      <c r="E416" s="34"/>
      <c r="F416" s="34"/>
      <c r="G416" s="34"/>
      <c r="H416" s="34"/>
    </row>
    <row r="417">
      <c r="C417" s="34"/>
      <c r="D417" s="34"/>
      <c r="E417" s="34"/>
      <c r="F417" s="34"/>
      <c r="G417" s="34"/>
      <c r="H417" s="34"/>
    </row>
    <row r="418">
      <c r="C418" s="34"/>
      <c r="D418" s="34"/>
      <c r="E418" s="34"/>
      <c r="F418" s="34"/>
      <c r="G418" s="34"/>
      <c r="H418" s="34"/>
    </row>
    <row r="419">
      <c r="C419" s="34"/>
      <c r="D419" s="34"/>
      <c r="E419" s="34"/>
      <c r="F419" s="34"/>
      <c r="G419" s="34"/>
      <c r="H419" s="34"/>
    </row>
    <row r="420">
      <c r="C420" s="34"/>
      <c r="D420" s="34"/>
      <c r="E420" s="34"/>
      <c r="F420" s="34"/>
      <c r="G420" s="34"/>
      <c r="H420" s="34"/>
    </row>
    <row r="421">
      <c r="C421" s="34"/>
      <c r="D421" s="34"/>
      <c r="E421" s="34"/>
      <c r="F421" s="34"/>
      <c r="G421" s="34"/>
      <c r="H421" s="34"/>
    </row>
    <row r="422">
      <c r="C422" s="34"/>
      <c r="D422" s="34"/>
      <c r="E422" s="34"/>
      <c r="F422" s="34"/>
      <c r="G422" s="34"/>
      <c r="H422" s="34"/>
    </row>
    <row r="423">
      <c r="C423" s="34"/>
      <c r="D423" s="34"/>
      <c r="E423" s="34"/>
      <c r="F423" s="34"/>
      <c r="G423" s="34"/>
      <c r="H423" s="34"/>
    </row>
    <row r="424">
      <c r="C424" s="34"/>
      <c r="D424" s="34"/>
      <c r="E424" s="34"/>
      <c r="F424" s="34"/>
      <c r="G424" s="34"/>
      <c r="H424" s="34"/>
    </row>
    <row r="425">
      <c r="C425" s="34"/>
      <c r="D425" s="34"/>
      <c r="E425" s="34"/>
      <c r="F425" s="34"/>
      <c r="G425" s="34"/>
      <c r="H425" s="34"/>
    </row>
    <row r="426">
      <c r="C426" s="34"/>
      <c r="D426" s="34"/>
      <c r="E426" s="34"/>
      <c r="F426" s="34"/>
      <c r="G426" s="34"/>
      <c r="H426" s="34"/>
    </row>
    <row r="427">
      <c r="C427" s="34"/>
      <c r="D427" s="34"/>
      <c r="E427" s="34"/>
      <c r="F427" s="34"/>
      <c r="G427" s="34"/>
      <c r="H427" s="34"/>
    </row>
    <row r="428">
      <c r="C428" s="34"/>
      <c r="D428" s="34"/>
      <c r="E428" s="34"/>
      <c r="F428" s="34"/>
      <c r="G428" s="34"/>
      <c r="H428" s="34"/>
    </row>
    <row r="429">
      <c r="C429" s="34"/>
      <c r="D429" s="34"/>
      <c r="E429" s="34"/>
      <c r="F429" s="34"/>
      <c r="G429" s="34"/>
      <c r="H429" s="34"/>
    </row>
    <row r="430">
      <c r="C430" s="34"/>
      <c r="D430" s="34"/>
      <c r="E430" s="34"/>
      <c r="F430" s="34"/>
      <c r="G430" s="34"/>
      <c r="H430" s="34"/>
    </row>
    <row r="431">
      <c r="C431" s="34"/>
      <c r="D431" s="34"/>
      <c r="E431" s="34"/>
      <c r="F431" s="34"/>
      <c r="G431" s="34"/>
      <c r="H431" s="34"/>
    </row>
    <row r="432">
      <c r="C432" s="34"/>
      <c r="D432" s="34"/>
      <c r="E432" s="34"/>
      <c r="F432" s="34"/>
      <c r="G432" s="34"/>
      <c r="H432" s="34"/>
    </row>
    <row r="433">
      <c r="C433" s="34"/>
      <c r="D433" s="34"/>
      <c r="E433" s="34"/>
      <c r="F433" s="34"/>
      <c r="G433" s="34"/>
      <c r="H433" s="34"/>
    </row>
    <row r="434">
      <c r="C434" s="34"/>
      <c r="D434" s="34"/>
      <c r="E434" s="34"/>
      <c r="F434" s="34"/>
      <c r="G434" s="34"/>
      <c r="H434" s="34"/>
    </row>
    <row r="435">
      <c r="C435" s="34"/>
      <c r="D435" s="34"/>
      <c r="E435" s="34"/>
      <c r="F435" s="34"/>
      <c r="G435" s="34"/>
      <c r="H435" s="34"/>
    </row>
    <row r="436">
      <c r="C436" s="34"/>
      <c r="D436" s="34"/>
      <c r="E436" s="34"/>
      <c r="F436" s="34"/>
      <c r="G436" s="34"/>
      <c r="H436" s="34"/>
    </row>
    <row r="437">
      <c r="C437" s="34"/>
      <c r="D437" s="34"/>
      <c r="E437" s="34"/>
      <c r="F437" s="34"/>
      <c r="G437" s="34"/>
      <c r="H437" s="34"/>
    </row>
    <row r="438">
      <c r="C438" s="34"/>
      <c r="D438" s="34"/>
      <c r="E438" s="34"/>
      <c r="F438" s="34"/>
      <c r="G438" s="34"/>
      <c r="H438" s="34"/>
    </row>
    <row r="439">
      <c r="C439" s="34"/>
      <c r="D439" s="34"/>
      <c r="E439" s="34"/>
      <c r="F439" s="34"/>
      <c r="G439" s="34"/>
      <c r="H439" s="34"/>
    </row>
    <row r="440">
      <c r="C440" s="34"/>
      <c r="D440" s="34"/>
      <c r="E440" s="34"/>
      <c r="F440" s="34"/>
      <c r="G440" s="34"/>
      <c r="H440" s="34"/>
    </row>
    <row r="441">
      <c r="C441" s="34"/>
      <c r="D441" s="34"/>
      <c r="E441" s="34"/>
      <c r="F441" s="34"/>
      <c r="G441" s="34"/>
      <c r="H441" s="34"/>
    </row>
    <row r="442">
      <c r="C442" s="34"/>
      <c r="D442" s="34"/>
      <c r="E442" s="34"/>
      <c r="F442" s="34"/>
      <c r="G442" s="34"/>
      <c r="H442" s="34"/>
    </row>
    <row r="443">
      <c r="C443" s="34"/>
      <c r="D443" s="34"/>
      <c r="E443" s="34"/>
      <c r="F443" s="34"/>
      <c r="G443" s="34"/>
      <c r="H443" s="34"/>
    </row>
    <row r="444">
      <c r="C444" s="34"/>
      <c r="D444" s="34"/>
      <c r="E444" s="34"/>
      <c r="F444" s="34"/>
      <c r="G444" s="34"/>
      <c r="H444" s="34"/>
    </row>
    <row r="445">
      <c r="C445" s="34"/>
      <c r="D445" s="34"/>
      <c r="E445" s="34"/>
      <c r="F445" s="34"/>
      <c r="G445" s="34"/>
      <c r="H445" s="34"/>
    </row>
    <row r="446">
      <c r="C446" s="34"/>
      <c r="D446" s="34"/>
      <c r="E446" s="34"/>
      <c r="F446" s="34"/>
      <c r="G446" s="34"/>
      <c r="H446" s="34"/>
    </row>
    <row r="447">
      <c r="C447" s="34"/>
      <c r="D447" s="34"/>
      <c r="E447" s="34"/>
      <c r="F447" s="34"/>
      <c r="G447" s="34"/>
      <c r="H447" s="34"/>
    </row>
    <row r="448">
      <c r="C448" s="34"/>
      <c r="D448" s="34"/>
      <c r="E448" s="34"/>
      <c r="F448" s="34"/>
      <c r="G448" s="34"/>
      <c r="H448" s="34"/>
    </row>
    <row r="449">
      <c r="C449" s="34"/>
      <c r="D449" s="34"/>
      <c r="E449" s="34"/>
      <c r="F449" s="34"/>
      <c r="G449" s="34"/>
      <c r="H449" s="34"/>
    </row>
    <row r="450">
      <c r="C450" s="34"/>
      <c r="D450" s="34"/>
      <c r="E450" s="34"/>
      <c r="F450" s="34"/>
      <c r="G450" s="34"/>
      <c r="H450" s="34"/>
    </row>
    <row r="451">
      <c r="C451" s="34"/>
      <c r="D451" s="34"/>
      <c r="E451" s="34"/>
      <c r="F451" s="34"/>
      <c r="G451" s="34"/>
      <c r="H451" s="34"/>
    </row>
    <row r="452">
      <c r="C452" s="34"/>
      <c r="D452" s="34"/>
      <c r="E452" s="34"/>
      <c r="F452" s="34"/>
      <c r="G452" s="34"/>
      <c r="H452" s="34"/>
    </row>
    <row r="453">
      <c r="C453" s="34"/>
      <c r="D453" s="34"/>
      <c r="E453" s="34"/>
      <c r="F453" s="34"/>
      <c r="G453" s="34"/>
      <c r="H453" s="34"/>
    </row>
    <row r="454">
      <c r="C454" s="34"/>
      <c r="D454" s="34"/>
      <c r="E454" s="34"/>
      <c r="F454" s="34"/>
      <c r="G454" s="34"/>
      <c r="H454" s="34"/>
    </row>
    <row r="455">
      <c r="C455" s="34"/>
      <c r="D455" s="34"/>
      <c r="E455" s="34"/>
      <c r="F455" s="34"/>
      <c r="G455" s="34"/>
      <c r="H455" s="34"/>
    </row>
    <row r="456">
      <c r="C456" s="34"/>
      <c r="D456" s="34"/>
      <c r="E456" s="34"/>
      <c r="F456" s="34"/>
      <c r="G456" s="34"/>
      <c r="H456" s="34"/>
    </row>
    <row r="457">
      <c r="C457" s="34"/>
      <c r="D457" s="34"/>
      <c r="E457" s="34"/>
      <c r="F457" s="34"/>
      <c r="G457" s="34"/>
      <c r="H457" s="34"/>
    </row>
    <row r="458">
      <c r="C458" s="34"/>
      <c r="D458" s="34"/>
      <c r="E458" s="34"/>
      <c r="F458" s="34"/>
      <c r="G458" s="34"/>
      <c r="H458" s="34"/>
    </row>
    <row r="459">
      <c r="C459" s="34"/>
      <c r="D459" s="34"/>
      <c r="E459" s="34"/>
      <c r="F459" s="34"/>
      <c r="G459" s="34"/>
      <c r="H459" s="34"/>
    </row>
    <row r="460">
      <c r="C460" s="34"/>
      <c r="D460" s="34"/>
      <c r="E460" s="34"/>
      <c r="F460" s="34"/>
      <c r="G460" s="34"/>
      <c r="H460" s="34"/>
    </row>
    <row r="461">
      <c r="C461" s="34"/>
      <c r="D461" s="34"/>
      <c r="E461" s="34"/>
      <c r="F461" s="34"/>
      <c r="G461" s="34"/>
      <c r="H461" s="34"/>
    </row>
    <row r="462">
      <c r="C462" s="34"/>
      <c r="D462" s="34"/>
      <c r="E462" s="34"/>
      <c r="F462" s="34"/>
      <c r="G462" s="34"/>
      <c r="H462" s="34"/>
    </row>
    <row r="463">
      <c r="C463" s="34"/>
      <c r="D463" s="34"/>
      <c r="E463" s="34"/>
      <c r="F463" s="34"/>
      <c r="G463" s="34"/>
      <c r="H463" s="34"/>
    </row>
    <row r="464">
      <c r="C464" s="34"/>
      <c r="D464" s="34"/>
      <c r="E464" s="34"/>
      <c r="F464" s="34"/>
      <c r="G464" s="34"/>
      <c r="H464" s="34"/>
    </row>
    <row r="465">
      <c r="C465" s="34"/>
      <c r="D465" s="34"/>
      <c r="E465" s="34"/>
      <c r="F465" s="34"/>
      <c r="G465" s="34"/>
      <c r="H465" s="34"/>
    </row>
    <row r="466">
      <c r="C466" s="34"/>
      <c r="D466" s="34"/>
      <c r="E466" s="34"/>
      <c r="F466" s="34"/>
      <c r="G466" s="34"/>
      <c r="H466" s="34"/>
    </row>
    <row r="467">
      <c r="C467" s="34"/>
      <c r="D467" s="34"/>
      <c r="E467" s="34"/>
      <c r="F467" s="34"/>
      <c r="G467" s="34"/>
      <c r="H467" s="34"/>
    </row>
    <row r="468">
      <c r="C468" s="34"/>
      <c r="D468" s="34"/>
      <c r="E468" s="34"/>
      <c r="F468" s="34"/>
      <c r="G468" s="34"/>
      <c r="H468" s="34"/>
    </row>
    <row r="469">
      <c r="C469" s="34"/>
      <c r="D469" s="34"/>
      <c r="E469" s="34"/>
      <c r="F469" s="34"/>
      <c r="G469" s="34"/>
      <c r="H469" s="34"/>
    </row>
    <row r="470">
      <c r="C470" s="34"/>
      <c r="D470" s="34"/>
      <c r="E470" s="34"/>
      <c r="F470" s="34"/>
      <c r="G470" s="34"/>
      <c r="H470" s="34"/>
    </row>
    <row r="471">
      <c r="C471" s="34"/>
      <c r="D471" s="34"/>
      <c r="E471" s="34"/>
      <c r="F471" s="34"/>
      <c r="G471" s="34"/>
      <c r="H471" s="34"/>
    </row>
    <row r="472">
      <c r="C472" s="34"/>
      <c r="D472" s="34"/>
      <c r="E472" s="34"/>
      <c r="F472" s="34"/>
      <c r="G472" s="34"/>
      <c r="H472" s="34"/>
    </row>
    <row r="473">
      <c r="C473" s="34"/>
      <c r="D473" s="34"/>
      <c r="E473" s="34"/>
      <c r="F473" s="34"/>
      <c r="G473" s="34"/>
      <c r="H473" s="34"/>
    </row>
    <row r="474">
      <c r="C474" s="34"/>
      <c r="D474" s="34"/>
      <c r="E474" s="34"/>
      <c r="F474" s="34"/>
      <c r="G474" s="34"/>
      <c r="H474" s="34"/>
    </row>
    <row r="475">
      <c r="C475" s="34"/>
      <c r="D475" s="34"/>
      <c r="E475" s="34"/>
      <c r="F475" s="34"/>
      <c r="G475" s="34"/>
      <c r="H475" s="34"/>
    </row>
    <row r="476">
      <c r="C476" s="34"/>
      <c r="D476" s="34"/>
      <c r="E476" s="34"/>
      <c r="F476" s="34"/>
      <c r="G476" s="34"/>
      <c r="H476" s="34"/>
    </row>
    <row r="477">
      <c r="C477" s="34"/>
      <c r="D477" s="34"/>
      <c r="E477" s="34"/>
      <c r="F477" s="34"/>
      <c r="G477" s="34"/>
      <c r="H477" s="34"/>
    </row>
    <row r="478">
      <c r="C478" s="34"/>
      <c r="D478" s="34"/>
      <c r="E478" s="34"/>
      <c r="F478" s="34"/>
      <c r="G478" s="34"/>
      <c r="H478" s="34"/>
    </row>
    <row r="479">
      <c r="C479" s="34"/>
      <c r="D479" s="34"/>
      <c r="E479" s="34"/>
      <c r="F479" s="34"/>
      <c r="G479" s="34"/>
      <c r="H479" s="34"/>
    </row>
    <row r="480">
      <c r="C480" s="34"/>
      <c r="D480" s="34"/>
      <c r="E480" s="34"/>
      <c r="F480" s="34"/>
      <c r="G480" s="34"/>
      <c r="H480" s="34"/>
    </row>
    <row r="481">
      <c r="C481" s="34"/>
      <c r="D481" s="34"/>
      <c r="E481" s="34"/>
      <c r="F481" s="34"/>
      <c r="G481" s="34"/>
      <c r="H481" s="34"/>
    </row>
    <row r="482">
      <c r="C482" s="34"/>
      <c r="D482" s="34"/>
      <c r="E482" s="34"/>
      <c r="F482" s="34"/>
      <c r="G482" s="34"/>
      <c r="H482" s="34"/>
    </row>
    <row r="483">
      <c r="C483" s="34"/>
      <c r="D483" s="34"/>
      <c r="E483" s="34"/>
      <c r="F483" s="34"/>
      <c r="G483" s="34"/>
      <c r="H483" s="34"/>
    </row>
    <row r="484">
      <c r="C484" s="34"/>
      <c r="D484" s="34"/>
      <c r="E484" s="34"/>
      <c r="F484" s="34"/>
      <c r="G484" s="34"/>
      <c r="H484" s="34"/>
    </row>
    <row r="485">
      <c r="C485" s="34"/>
      <c r="D485" s="34"/>
      <c r="E485" s="34"/>
      <c r="F485" s="34"/>
      <c r="G485" s="34"/>
      <c r="H485" s="34"/>
    </row>
    <row r="486">
      <c r="C486" s="34"/>
      <c r="D486" s="34"/>
      <c r="E486" s="34"/>
      <c r="F486" s="34"/>
      <c r="G486" s="34"/>
      <c r="H486" s="34"/>
    </row>
    <row r="487">
      <c r="C487" s="34"/>
      <c r="D487" s="34"/>
      <c r="E487" s="34"/>
      <c r="F487" s="34"/>
      <c r="G487" s="34"/>
      <c r="H487" s="34"/>
    </row>
    <row r="488">
      <c r="C488" s="34"/>
      <c r="D488" s="34"/>
      <c r="E488" s="34"/>
      <c r="F488" s="34"/>
      <c r="G488" s="34"/>
      <c r="H488" s="34"/>
    </row>
    <row r="489">
      <c r="C489" s="34"/>
      <c r="D489" s="34"/>
      <c r="E489" s="34"/>
      <c r="F489" s="34"/>
      <c r="G489" s="34"/>
      <c r="H489" s="34"/>
    </row>
    <row r="490">
      <c r="C490" s="34"/>
      <c r="D490" s="34"/>
      <c r="E490" s="34"/>
      <c r="F490" s="34"/>
      <c r="G490" s="34"/>
      <c r="H490" s="34"/>
    </row>
    <row r="491">
      <c r="C491" s="34"/>
      <c r="D491" s="34"/>
      <c r="E491" s="34"/>
      <c r="F491" s="34"/>
      <c r="G491" s="34"/>
      <c r="H491" s="34"/>
    </row>
    <row r="492">
      <c r="C492" s="34"/>
      <c r="D492" s="34"/>
      <c r="E492" s="34"/>
      <c r="F492" s="34"/>
      <c r="G492" s="34"/>
      <c r="H492" s="34"/>
    </row>
    <row r="493">
      <c r="C493" s="34"/>
      <c r="D493" s="34"/>
      <c r="E493" s="34"/>
      <c r="F493" s="34"/>
      <c r="G493" s="34"/>
      <c r="H493" s="34"/>
    </row>
    <row r="494">
      <c r="C494" s="34"/>
      <c r="D494" s="34"/>
      <c r="E494" s="34"/>
      <c r="F494" s="34"/>
      <c r="G494" s="34"/>
      <c r="H494" s="34"/>
    </row>
    <row r="495">
      <c r="C495" s="34"/>
      <c r="D495" s="34"/>
      <c r="E495" s="34"/>
      <c r="F495" s="34"/>
      <c r="G495" s="34"/>
      <c r="H495" s="34"/>
    </row>
    <row r="496">
      <c r="C496" s="34"/>
      <c r="D496" s="34"/>
      <c r="E496" s="34"/>
      <c r="F496" s="34"/>
      <c r="G496" s="34"/>
      <c r="H496" s="34"/>
    </row>
    <row r="497">
      <c r="C497" s="34"/>
      <c r="D497" s="34"/>
      <c r="E497" s="34"/>
      <c r="F497" s="34"/>
      <c r="G497" s="34"/>
      <c r="H497" s="34"/>
    </row>
    <row r="498">
      <c r="C498" s="34"/>
      <c r="D498" s="34"/>
      <c r="E498" s="34"/>
      <c r="F498" s="34"/>
      <c r="G498" s="34"/>
      <c r="H498" s="34"/>
    </row>
    <row r="499">
      <c r="C499" s="34"/>
      <c r="D499" s="34"/>
      <c r="E499" s="34"/>
      <c r="F499" s="34"/>
      <c r="G499" s="34"/>
      <c r="H499" s="34"/>
    </row>
    <row r="500">
      <c r="C500" s="34"/>
      <c r="D500" s="34"/>
      <c r="E500" s="34"/>
      <c r="F500" s="34"/>
      <c r="G500" s="34"/>
      <c r="H500" s="34"/>
    </row>
    <row r="501">
      <c r="C501" s="34"/>
      <c r="D501" s="34"/>
      <c r="E501" s="34"/>
      <c r="F501" s="34"/>
      <c r="G501" s="34"/>
      <c r="H501" s="34"/>
    </row>
    <row r="502">
      <c r="C502" s="34"/>
      <c r="D502" s="34"/>
      <c r="E502" s="34"/>
      <c r="F502" s="34"/>
      <c r="G502" s="34"/>
      <c r="H502" s="34"/>
    </row>
    <row r="503">
      <c r="C503" s="34"/>
      <c r="D503" s="34"/>
      <c r="E503" s="34"/>
      <c r="F503" s="34"/>
      <c r="G503" s="34"/>
      <c r="H503" s="34"/>
    </row>
    <row r="504">
      <c r="C504" s="34"/>
      <c r="D504" s="34"/>
      <c r="E504" s="34"/>
      <c r="F504" s="34"/>
      <c r="G504" s="34"/>
      <c r="H504" s="34"/>
    </row>
    <row r="505">
      <c r="C505" s="34"/>
      <c r="D505" s="34"/>
      <c r="E505" s="34"/>
      <c r="F505" s="34"/>
      <c r="G505" s="34"/>
      <c r="H505" s="34"/>
    </row>
    <row r="506">
      <c r="C506" s="34"/>
      <c r="D506" s="34"/>
      <c r="E506" s="34"/>
      <c r="F506" s="34"/>
      <c r="G506" s="34"/>
      <c r="H506" s="34"/>
    </row>
    <row r="507">
      <c r="C507" s="34"/>
      <c r="D507" s="34"/>
      <c r="E507" s="34"/>
      <c r="F507" s="34"/>
      <c r="G507" s="34"/>
      <c r="H507" s="34"/>
    </row>
    <row r="508">
      <c r="C508" s="34"/>
      <c r="D508" s="34"/>
      <c r="E508" s="34"/>
      <c r="F508" s="34"/>
      <c r="G508" s="34"/>
      <c r="H508" s="34"/>
    </row>
    <row r="509">
      <c r="C509" s="34"/>
      <c r="D509" s="34"/>
      <c r="E509" s="34"/>
      <c r="F509" s="34"/>
      <c r="G509" s="34"/>
      <c r="H509" s="34"/>
    </row>
    <row r="510">
      <c r="C510" s="34"/>
      <c r="D510" s="34"/>
      <c r="E510" s="34"/>
      <c r="F510" s="34"/>
      <c r="G510" s="34"/>
      <c r="H510" s="34"/>
    </row>
    <row r="511">
      <c r="C511" s="34"/>
      <c r="D511" s="34"/>
      <c r="E511" s="34"/>
      <c r="F511" s="34"/>
      <c r="G511" s="34"/>
      <c r="H511" s="34"/>
    </row>
    <row r="512">
      <c r="C512" s="34"/>
      <c r="D512" s="34"/>
      <c r="E512" s="34"/>
      <c r="F512" s="34"/>
      <c r="G512" s="34"/>
      <c r="H512" s="34"/>
    </row>
    <row r="513">
      <c r="C513" s="34"/>
      <c r="D513" s="34"/>
      <c r="E513" s="34"/>
      <c r="F513" s="34"/>
      <c r="G513" s="34"/>
      <c r="H513" s="34"/>
    </row>
    <row r="514">
      <c r="C514" s="34"/>
      <c r="D514" s="34"/>
      <c r="E514" s="34"/>
      <c r="F514" s="34"/>
      <c r="G514" s="34"/>
      <c r="H514" s="34"/>
    </row>
    <row r="515">
      <c r="C515" s="34"/>
      <c r="D515" s="34"/>
      <c r="E515" s="34"/>
      <c r="F515" s="34"/>
      <c r="G515" s="34"/>
      <c r="H515" s="34"/>
    </row>
    <row r="516">
      <c r="C516" s="34"/>
      <c r="D516" s="34"/>
      <c r="E516" s="34"/>
      <c r="F516" s="34"/>
      <c r="G516" s="34"/>
      <c r="H516" s="34"/>
    </row>
    <row r="517">
      <c r="C517" s="34"/>
      <c r="D517" s="34"/>
      <c r="E517" s="34"/>
      <c r="F517" s="34"/>
      <c r="G517" s="34"/>
      <c r="H517" s="34"/>
    </row>
    <row r="518">
      <c r="C518" s="34"/>
      <c r="D518" s="34"/>
      <c r="E518" s="34"/>
      <c r="F518" s="34"/>
      <c r="G518" s="34"/>
      <c r="H518" s="34"/>
    </row>
    <row r="519">
      <c r="C519" s="34"/>
      <c r="D519" s="34"/>
      <c r="E519" s="34"/>
      <c r="F519" s="34"/>
      <c r="G519" s="34"/>
      <c r="H519" s="34"/>
    </row>
    <row r="520">
      <c r="C520" s="34"/>
      <c r="D520" s="34"/>
      <c r="E520" s="34"/>
      <c r="F520" s="34"/>
      <c r="G520" s="34"/>
      <c r="H520" s="34"/>
    </row>
    <row r="521">
      <c r="C521" s="34"/>
      <c r="D521" s="34"/>
      <c r="E521" s="34"/>
      <c r="F521" s="34"/>
      <c r="G521" s="34"/>
      <c r="H521" s="34"/>
    </row>
    <row r="522">
      <c r="C522" s="34"/>
      <c r="D522" s="34"/>
      <c r="E522" s="34"/>
      <c r="F522" s="34"/>
      <c r="G522" s="34"/>
      <c r="H522" s="34"/>
    </row>
    <row r="523">
      <c r="C523" s="34"/>
      <c r="D523" s="34"/>
      <c r="E523" s="34"/>
      <c r="F523" s="34"/>
      <c r="G523" s="34"/>
      <c r="H523" s="34"/>
    </row>
    <row r="524">
      <c r="C524" s="34"/>
      <c r="D524" s="34"/>
      <c r="E524" s="34"/>
      <c r="F524" s="34"/>
      <c r="G524" s="34"/>
      <c r="H524" s="34"/>
    </row>
    <row r="525">
      <c r="C525" s="34"/>
      <c r="D525" s="34"/>
      <c r="E525" s="34"/>
      <c r="F525" s="34"/>
      <c r="G525" s="34"/>
      <c r="H525" s="34"/>
    </row>
    <row r="526">
      <c r="C526" s="34"/>
      <c r="D526" s="34"/>
      <c r="E526" s="34"/>
      <c r="F526" s="34"/>
      <c r="G526" s="34"/>
      <c r="H526" s="34"/>
    </row>
    <row r="527">
      <c r="C527" s="34"/>
      <c r="D527" s="34"/>
      <c r="E527" s="34"/>
      <c r="F527" s="34"/>
      <c r="G527" s="34"/>
      <c r="H527" s="34"/>
    </row>
    <row r="528">
      <c r="C528" s="34"/>
      <c r="D528" s="34"/>
      <c r="E528" s="34"/>
      <c r="F528" s="34"/>
      <c r="G528" s="34"/>
      <c r="H528" s="34"/>
    </row>
    <row r="529">
      <c r="C529" s="34"/>
      <c r="D529" s="34"/>
      <c r="E529" s="34"/>
      <c r="F529" s="34"/>
      <c r="G529" s="34"/>
      <c r="H529" s="34"/>
    </row>
    <row r="530">
      <c r="C530" s="34"/>
      <c r="D530" s="34"/>
      <c r="E530" s="34"/>
      <c r="F530" s="34"/>
      <c r="G530" s="34"/>
      <c r="H530" s="34"/>
    </row>
    <row r="531">
      <c r="C531" s="34"/>
      <c r="D531" s="34"/>
      <c r="E531" s="34"/>
      <c r="F531" s="34"/>
      <c r="G531" s="34"/>
      <c r="H531" s="34"/>
    </row>
    <row r="532">
      <c r="C532" s="34"/>
      <c r="D532" s="34"/>
      <c r="E532" s="34"/>
      <c r="F532" s="34"/>
      <c r="G532" s="34"/>
      <c r="H532" s="34"/>
    </row>
    <row r="533">
      <c r="C533" s="34"/>
      <c r="D533" s="34"/>
      <c r="E533" s="34"/>
      <c r="F533" s="34"/>
      <c r="G533" s="34"/>
      <c r="H533" s="34"/>
    </row>
    <row r="534">
      <c r="C534" s="34"/>
      <c r="D534" s="34"/>
      <c r="E534" s="34"/>
      <c r="F534" s="34"/>
      <c r="G534" s="34"/>
      <c r="H534" s="34"/>
    </row>
    <row r="535">
      <c r="C535" s="34"/>
      <c r="D535" s="34"/>
      <c r="E535" s="34"/>
      <c r="F535" s="34"/>
      <c r="G535" s="34"/>
      <c r="H535" s="34"/>
    </row>
    <row r="536">
      <c r="C536" s="34"/>
      <c r="D536" s="34"/>
      <c r="E536" s="34"/>
      <c r="F536" s="34"/>
      <c r="G536" s="34"/>
      <c r="H536" s="34"/>
    </row>
    <row r="537">
      <c r="C537" s="34"/>
      <c r="D537" s="34"/>
      <c r="E537" s="34"/>
      <c r="F537" s="34"/>
      <c r="G537" s="34"/>
      <c r="H537" s="34"/>
    </row>
    <row r="538">
      <c r="C538" s="34"/>
      <c r="D538" s="34"/>
      <c r="E538" s="34"/>
      <c r="F538" s="34"/>
      <c r="G538" s="34"/>
      <c r="H538" s="34"/>
    </row>
    <row r="539">
      <c r="C539" s="34"/>
      <c r="D539" s="34"/>
      <c r="E539" s="34"/>
      <c r="F539" s="34"/>
      <c r="G539" s="34"/>
      <c r="H539" s="34"/>
    </row>
    <row r="540">
      <c r="C540" s="34"/>
      <c r="D540" s="34"/>
      <c r="E540" s="34"/>
      <c r="F540" s="34"/>
      <c r="G540" s="34"/>
      <c r="H540" s="34"/>
    </row>
    <row r="541">
      <c r="C541" s="34"/>
      <c r="D541" s="34"/>
      <c r="E541" s="34"/>
      <c r="F541" s="34"/>
      <c r="G541" s="34"/>
      <c r="H541" s="34"/>
    </row>
    <row r="542">
      <c r="C542" s="34"/>
      <c r="D542" s="34"/>
      <c r="E542" s="34"/>
      <c r="F542" s="34"/>
      <c r="G542" s="34"/>
      <c r="H542" s="34"/>
    </row>
    <row r="543">
      <c r="C543" s="34"/>
      <c r="D543" s="34"/>
      <c r="E543" s="34"/>
      <c r="F543" s="34"/>
      <c r="G543" s="34"/>
      <c r="H543" s="34"/>
    </row>
    <row r="544">
      <c r="C544" s="34"/>
      <c r="D544" s="34"/>
      <c r="E544" s="34"/>
      <c r="F544" s="34"/>
      <c r="G544" s="34"/>
      <c r="H544" s="34"/>
    </row>
    <row r="545">
      <c r="C545" s="34"/>
      <c r="D545" s="34"/>
      <c r="E545" s="34"/>
      <c r="F545" s="34"/>
      <c r="G545" s="34"/>
      <c r="H545" s="34"/>
    </row>
    <row r="546">
      <c r="C546" s="34"/>
      <c r="D546" s="34"/>
      <c r="E546" s="34"/>
      <c r="F546" s="34"/>
      <c r="G546" s="34"/>
      <c r="H546" s="34"/>
    </row>
    <row r="547">
      <c r="C547" s="34"/>
      <c r="D547" s="34"/>
      <c r="E547" s="34"/>
      <c r="F547" s="34"/>
      <c r="G547" s="34"/>
      <c r="H547" s="34"/>
    </row>
    <row r="548">
      <c r="C548" s="34"/>
      <c r="D548" s="34"/>
      <c r="E548" s="34"/>
      <c r="F548" s="34"/>
      <c r="G548" s="34"/>
      <c r="H548" s="34"/>
    </row>
    <row r="549">
      <c r="C549" s="34"/>
      <c r="D549" s="34"/>
      <c r="E549" s="34"/>
      <c r="F549" s="34"/>
      <c r="G549" s="34"/>
      <c r="H549" s="34"/>
    </row>
    <row r="550">
      <c r="C550" s="34"/>
      <c r="D550" s="34"/>
      <c r="E550" s="34"/>
      <c r="F550" s="34"/>
      <c r="G550" s="34"/>
      <c r="H550" s="34"/>
    </row>
    <row r="551">
      <c r="C551" s="34"/>
      <c r="D551" s="34"/>
      <c r="E551" s="34"/>
      <c r="F551" s="34"/>
      <c r="G551" s="34"/>
      <c r="H551" s="34"/>
    </row>
    <row r="552">
      <c r="C552" s="34"/>
      <c r="D552" s="34"/>
      <c r="E552" s="34"/>
      <c r="F552" s="34"/>
      <c r="G552" s="34"/>
      <c r="H552" s="34"/>
    </row>
    <row r="553">
      <c r="C553" s="34"/>
      <c r="D553" s="34"/>
      <c r="E553" s="34"/>
      <c r="F553" s="34"/>
      <c r="G553" s="34"/>
      <c r="H553" s="34"/>
    </row>
    <row r="554">
      <c r="C554" s="34"/>
      <c r="D554" s="34"/>
      <c r="E554" s="34"/>
      <c r="F554" s="34"/>
      <c r="G554" s="34"/>
      <c r="H554" s="34"/>
    </row>
    <row r="555">
      <c r="C555" s="34"/>
      <c r="D555" s="34"/>
      <c r="E555" s="34"/>
      <c r="F555" s="34"/>
      <c r="G555" s="34"/>
      <c r="H555" s="34"/>
    </row>
    <row r="556">
      <c r="C556" s="34"/>
      <c r="D556" s="34"/>
      <c r="E556" s="34"/>
      <c r="F556" s="34"/>
      <c r="G556" s="34"/>
      <c r="H556" s="34"/>
    </row>
    <row r="557">
      <c r="C557" s="34"/>
      <c r="D557" s="34"/>
      <c r="E557" s="34"/>
      <c r="F557" s="34"/>
      <c r="G557" s="34"/>
      <c r="H557" s="34"/>
    </row>
    <row r="558">
      <c r="C558" s="34"/>
      <c r="D558" s="34"/>
      <c r="E558" s="34"/>
      <c r="F558" s="34"/>
      <c r="G558" s="34"/>
      <c r="H558" s="34"/>
    </row>
    <row r="559">
      <c r="C559" s="34"/>
      <c r="D559" s="34"/>
      <c r="E559" s="34"/>
      <c r="F559" s="34"/>
      <c r="G559" s="34"/>
      <c r="H559" s="34"/>
    </row>
    <row r="560">
      <c r="C560" s="34"/>
      <c r="D560" s="34"/>
      <c r="E560" s="34"/>
      <c r="F560" s="34"/>
      <c r="G560" s="34"/>
      <c r="H560" s="34"/>
    </row>
    <row r="561">
      <c r="C561" s="34"/>
      <c r="D561" s="34"/>
      <c r="E561" s="34"/>
      <c r="F561" s="34"/>
      <c r="G561" s="34"/>
      <c r="H561" s="34"/>
    </row>
    <row r="562">
      <c r="C562" s="34"/>
      <c r="D562" s="34"/>
      <c r="E562" s="34"/>
      <c r="F562" s="34"/>
      <c r="G562" s="34"/>
      <c r="H562" s="34"/>
    </row>
    <row r="563">
      <c r="C563" s="34"/>
      <c r="D563" s="34"/>
      <c r="E563" s="34"/>
      <c r="F563" s="34"/>
      <c r="G563" s="34"/>
      <c r="H563" s="34"/>
    </row>
    <row r="564">
      <c r="C564" s="34"/>
      <c r="D564" s="34"/>
      <c r="E564" s="34"/>
      <c r="F564" s="34"/>
      <c r="G564" s="34"/>
      <c r="H564" s="34"/>
    </row>
    <row r="565">
      <c r="C565" s="34"/>
      <c r="D565" s="34"/>
      <c r="E565" s="34"/>
      <c r="F565" s="34"/>
      <c r="G565" s="34"/>
      <c r="H565" s="34"/>
    </row>
    <row r="566">
      <c r="C566" s="34"/>
      <c r="D566" s="34"/>
      <c r="E566" s="34"/>
      <c r="F566" s="34"/>
      <c r="G566" s="34"/>
      <c r="H566" s="34"/>
    </row>
    <row r="567">
      <c r="C567" s="34"/>
      <c r="D567" s="34"/>
      <c r="E567" s="34"/>
      <c r="F567" s="34"/>
      <c r="G567" s="34"/>
      <c r="H567" s="34"/>
    </row>
    <row r="568">
      <c r="C568" s="34"/>
      <c r="D568" s="34"/>
      <c r="E568" s="34"/>
      <c r="F568" s="34"/>
      <c r="G568" s="34"/>
      <c r="H568" s="34"/>
    </row>
    <row r="569">
      <c r="C569" s="34"/>
      <c r="D569" s="34"/>
      <c r="E569" s="34"/>
      <c r="F569" s="34"/>
      <c r="G569" s="34"/>
      <c r="H569" s="34"/>
    </row>
    <row r="570">
      <c r="C570" s="34"/>
      <c r="D570" s="34"/>
      <c r="E570" s="34"/>
      <c r="F570" s="34"/>
      <c r="G570" s="34"/>
      <c r="H570" s="34"/>
    </row>
    <row r="571">
      <c r="C571" s="34"/>
      <c r="D571" s="34"/>
      <c r="E571" s="34"/>
      <c r="F571" s="34"/>
      <c r="G571" s="34"/>
      <c r="H571" s="34"/>
    </row>
    <row r="572">
      <c r="C572" s="34"/>
      <c r="D572" s="34"/>
      <c r="E572" s="34"/>
      <c r="F572" s="34"/>
      <c r="G572" s="34"/>
      <c r="H572" s="34"/>
    </row>
    <row r="573">
      <c r="C573" s="34"/>
      <c r="D573" s="34"/>
      <c r="E573" s="34"/>
      <c r="F573" s="34"/>
      <c r="G573" s="34"/>
      <c r="H573" s="34"/>
    </row>
    <row r="574">
      <c r="C574" s="34"/>
      <c r="D574" s="34"/>
      <c r="E574" s="34"/>
      <c r="F574" s="34"/>
      <c r="G574" s="34"/>
      <c r="H574" s="34"/>
    </row>
    <row r="575">
      <c r="C575" s="34"/>
      <c r="D575" s="34"/>
      <c r="E575" s="34"/>
      <c r="F575" s="34"/>
      <c r="G575" s="34"/>
      <c r="H575" s="34"/>
    </row>
    <row r="576">
      <c r="C576" s="34"/>
      <c r="D576" s="34"/>
      <c r="E576" s="34"/>
      <c r="F576" s="34"/>
      <c r="G576" s="34"/>
      <c r="H576" s="34"/>
    </row>
    <row r="577">
      <c r="C577" s="34"/>
      <c r="D577" s="34"/>
      <c r="E577" s="34"/>
      <c r="F577" s="34"/>
      <c r="G577" s="34"/>
      <c r="H577" s="34"/>
    </row>
    <row r="578">
      <c r="C578" s="34"/>
      <c r="D578" s="34"/>
      <c r="E578" s="34"/>
      <c r="F578" s="34"/>
      <c r="G578" s="34"/>
      <c r="H578" s="34"/>
    </row>
    <row r="579">
      <c r="C579" s="34"/>
      <c r="D579" s="34"/>
      <c r="E579" s="34"/>
      <c r="F579" s="34"/>
      <c r="G579" s="34"/>
      <c r="H579" s="34"/>
    </row>
    <row r="580">
      <c r="C580" s="34"/>
      <c r="D580" s="34"/>
      <c r="E580" s="34"/>
      <c r="F580" s="34"/>
      <c r="G580" s="34"/>
      <c r="H580" s="34"/>
    </row>
    <row r="581">
      <c r="C581" s="34"/>
      <c r="D581" s="34"/>
      <c r="E581" s="34"/>
      <c r="F581" s="34"/>
      <c r="G581" s="34"/>
      <c r="H581" s="34"/>
    </row>
    <row r="582">
      <c r="C582" s="34"/>
      <c r="D582" s="34"/>
      <c r="E582" s="34"/>
      <c r="F582" s="34"/>
      <c r="G582" s="34"/>
      <c r="H582" s="34"/>
    </row>
    <row r="583">
      <c r="C583" s="34"/>
      <c r="D583" s="34"/>
      <c r="E583" s="34"/>
      <c r="F583" s="34"/>
      <c r="G583" s="34"/>
      <c r="H583" s="34"/>
    </row>
    <row r="584">
      <c r="C584" s="34"/>
      <c r="D584" s="34"/>
      <c r="E584" s="34"/>
      <c r="F584" s="34"/>
      <c r="G584" s="34"/>
      <c r="H584" s="34"/>
    </row>
    <row r="585">
      <c r="C585" s="34"/>
      <c r="D585" s="34"/>
      <c r="E585" s="34"/>
      <c r="F585" s="34"/>
      <c r="G585" s="34"/>
      <c r="H585" s="34"/>
    </row>
    <row r="586">
      <c r="C586" s="34"/>
      <c r="D586" s="34"/>
      <c r="E586" s="34"/>
      <c r="F586" s="34"/>
      <c r="G586" s="34"/>
      <c r="H586" s="34"/>
    </row>
    <row r="587">
      <c r="C587" s="34"/>
      <c r="D587" s="34"/>
      <c r="E587" s="34"/>
      <c r="F587" s="34"/>
      <c r="G587" s="34"/>
      <c r="H587" s="34"/>
    </row>
    <row r="588">
      <c r="C588" s="34"/>
      <c r="D588" s="34"/>
      <c r="E588" s="34"/>
      <c r="F588" s="34"/>
      <c r="G588" s="34"/>
      <c r="H588" s="34"/>
    </row>
    <row r="589">
      <c r="C589" s="34"/>
      <c r="D589" s="34"/>
      <c r="E589" s="34"/>
      <c r="F589" s="34"/>
      <c r="G589" s="34"/>
      <c r="H589" s="34"/>
    </row>
    <row r="590">
      <c r="C590" s="34"/>
      <c r="D590" s="34"/>
      <c r="E590" s="34"/>
      <c r="F590" s="34"/>
      <c r="G590" s="34"/>
      <c r="H590" s="34"/>
    </row>
    <row r="591">
      <c r="C591" s="34"/>
      <c r="D591" s="34"/>
      <c r="E591" s="34"/>
      <c r="F591" s="34"/>
      <c r="G591" s="34"/>
      <c r="H591" s="34"/>
    </row>
    <row r="592">
      <c r="C592" s="34"/>
      <c r="D592" s="34"/>
      <c r="E592" s="34"/>
      <c r="F592" s="34"/>
      <c r="G592" s="34"/>
      <c r="H592" s="34"/>
    </row>
    <row r="593">
      <c r="C593" s="34"/>
      <c r="D593" s="34"/>
      <c r="E593" s="34"/>
      <c r="F593" s="34"/>
      <c r="G593" s="34"/>
      <c r="H593" s="34"/>
    </row>
    <row r="594">
      <c r="C594" s="34"/>
      <c r="D594" s="34"/>
      <c r="E594" s="34"/>
      <c r="F594" s="34"/>
      <c r="G594" s="34"/>
      <c r="H594" s="34"/>
    </row>
    <row r="595">
      <c r="C595" s="34"/>
      <c r="D595" s="34"/>
      <c r="E595" s="34"/>
      <c r="F595" s="34"/>
      <c r="G595" s="34"/>
      <c r="H595" s="34"/>
    </row>
    <row r="596">
      <c r="C596" s="34"/>
      <c r="D596" s="34"/>
      <c r="E596" s="34"/>
      <c r="F596" s="34"/>
      <c r="G596" s="34"/>
      <c r="H596" s="34"/>
    </row>
    <row r="597">
      <c r="C597" s="34"/>
      <c r="D597" s="34"/>
      <c r="E597" s="34"/>
      <c r="F597" s="34"/>
      <c r="G597" s="34"/>
      <c r="H597" s="34"/>
    </row>
    <row r="598">
      <c r="C598" s="34"/>
      <c r="D598" s="34"/>
      <c r="E598" s="34"/>
      <c r="F598" s="34"/>
      <c r="G598" s="34"/>
      <c r="H598" s="34"/>
    </row>
    <row r="599">
      <c r="C599" s="34"/>
      <c r="D599" s="34"/>
      <c r="E599" s="34"/>
      <c r="F599" s="34"/>
      <c r="G599" s="34"/>
      <c r="H599" s="34"/>
    </row>
    <row r="600">
      <c r="C600" s="34"/>
      <c r="D600" s="34"/>
      <c r="E600" s="34"/>
      <c r="F600" s="34"/>
      <c r="G600" s="34"/>
      <c r="H600" s="34"/>
    </row>
    <row r="601">
      <c r="C601" s="34"/>
      <c r="D601" s="34"/>
      <c r="E601" s="34"/>
      <c r="F601" s="34"/>
      <c r="G601" s="34"/>
      <c r="H601" s="34"/>
    </row>
    <row r="602">
      <c r="C602" s="34"/>
      <c r="D602" s="34"/>
      <c r="E602" s="34"/>
      <c r="F602" s="34"/>
      <c r="G602" s="34"/>
      <c r="H602" s="34"/>
    </row>
    <row r="603">
      <c r="C603" s="34"/>
      <c r="D603" s="34"/>
      <c r="E603" s="34"/>
      <c r="F603" s="34"/>
      <c r="G603" s="34"/>
      <c r="H603" s="34"/>
    </row>
    <row r="604">
      <c r="C604" s="34"/>
      <c r="D604" s="34"/>
      <c r="E604" s="34"/>
      <c r="F604" s="34"/>
      <c r="G604" s="34"/>
      <c r="H604" s="34"/>
    </row>
    <row r="605">
      <c r="C605" s="34"/>
      <c r="D605" s="34"/>
      <c r="E605" s="34"/>
      <c r="F605" s="34"/>
      <c r="G605" s="34"/>
      <c r="H605" s="34"/>
    </row>
    <row r="606">
      <c r="C606" s="34"/>
      <c r="D606" s="34"/>
      <c r="E606" s="34"/>
      <c r="F606" s="34"/>
      <c r="G606" s="34"/>
      <c r="H606" s="34"/>
    </row>
    <row r="607">
      <c r="C607" s="34"/>
      <c r="D607" s="34"/>
      <c r="E607" s="34"/>
      <c r="F607" s="34"/>
      <c r="G607" s="34"/>
      <c r="H607" s="34"/>
    </row>
    <row r="608">
      <c r="C608" s="34"/>
      <c r="D608" s="34"/>
      <c r="E608" s="34"/>
      <c r="F608" s="34"/>
      <c r="G608" s="34"/>
      <c r="H608" s="34"/>
    </row>
    <row r="609">
      <c r="C609" s="34"/>
      <c r="D609" s="34"/>
      <c r="E609" s="34"/>
      <c r="F609" s="34"/>
      <c r="G609" s="34"/>
      <c r="H609" s="34"/>
    </row>
    <row r="610">
      <c r="C610" s="34"/>
      <c r="D610" s="34"/>
      <c r="E610" s="34"/>
      <c r="F610" s="34"/>
      <c r="G610" s="34"/>
      <c r="H610" s="34"/>
    </row>
    <row r="611">
      <c r="C611" s="34"/>
      <c r="D611" s="34"/>
      <c r="E611" s="34"/>
      <c r="F611" s="34"/>
      <c r="G611" s="34"/>
      <c r="H611" s="34"/>
    </row>
    <row r="612">
      <c r="C612" s="34"/>
      <c r="D612" s="34"/>
      <c r="E612" s="34"/>
      <c r="F612" s="34"/>
      <c r="G612" s="34"/>
      <c r="H612" s="34"/>
    </row>
    <row r="613">
      <c r="C613" s="34"/>
      <c r="D613" s="34"/>
      <c r="E613" s="34"/>
      <c r="F613" s="34"/>
      <c r="G613" s="34"/>
      <c r="H613" s="34"/>
    </row>
    <row r="614">
      <c r="C614" s="34"/>
      <c r="D614" s="34"/>
      <c r="E614" s="34"/>
      <c r="F614" s="34"/>
      <c r="G614" s="34"/>
      <c r="H614" s="34"/>
    </row>
    <row r="615">
      <c r="C615" s="34"/>
      <c r="D615" s="34"/>
      <c r="E615" s="34"/>
      <c r="F615" s="34"/>
      <c r="G615" s="34"/>
      <c r="H615" s="34"/>
    </row>
    <row r="616">
      <c r="C616" s="34"/>
      <c r="D616" s="34"/>
      <c r="E616" s="34"/>
      <c r="F616" s="34"/>
      <c r="G616" s="34"/>
      <c r="H616" s="34"/>
    </row>
    <row r="617">
      <c r="C617" s="34"/>
      <c r="D617" s="34"/>
      <c r="E617" s="34"/>
      <c r="F617" s="34"/>
      <c r="G617" s="34"/>
      <c r="H617" s="34"/>
    </row>
    <row r="618">
      <c r="C618" s="34"/>
      <c r="D618" s="34"/>
      <c r="E618" s="34"/>
      <c r="F618" s="34"/>
      <c r="G618" s="34"/>
      <c r="H618" s="34"/>
    </row>
    <row r="619">
      <c r="C619" s="34"/>
      <c r="D619" s="34"/>
      <c r="E619" s="34"/>
      <c r="F619" s="34"/>
      <c r="G619" s="34"/>
      <c r="H619" s="34"/>
    </row>
    <row r="620">
      <c r="C620" s="34"/>
      <c r="D620" s="34"/>
      <c r="E620" s="34"/>
      <c r="F620" s="34"/>
      <c r="G620" s="34"/>
      <c r="H620" s="34"/>
    </row>
    <row r="621">
      <c r="C621" s="34"/>
      <c r="D621" s="34"/>
      <c r="E621" s="34"/>
      <c r="F621" s="34"/>
      <c r="G621" s="34"/>
      <c r="H621" s="34"/>
    </row>
    <row r="622">
      <c r="C622" s="34"/>
      <c r="D622" s="34"/>
      <c r="E622" s="34"/>
      <c r="F622" s="34"/>
      <c r="G622" s="34"/>
      <c r="H622" s="34"/>
    </row>
    <row r="623">
      <c r="C623" s="34"/>
      <c r="D623" s="34"/>
      <c r="E623" s="34"/>
      <c r="F623" s="34"/>
      <c r="G623" s="34"/>
      <c r="H623" s="34"/>
    </row>
    <row r="624">
      <c r="C624" s="34"/>
      <c r="D624" s="34"/>
      <c r="E624" s="34"/>
      <c r="F624" s="34"/>
      <c r="G624" s="34"/>
      <c r="H624" s="34"/>
    </row>
    <row r="625">
      <c r="C625" s="34"/>
      <c r="D625" s="34"/>
      <c r="E625" s="34"/>
      <c r="F625" s="34"/>
      <c r="G625" s="34"/>
      <c r="H625" s="34"/>
    </row>
    <row r="626">
      <c r="C626" s="34"/>
      <c r="D626" s="34"/>
      <c r="E626" s="34"/>
      <c r="F626" s="34"/>
      <c r="G626" s="34"/>
      <c r="H626" s="34"/>
    </row>
    <row r="627">
      <c r="C627" s="34"/>
      <c r="D627" s="34"/>
      <c r="E627" s="34"/>
      <c r="F627" s="34"/>
      <c r="G627" s="34"/>
      <c r="H627" s="34"/>
    </row>
    <row r="628">
      <c r="C628" s="34"/>
      <c r="D628" s="34"/>
      <c r="E628" s="34"/>
      <c r="F628" s="34"/>
      <c r="G628" s="34"/>
      <c r="H628" s="34"/>
    </row>
    <row r="629">
      <c r="C629" s="34"/>
      <c r="D629" s="34"/>
      <c r="E629" s="34"/>
      <c r="F629" s="34"/>
      <c r="G629" s="34"/>
      <c r="H629" s="34"/>
    </row>
    <row r="630">
      <c r="C630" s="34"/>
      <c r="D630" s="34"/>
      <c r="E630" s="34"/>
      <c r="F630" s="34"/>
      <c r="G630" s="34"/>
      <c r="H630" s="34"/>
    </row>
    <row r="631">
      <c r="C631" s="34"/>
      <c r="D631" s="34"/>
      <c r="E631" s="34"/>
      <c r="F631" s="34"/>
      <c r="G631" s="34"/>
      <c r="H631" s="34"/>
    </row>
    <row r="632">
      <c r="C632" s="34"/>
      <c r="D632" s="34"/>
      <c r="E632" s="34"/>
      <c r="F632" s="34"/>
      <c r="G632" s="34"/>
      <c r="H632" s="34"/>
    </row>
    <row r="633">
      <c r="C633" s="34"/>
      <c r="D633" s="34"/>
      <c r="E633" s="34"/>
      <c r="F633" s="34"/>
      <c r="G633" s="34"/>
      <c r="H633" s="34"/>
    </row>
    <row r="634">
      <c r="C634" s="34"/>
      <c r="D634" s="34"/>
      <c r="E634" s="34"/>
      <c r="F634" s="34"/>
      <c r="G634" s="34"/>
      <c r="H634" s="34"/>
    </row>
    <row r="635">
      <c r="C635" s="34"/>
      <c r="D635" s="34"/>
      <c r="E635" s="34"/>
      <c r="F635" s="34"/>
      <c r="G635" s="34"/>
      <c r="H635" s="34"/>
    </row>
    <row r="636">
      <c r="C636" s="34"/>
      <c r="D636" s="34"/>
      <c r="E636" s="34"/>
      <c r="F636" s="34"/>
      <c r="G636" s="34"/>
      <c r="H636" s="34"/>
    </row>
    <row r="637">
      <c r="C637" s="34"/>
      <c r="D637" s="34"/>
      <c r="E637" s="34"/>
      <c r="F637" s="34"/>
      <c r="G637" s="34"/>
      <c r="H637" s="34"/>
    </row>
    <row r="638">
      <c r="C638" s="34"/>
      <c r="D638" s="34"/>
      <c r="E638" s="34"/>
      <c r="F638" s="34"/>
      <c r="G638" s="34"/>
      <c r="H638" s="34"/>
    </row>
    <row r="639">
      <c r="C639" s="34"/>
      <c r="D639" s="34"/>
      <c r="E639" s="34"/>
      <c r="F639" s="34"/>
      <c r="G639" s="34"/>
      <c r="H639" s="34"/>
    </row>
    <row r="640">
      <c r="C640" s="34"/>
      <c r="D640" s="34"/>
      <c r="E640" s="34"/>
      <c r="F640" s="34"/>
      <c r="G640" s="34"/>
      <c r="H640" s="34"/>
    </row>
    <row r="641">
      <c r="C641" s="34"/>
      <c r="D641" s="34"/>
      <c r="E641" s="34"/>
      <c r="F641" s="34"/>
      <c r="G641" s="34"/>
      <c r="H641" s="34"/>
    </row>
    <row r="642">
      <c r="C642" s="34"/>
      <c r="D642" s="34"/>
      <c r="E642" s="34"/>
      <c r="F642" s="34"/>
      <c r="G642" s="34"/>
      <c r="H642" s="34"/>
    </row>
    <row r="643">
      <c r="C643" s="34"/>
      <c r="D643" s="34"/>
      <c r="E643" s="34"/>
      <c r="F643" s="34"/>
      <c r="G643" s="34"/>
      <c r="H643" s="34"/>
    </row>
    <row r="644">
      <c r="C644" s="34"/>
      <c r="D644" s="34"/>
      <c r="E644" s="34"/>
      <c r="F644" s="34"/>
      <c r="G644" s="34"/>
      <c r="H644" s="34"/>
    </row>
    <row r="645">
      <c r="C645" s="34"/>
      <c r="D645" s="34"/>
      <c r="E645" s="34"/>
      <c r="F645" s="34"/>
      <c r="G645" s="34"/>
      <c r="H645" s="34"/>
    </row>
    <row r="646">
      <c r="C646" s="34"/>
      <c r="D646" s="34"/>
      <c r="E646" s="34"/>
      <c r="F646" s="34"/>
      <c r="G646" s="34"/>
      <c r="H646" s="34"/>
    </row>
    <row r="647">
      <c r="C647" s="34"/>
      <c r="D647" s="34"/>
      <c r="E647" s="34"/>
      <c r="F647" s="34"/>
      <c r="G647" s="34"/>
      <c r="H647" s="34"/>
    </row>
    <row r="648">
      <c r="C648" s="34"/>
      <c r="D648" s="34"/>
      <c r="E648" s="34"/>
      <c r="F648" s="34"/>
      <c r="G648" s="34"/>
      <c r="H648" s="34"/>
    </row>
    <row r="649">
      <c r="C649" s="34"/>
      <c r="D649" s="34"/>
      <c r="E649" s="34"/>
      <c r="F649" s="34"/>
      <c r="G649" s="34"/>
      <c r="H649" s="34"/>
    </row>
    <row r="650">
      <c r="C650" s="34"/>
      <c r="D650" s="34"/>
      <c r="E650" s="34"/>
      <c r="F650" s="34"/>
      <c r="G650" s="34"/>
      <c r="H650" s="34"/>
    </row>
    <row r="651">
      <c r="C651" s="34"/>
      <c r="D651" s="34"/>
      <c r="E651" s="34"/>
      <c r="F651" s="34"/>
      <c r="G651" s="34"/>
      <c r="H651" s="34"/>
    </row>
    <row r="652">
      <c r="C652" s="34"/>
      <c r="D652" s="34"/>
      <c r="E652" s="34"/>
      <c r="F652" s="34"/>
      <c r="G652" s="34"/>
      <c r="H652" s="34"/>
    </row>
    <row r="653">
      <c r="C653" s="34"/>
      <c r="D653" s="34"/>
      <c r="E653" s="34"/>
      <c r="F653" s="34"/>
      <c r="G653" s="34"/>
      <c r="H653" s="34"/>
    </row>
    <row r="654">
      <c r="C654" s="34"/>
      <c r="D654" s="34"/>
      <c r="E654" s="34"/>
      <c r="F654" s="34"/>
      <c r="G654" s="34"/>
      <c r="H654" s="34"/>
    </row>
    <row r="655">
      <c r="C655" s="34"/>
      <c r="D655" s="34"/>
      <c r="E655" s="34"/>
      <c r="F655" s="34"/>
      <c r="G655" s="34"/>
      <c r="H655" s="34"/>
    </row>
    <row r="656">
      <c r="C656" s="34"/>
      <c r="D656" s="34"/>
      <c r="E656" s="34"/>
      <c r="F656" s="34"/>
      <c r="G656" s="34"/>
      <c r="H656" s="34"/>
    </row>
    <row r="657">
      <c r="C657" s="34"/>
      <c r="D657" s="34"/>
      <c r="E657" s="34"/>
      <c r="F657" s="34"/>
      <c r="G657" s="34"/>
      <c r="H657" s="34"/>
    </row>
    <row r="658">
      <c r="C658" s="34"/>
      <c r="D658" s="34"/>
      <c r="E658" s="34"/>
      <c r="F658" s="34"/>
      <c r="G658" s="34"/>
      <c r="H658" s="34"/>
    </row>
    <row r="659">
      <c r="C659" s="34"/>
      <c r="D659" s="34"/>
      <c r="E659" s="34"/>
      <c r="F659" s="34"/>
      <c r="G659" s="34"/>
      <c r="H659" s="34"/>
    </row>
    <row r="660">
      <c r="C660" s="34"/>
      <c r="D660" s="34"/>
      <c r="E660" s="34"/>
      <c r="F660" s="34"/>
      <c r="G660" s="34"/>
      <c r="H660" s="34"/>
    </row>
    <row r="661">
      <c r="C661" s="34"/>
      <c r="D661" s="34"/>
      <c r="E661" s="34"/>
      <c r="F661" s="34"/>
      <c r="G661" s="34"/>
      <c r="H661" s="34"/>
    </row>
    <row r="662">
      <c r="C662" s="34"/>
      <c r="D662" s="34"/>
      <c r="E662" s="34"/>
      <c r="F662" s="34"/>
      <c r="G662" s="34"/>
      <c r="H662" s="34"/>
    </row>
    <row r="663">
      <c r="C663" s="34"/>
      <c r="D663" s="34"/>
      <c r="E663" s="34"/>
      <c r="F663" s="34"/>
      <c r="G663" s="34"/>
      <c r="H663" s="34"/>
    </row>
    <row r="664">
      <c r="C664" s="34"/>
      <c r="D664" s="34"/>
      <c r="E664" s="34"/>
      <c r="F664" s="34"/>
      <c r="G664" s="34"/>
      <c r="H664" s="34"/>
    </row>
    <row r="665">
      <c r="C665" s="34"/>
      <c r="D665" s="34"/>
      <c r="E665" s="34"/>
      <c r="F665" s="34"/>
      <c r="G665" s="34"/>
      <c r="H665" s="34"/>
    </row>
    <row r="666">
      <c r="C666" s="34"/>
      <c r="D666" s="34"/>
      <c r="E666" s="34"/>
      <c r="F666" s="34"/>
      <c r="G666" s="34"/>
      <c r="H666" s="34"/>
    </row>
    <row r="667">
      <c r="C667" s="34"/>
      <c r="D667" s="34"/>
      <c r="E667" s="34"/>
      <c r="F667" s="34"/>
      <c r="G667" s="34"/>
      <c r="H667" s="34"/>
    </row>
    <row r="668">
      <c r="C668" s="34"/>
      <c r="D668" s="34"/>
      <c r="E668" s="34"/>
      <c r="F668" s="34"/>
      <c r="G668" s="34"/>
      <c r="H668" s="34"/>
    </row>
    <row r="669">
      <c r="C669" s="34"/>
      <c r="D669" s="34"/>
      <c r="E669" s="34"/>
      <c r="F669" s="34"/>
      <c r="G669" s="34"/>
      <c r="H669" s="34"/>
    </row>
    <row r="670">
      <c r="C670" s="34"/>
      <c r="D670" s="34"/>
      <c r="E670" s="34"/>
      <c r="F670" s="34"/>
      <c r="G670" s="34"/>
      <c r="H670" s="34"/>
    </row>
    <row r="671">
      <c r="C671" s="34"/>
      <c r="D671" s="34"/>
      <c r="E671" s="34"/>
      <c r="F671" s="34"/>
      <c r="G671" s="34"/>
      <c r="H671" s="34"/>
    </row>
    <row r="672">
      <c r="C672" s="34"/>
      <c r="D672" s="34"/>
      <c r="E672" s="34"/>
      <c r="F672" s="34"/>
      <c r="G672" s="34"/>
      <c r="H672" s="34"/>
    </row>
    <row r="673">
      <c r="C673" s="34"/>
      <c r="D673" s="34"/>
      <c r="E673" s="34"/>
      <c r="F673" s="34"/>
      <c r="G673" s="34"/>
      <c r="H673" s="34"/>
    </row>
    <row r="674">
      <c r="C674" s="34"/>
      <c r="D674" s="34"/>
      <c r="E674" s="34"/>
      <c r="F674" s="34"/>
      <c r="G674" s="34"/>
      <c r="H674" s="34"/>
    </row>
    <row r="675">
      <c r="C675" s="34"/>
      <c r="D675" s="34"/>
      <c r="E675" s="34"/>
      <c r="F675" s="34"/>
      <c r="G675" s="34"/>
      <c r="H675" s="34"/>
    </row>
    <row r="676">
      <c r="C676" s="34"/>
      <c r="D676" s="34"/>
      <c r="E676" s="34"/>
      <c r="F676" s="34"/>
      <c r="G676" s="34"/>
      <c r="H676" s="34"/>
    </row>
    <row r="677">
      <c r="C677" s="34"/>
      <c r="D677" s="34"/>
      <c r="E677" s="34"/>
      <c r="F677" s="34"/>
      <c r="G677" s="34"/>
      <c r="H677" s="34"/>
    </row>
    <row r="678">
      <c r="C678" s="34"/>
      <c r="D678" s="34"/>
      <c r="E678" s="34"/>
      <c r="F678" s="34"/>
      <c r="G678" s="34"/>
      <c r="H678" s="34"/>
    </row>
    <row r="679">
      <c r="C679" s="34"/>
      <c r="D679" s="34"/>
      <c r="E679" s="34"/>
      <c r="F679" s="34"/>
      <c r="G679" s="34"/>
      <c r="H679" s="34"/>
    </row>
    <row r="680">
      <c r="C680" s="34"/>
      <c r="D680" s="34"/>
      <c r="E680" s="34"/>
      <c r="F680" s="34"/>
      <c r="G680" s="34"/>
      <c r="H680" s="34"/>
    </row>
    <row r="681">
      <c r="C681" s="34"/>
      <c r="D681" s="34"/>
      <c r="E681" s="34"/>
      <c r="F681" s="34"/>
      <c r="G681" s="34"/>
      <c r="H681" s="34"/>
    </row>
    <row r="682">
      <c r="C682" s="34"/>
      <c r="D682" s="34"/>
      <c r="E682" s="34"/>
      <c r="F682" s="34"/>
      <c r="G682" s="34"/>
      <c r="H682" s="34"/>
    </row>
    <row r="683">
      <c r="C683" s="34"/>
      <c r="D683" s="34"/>
      <c r="E683" s="34"/>
      <c r="F683" s="34"/>
      <c r="G683" s="34"/>
      <c r="H683" s="34"/>
    </row>
    <row r="684">
      <c r="C684" s="34"/>
      <c r="D684" s="34"/>
      <c r="E684" s="34"/>
      <c r="F684" s="34"/>
      <c r="G684" s="34"/>
      <c r="H684" s="34"/>
    </row>
    <row r="685">
      <c r="C685" s="34"/>
      <c r="D685" s="34"/>
      <c r="E685" s="34"/>
      <c r="F685" s="34"/>
      <c r="G685" s="34"/>
      <c r="H685" s="34"/>
    </row>
    <row r="686">
      <c r="C686" s="34"/>
      <c r="D686" s="34"/>
      <c r="E686" s="34"/>
      <c r="F686" s="34"/>
      <c r="G686" s="34"/>
      <c r="H686" s="34"/>
    </row>
    <row r="687">
      <c r="C687" s="34"/>
      <c r="D687" s="34"/>
      <c r="E687" s="34"/>
      <c r="F687" s="34"/>
      <c r="G687" s="34"/>
      <c r="H687" s="34"/>
    </row>
    <row r="688">
      <c r="C688" s="34"/>
      <c r="D688" s="34"/>
      <c r="E688" s="34"/>
      <c r="F688" s="34"/>
      <c r="G688" s="34"/>
      <c r="H688" s="34"/>
    </row>
    <row r="689">
      <c r="C689" s="34"/>
      <c r="D689" s="34"/>
      <c r="E689" s="34"/>
      <c r="F689" s="34"/>
      <c r="G689" s="34"/>
      <c r="H689" s="34"/>
    </row>
    <row r="690">
      <c r="C690" s="34"/>
      <c r="D690" s="34"/>
      <c r="E690" s="34"/>
      <c r="F690" s="34"/>
      <c r="G690" s="34"/>
      <c r="H690" s="34"/>
    </row>
    <row r="691">
      <c r="C691" s="34"/>
      <c r="D691" s="34"/>
      <c r="E691" s="34"/>
      <c r="F691" s="34"/>
      <c r="G691" s="34"/>
      <c r="H691" s="34"/>
    </row>
    <row r="692">
      <c r="C692" s="34"/>
      <c r="D692" s="34"/>
      <c r="E692" s="34"/>
      <c r="F692" s="34"/>
      <c r="G692" s="34"/>
      <c r="H692" s="34"/>
    </row>
    <row r="693">
      <c r="C693" s="34"/>
      <c r="D693" s="34"/>
      <c r="E693" s="34"/>
      <c r="F693" s="34"/>
      <c r="G693" s="34"/>
      <c r="H693" s="34"/>
    </row>
    <row r="694">
      <c r="C694" s="34"/>
      <c r="D694" s="34"/>
      <c r="E694" s="34"/>
      <c r="F694" s="34"/>
      <c r="G694" s="34"/>
      <c r="H694" s="34"/>
    </row>
    <row r="695">
      <c r="C695" s="34"/>
      <c r="D695" s="34"/>
      <c r="E695" s="34"/>
      <c r="F695" s="34"/>
      <c r="G695" s="34"/>
      <c r="H695" s="34"/>
    </row>
    <row r="696">
      <c r="C696" s="34"/>
      <c r="D696" s="34"/>
      <c r="E696" s="34"/>
      <c r="F696" s="34"/>
      <c r="G696" s="34"/>
      <c r="H696" s="34"/>
    </row>
    <row r="697">
      <c r="C697" s="34"/>
      <c r="D697" s="34"/>
      <c r="E697" s="34"/>
      <c r="F697" s="34"/>
      <c r="G697" s="34"/>
      <c r="H697" s="34"/>
    </row>
    <row r="698">
      <c r="C698" s="34"/>
      <c r="D698" s="34"/>
      <c r="E698" s="34"/>
      <c r="F698" s="34"/>
      <c r="G698" s="34"/>
      <c r="H698" s="34"/>
    </row>
    <row r="699">
      <c r="C699" s="34"/>
      <c r="D699" s="34"/>
      <c r="E699" s="34"/>
      <c r="F699" s="34"/>
      <c r="G699" s="34"/>
      <c r="H699" s="34"/>
    </row>
    <row r="700">
      <c r="C700" s="34"/>
      <c r="D700" s="34"/>
      <c r="E700" s="34"/>
      <c r="F700" s="34"/>
      <c r="G700" s="34"/>
      <c r="H700" s="34"/>
    </row>
    <row r="701">
      <c r="C701" s="34"/>
      <c r="D701" s="34"/>
      <c r="E701" s="34"/>
      <c r="F701" s="34"/>
      <c r="G701" s="34"/>
      <c r="H701" s="34"/>
    </row>
    <row r="702">
      <c r="C702" s="34"/>
      <c r="D702" s="34"/>
      <c r="E702" s="34"/>
      <c r="F702" s="34"/>
      <c r="G702" s="34"/>
      <c r="H702" s="34"/>
    </row>
    <row r="703">
      <c r="C703" s="34"/>
      <c r="D703" s="34"/>
      <c r="E703" s="34"/>
      <c r="F703" s="34"/>
      <c r="G703" s="34"/>
      <c r="H703" s="34"/>
    </row>
    <row r="704">
      <c r="C704" s="34"/>
      <c r="D704" s="34"/>
      <c r="E704" s="34"/>
      <c r="F704" s="34"/>
      <c r="G704" s="34"/>
      <c r="H704" s="34"/>
    </row>
    <row r="705">
      <c r="C705" s="34"/>
      <c r="D705" s="34"/>
      <c r="E705" s="34"/>
      <c r="F705" s="34"/>
      <c r="G705" s="34"/>
      <c r="H705" s="34"/>
    </row>
    <row r="706">
      <c r="C706" s="34"/>
      <c r="D706" s="34"/>
      <c r="E706" s="34"/>
      <c r="F706" s="34"/>
      <c r="G706" s="34"/>
      <c r="H706" s="34"/>
    </row>
    <row r="707">
      <c r="C707" s="34"/>
      <c r="D707" s="34"/>
      <c r="E707" s="34"/>
      <c r="F707" s="34"/>
      <c r="G707" s="34"/>
      <c r="H707" s="34"/>
    </row>
    <row r="708">
      <c r="C708" s="34"/>
      <c r="D708" s="34"/>
      <c r="E708" s="34"/>
      <c r="F708" s="34"/>
      <c r="G708" s="34"/>
      <c r="H708" s="34"/>
    </row>
    <row r="709">
      <c r="C709" s="34"/>
      <c r="D709" s="34"/>
      <c r="E709" s="34"/>
      <c r="F709" s="34"/>
      <c r="G709" s="34"/>
      <c r="H709" s="34"/>
    </row>
    <row r="710">
      <c r="C710" s="34"/>
      <c r="D710" s="34"/>
      <c r="E710" s="34"/>
      <c r="F710" s="34"/>
      <c r="G710" s="34"/>
      <c r="H710" s="34"/>
    </row>
    <row r="711">
      <c r="C711" s="34"/>
      <c r="D711" s="34"/>
      <c r="E711" s="34"/>
      <c r="F711" s="34"/>
      <c r="G711" s="34"/>
      <c r="H711" s="34"/>
    </row>
    <row r="712">
      <c r="C712" s="34"/>
      <c r="D712" s="34"/>
      <c r="E712" s="34"/>
      <c r="F712" s="34"/>
      <c r="G712" s="34"/>
      <c r="H712" s="34"/>
    </row>
    <row r="713">
      <c r="C713" s="34"/>
      <c r="D713" s="34"/>
      <c r="E713" s="34"/>
      <c r="F713" s="34"/>
      <c r="G713" s="34"/>
      <c r="H713" s="34"/>
    </row>
    <row r="714">
      <c r="C714" s="34"/>
      <c r="D714" s="34"/>
      <c r="E714" s="34"/>
      <c r="F714" s="34"/>
      <c r="G714" s="34"/>
      <c r="H714" s="34"/>
    </row>
    <row r="715">
      <c r="C715" s="34"/>
      <c r="D715" s="34"/>
      <c r="E715" s="34"/>
      <c r="F715" s="34"/>
      <c r="G715" s="34"/>
      <c r="H715" s="34"/>
    </row>
    <row r="716">
      <c r="C716" s="34"/>
      <c r="D716" s="34"/>
      <c r="E716" s="34"/>
      <c r="F716" s="34"/>
      <c r="G716" s="34"/>
      <c r="H716" s="34"/>
    </row>
    <row r="717">
      <c r="C717" s="34"/>
      <c r="D717" s="34"/>
      <c r="E717" s="34"/>
      <c r="F717" s="34"/>
      <c r="G717" s="34"/>
      <c r="H717" s="34"/>
    </row>
    <row r="718">
      <c r="C718" s="34"/>
      <c r="D718" s="34"/>
      <c r="E718" s="34"/>
      <c r="F718" s="34"/>
      <c r="G718" s="34"/>
      <c r="H718" s="34"/>
    </row>
    <row r="719">
      <c r="C719" s="34"/>
      <c r="D719" s="34"/>
      <c r="E719" s="34"/>
      <c r="F719" s="34"/>
      <c r="G719" s="34"/>
      <c r="H719" s="34"/>
    </row>
    <row r="720">
      <c r="C720" s="34"/>
      <c r="D720" s="34"/>
      <c r="E720" s="34"/>
      <c r="F720" s="34"/>
      <c r="G720" s="34"/>
      <c r="H720" s="34"/>
    </row>
    <row r="721">
      <c r="C721" s="34"/>
      <c r="D721" s="34"/>
      <c r="E721" s="34"/>
      <c r="F721" s="34"/>
      <c r="G721" s="34"/>
      <c r="H721" s="34"/>
    </row>
    <row r="722">
      <c r="C722" s="34"/>
      <c r="D722" s="34"/>
      <c r="E722" s="34"/>
      <c r="F722" s="34"/>
      <c r="G722" s="34"/>
      <c r="H722" s="34"/>
    </row>
    <row r="723">
      <c r="C723" s="34"/>
      <c r="D723" s="34"/>
      <c r="E723" s="34"/>
      <c r="F723" s="34"/>
      <c r="G723" s="34"/>
      <c r="H723" s="34"/>
    </row>
    <row r="724">
      <c r="C724" s="34"/>
      <c r="D724" s="34"/>
      <c r="E724" s="34"/>
      <c r="F724" s="34"/>
      <c r="G724" s="34"/>
      <c r="H724" s="34"/>
    </row>
    <row r="725">
      <c r="C725" s="34"/>
      <c r="D725" s="34"/>
      <c r="E725" s="34"/>
      <c r="F725" s="34"/>
      <c r="G725" s="34"/>
      <c r="H725" s="34"/>
    </row>
    <row r="726">
      <c r="C726" s="34"/>
      <c r="D726" s="34"/>
      <c r="E726" s="34"/>
      <c r="F726" s="34"/>
      <c r="G726" s="34"/>
      <c r="H726" s="34"/>
    </row>
    <row r="727">
      <c r="C727" s="34"/>
      <c r="D727" s="34"/>
      <c r="E727" s="34"/>
      <c r="F727" s="34"/>
      <c r="G727" s="34"/>
      <c r="H727" s="34"/>
    </row>
    <row r="728">
      <c r="C728" s="34"/>
      <c r="D728" s="34"/>
      <c r="E728" s="34"/>
      <c r="F728" s="34"/>
      <c r="G728" s="34"/>
      <c r="H728" s="34"/>
    </row>
    <row r="729">
      <c r="C729" s="34"/>
      <c r="D729" s="34"/>
      <c r="E729" s="34"/>
      <c r="F729" s="34"/>
      <c r="G729" s="34"/>
      <c r="H729" s="34"/>
    </row>
    <row r="730">
      <c r="C730" s="34"/>
      <c r="D730" s="34"/>
      <c r="E730" s="34"/>
      <c r="F730" s="34"/>
      <c r="G730" s="34"/>
      <c r="H730" s="34"/>
    </row>
    <row r="731">
      <c r="C731" s="34"/>
      <c r="D731" s="34"/>
      <c r="E731" s="34"/>
      <c r="F731" s="34"/>
      <c r="G731" s="34"/>
      <c r="H731" s="34"/>
    </row>
    <row r="732">
      <c r="C732" s="34"/>
      <c r="D732" s="34"/>
      <c r="E732" s="34"/>
      <c r="F732" s="34"/>
      <c r="G732" s="34"/>
      <c r="H732" s="34"/>
    </row>
    <row r="733">
      <c r="C733" s="34"/>
      <c r="D733" s="34"/>
      <c r="E733" s="34"/>
      <c r="F733" s="34"/>
      <c r="G733" s="34"/>
      <c r="H733" s="34"/>
    </row>
    <row r="734">
      <c r="C734" s="34"/>
      <c r="D734" s="34"/>
      <c r="E734" s="34"/>
      <c r="F734" s="34"/>
      <c r="G734" s="34"/>
      <c r="H734" s="34"/>
    </row>
    <row r="735">
      <c r="C735" s="34"/>
      <c r="D735" s="34"/>
      <c r="E735" s="34"/>
      <c r="F735" s="34"/>
      <c r="G735" s="34"/>
      <c r="H735" s="34"/>
    </row>
    <row r="736">
      <c r="C736" s="34"/>
      <c r="D736" s="34"/>
      <c r="E736" s="34"/>
      <c r="F736" s="34"/>
      <c r="G736" s="34"/>
      <c r="H736" s="34"/>
    </row>
    <row r="737">
      <c r="C737" s="34"/>
      <c r="D737" s="34"/>
      <c r="E737" s="34"/>
      <c r="F737" s="34"/>
      <c r="G737" s="34"/>
      <c r="H737" s="34"/>
    </row>
    <row r="738">
      <c r="C738" s="34"/>
      <c r="D738" s="34"/>
      <c r="E738" s="34"/>
      <c r="F738" s="34"/>
      <c r="G738" s="34"/>
      <c r="H738" s="34"/>
    </row>
    <row r="739">
      <c r="C739" s="34"/>
      <c r="D739" s="34"/>
      <c r="E739" s="34"/>
      <c r="F739" s="34"/>
      <c r="G739" s="34"/>
      <c r="H739" s="34"/>
    </row>
    <row r="740">
      <c r="C740" s="34"/>
      <c r="D740" s="34"/>
      <c r="E740" s="34"/>
      <c r="F740" s="34"/>
      <c r="G740" s="34"/>
      <c r="H740" s="34"/>
    </row>
    <row r="741">
      <c r="C741" s="34"/>
      <c r="D741" s="34"/>
      <c r="E741" s="34"/>
      <c r="F741" s="34"/>
      <c r="G741" s="34"/>
      <c r="H741" s="34"/>
    </row>
    <row r="742">
      <c r="C742" s="34"/>
      <c r="D742" s="34"/>
      <c r="E742" s="34"/>
      <c r="F742" s="34"/>
      <c r="G742" s="34"/>
      <c r="H742" s="34"/>
    </row>
    <row r="743">
      <c r="C743" s="34"/>
      <c r="D743" s="34"/>
      <c r="E743" s="34"/>
      <c r="F743" s="34"/>
      <c r="G743" s="34"/>
      <c r="H743" s="34"/>
    </row>
    <row r="744">
      <c r="C744" s="34"/>
      <c r="D744" s="34"/>
      <c r="E744" s="34"/>
      <c r="F744" s="34"/>
      <c r="G744" s="34"/>
      <c r="H744" s="34"/>
    </row>
    <row r="745">
      <c r="C745" s="34"/>
      <c r="D745" s="34"/>
      <c r="E745" s="34"/>
      <c r="F745" s="34"/>
      <c r="G745" s="34"/>
      <c r="H745" s="34"/>
    </row>
    <row r="746">
      <c r="C746" s="34"/>
      <c r="D746" s="34"/>
      <c r="E746" s="34"/>
      <c r="F746" s="34"/>
      <c r="G746" s="34"/>
      <c r="H746" s="34"/>
    </row>
    <row r="747">
      <c r="C747" s="34"/>
      <c r="D747" s="34"/>
      <c r="E747" s="34"/>
      <c r="F747" s="34"/>
      <c r="G747" s="34"/>
      <c r="H747" s="34"/>
    </row>
    <row r="748">
      <c r="C748" s="34"/>
      <c r="D748" s="34"/>
      <c r="E748" s="34"/>
      <c r="F748" s="34"/>
      <c r="G748" s="34"/>
      <c r="H748" s="34"/>
    </row>
    <row r="749">
      <c r="C749" s="34"/>
      <c r="D749" s="34"/>
      <c r="E749" s="34"/>
      <c r="F749" s="34"/>
      <c r="G749" s="34"/>
      <c r="H749" s="34"/>
    </row>
    <row r="750">
      <c r="C750" s="34"/>
      <c r="D750" s="34"/>
      <c r="E750" s="34"/>
      <c r="F750" s="34"/>
      <c r="G750" s="34"/>
      <c r="H750" s="34"/>
    </row>
    <row r="751">
      <c r="C751" s="34"/>
      <c r="D751" s="34"/>
      <c r="E751" s="34"/>
      <c r="F751" s="34"/>
      <c r="G751" s="34"/>
      <c r="H751" s="34"/>
    </row>
    <row r="752">
      <c r="C752" s="34"/>
      <c r="D752" s="34"/>
      <c r="E752" s="34"/>
      <c r="F752" s="34"/>
      <c r="G752" s="34"/>
      <c r="H752" s="34"/>
    </row>
    <row r="753">
      <c r="C753" s="34"/>
      <c r="D753" s="34"/>
      <c r="E753" s="34"/>
      <c r="F753" s="34"/>
      <c r="G753" s="34"/>
      <c r="H753" s="34"/>
    </row>
    <row r="754">
      <c r="C754" s="34"/>
      <c r="D754" s="34"/>
      <c r="E754" s="34"/>
      <c r="F754" s="34"/>
      <c r="G754" s="34"/>
      <c r="H754" s="34"/>
    </row>
    <row r="755">
      <c r="C755" s="34"/>
      <c r="D755" s="34"/>
      <c r="E755" s="34"/>
      <c r="F755" s="34"/>
      <c r="G755" s="34"/>
      <c r="H755" s="34"/>
    </row>
    <row r="756">
      <c r="C756" s="34"/>
      <c r="D756" s="34"/>
      <c r="E756" s="34"/>
      <c r="F756" s="34"/>
      <c r="G756" s="34"/>
      <c r="H756" s="34"/>
    </row>
    <row r="757">
      <c r="C757" s="34"/>
      <c r="D757" s="34"/>
      <c r="E757" s="34"/>
      <c r="F757" s="34"/>
      <c r="G757" s="34"/>
      <c r="H757" s="34"/>
    </row>
    <row r="758">
      <c r="C758" s="34"/>
      <c r="D758" s="34"/>
      <c r="E758" s="34"/>
      <c r="F758" s="34"/>
      <c r="G758" s="34"/>
      <c r="H758" s="34"/>
    </row>
    <row r="759">
      <c r="C759" s="34"/>
      <c r="D759" s="34"/>
      <c r="E759" s="34"/>
      <c r="F759" s="34"/>
      <c r="G759" s="34"/>
      <c r="H759" s="34"/>
    </row>
    <row r="760">
      <c r="C760" s="34"/>
      <c r="D760" s="34"/>
      <c r="E760" s="34"/>
      <c r="F760" s="34"/>
      <c r="G760" s="34"/>
      <c r="H760" s="34"/>
    </row>
    <row r="761">
      <c r="C761" s="34"/>
      <c r="D761" s="34"/>
      <c r="E761" s="34"/>
      <c r="F761" s="34"/>
      <c r="G761" s="34"/>
      <c r="H761" s="34"/>
    </row>
    <row r="762">
      <c r="C762" s="34"/>
      <c r="D762" s="34"/>
      <c r="E762" s="34"/>
      <c r="F762" s="34"/>
      <c r="G762" s="34"/>
      <c r="H762" s="34"/>
    </row>
    <row r="763">
      <c r="C763" s="34"/>
      <c r="D763" s="34"/>
      <c r="E763" s="34"/>
      <c r="F763" s="34"/>
      <c r="G763" s="34"/>
      <c r="H763" s="34"/>
    </row>
    <row r="764">
      <c r="C764" s="34"/>
      <c r="D764" s="34"/>
      <c r="E764" s="34"/>
      <c r="F764" s="34"/>
      <c r="G764" s="34"/>
      <c r="H764" s="34"/>
    </row>
    <row r="765">
      <c r="C765" s="34"/>
      <c r="D765" s="34"/>
      <c r="E765" s="34"/>
      <c r="F765" s="34"/>
      <c r="G765" s="34"/>
      <c r="H765" s="34"/>
    </row>
    <row r="766">
      <c r="C766" s="34"/>
      <c r="D766" s="34"/>
      <c r="E766" s="34"/>
      <c r="F766" s="34"/>
      <c r="G766" s="34"/>
      <c r="H766" s="34"/>
    </row>
    <row r="767">
      <c r="C767" s="34"/>
      <c r="D767" s="34"/>
      <c r="E767" s="34"/>
      <c r="F767" s="34"/>
      <c r="G767" s="34"/>
      <c r="H767" s="34"/>
    </row>
    <row r="768">
      <c r="C768" s="34"/>
      <c r="D768" s="34"/>
      <c r="E768" s="34"/>
      <c r="F768" s="34"/>
      <c r="G768" s="34"/>
      <c r="H768" s="34"/>
    </row>
    <row r="769">
      <c r="C769" s="34"/>
      <c r="D769" s="34"/>
      <c r="E769" s="34"/>
      <c r="F769" s="34"/>
      <c r="G769" s="34"/>
      <c r="H769" s="34"/>
    </row>
    <row r="770">
      <c r="C770" s="34"/>
      <c r="D770" s="34"/>
      <c r="E770" s="34"/>
      <c r="F770" s="34"/>
      <c r="G770" s="34"/>
      <c r="H770" s="34"/>
    </row>
    <row r="771">
      <c r="C771" s="34"/>
      <c r="D771" s="34"/>
      <c r="E771" s="34"/>
      <c r="F771" s="34"/>
      <c r="G771" s="34"/>
      <c r="H771" s="34"/>
    </row>
    <row r="772">
      <c r="C772" s="34"/>
      <c r="D772" s="34"/>
      <c r="E772" s="34"/>
      <c r="F772" s="34"/>
      <c r="G772" s="34"/>
      <c r="H772" s="34"/>
    </row>
    <row r="773">
      <c r="C773" s="34"/>
      <c r="D773" s="34"/>
      <c r="E773" s="34"/>
      <c r="F773" s="34"/>
      <c r="G773" s="34"/>
      <c r="H773" s="34"/>
    </row>
    <row r="774">
      <c r="C774" s="34"/>
      <c r="D774" s="34"/>
      <c r="E774" s="34"/>
      <c r="F774" s="34"/>
      <c r="G774" s="34"/>
      <c r="H774" s="34"/>
    </row>
    <row r="775">
      <c r="C775" s="34"/>
      <c r="D775" s="34"/>
      <c r="E775" s="34"/>
      <c r="F775" s="34"/>
      <c r="G775" s="34"/>
      <c r="H775" s="34"/>
    </row>
    <row r="776">
      <c r="C776" s="34"/>
      <c r="D776" s="34"/>
      <c r="E776" s="34"/>
      <c r="F776" s="34"/>
      <c r="G776" s="34"/>
      <c r="H776" s="34"/>
    </row>
    <row r="777">
      <c r="C777" s="34"/>
      <c r="D777" s="34"/>
      <c r="E777" s="34"/>
      <c r="F777" s="34"/>
      <c r="G777" s="34"/>
      <c r="H777" s="34"/>
    </row>
    <row r="778">
      <c r="C778" s="34"/>
      <c r="D778" s="34"/>
      <c r="E778" s="34"/>
      <c r="F778" s="34"/>
      <c r="G778" s="34"/>
      <c r="H778" s="34"/>
    </row>
    <row r="779">
      <c r="C779" s="34"/>
      <c r="D779" s="34"/>
      <c r="E779" s="34"/>
      <c r="F779" s="34"/>
      <c r="G779" s="34"/>
      <c r="H779" s="34"/>
    </row>
    <row r="780">
      <c r="C780" s="34"/>
      <c r="D780" s="34"/>
      <c r="E780" s="34"/>
      <c r="F780" s="34"/>
      <c r="G780" s="34"/>
      <c r="H780" s="34"/>
    </row>
    <row r="781">
      <c r="C781" s="34"/>
      <c r="D781" s="34"/>
      <c r="E781" s="34"/>
      <c r="F781" s="34"/>
      <c r="G781" s="34"/>
      <c r="H781" s="34"/>
    </row>
    <row r="782">
      <c r="C782" s="34"/>
      <c r="D782" s="34"/>
      <c r="E782" s="34"/>
      <c r="F782" s="34"/>
      <c r="G782" s="34"/>
      <c r="H782" s="34"/>
    </row>
    <row r="783">
      <c r="C783" s="34"/>
      <c r="D783" s="34"/>
      <c r="E783" s="34"/>
      <c r="F783" s="34"/>
      <c r="G783" s="34"/>
      <c r="H783" s="34"/>
    </row>
    <row r="784">
      <c r="C784" s="34"/>
      <c r="D784" s="34"/>
      <c r="E784" s="34"/>
      <c r="F784" s="34"/>
      <c r="G784" s="34"/>
      <c r="H784" s="34"/>
    </row>
    <row r="785">
      <c r="C785" s="34"/>
      <c r="D785" s="34"/>
      <c r="E785" s="34"/>
      <c r="F785" s="34"/>
      <c r="G785" s="34"/>
      <c r="H785" s="34"/>
    </row>
    <row r="786">
      <c r="C786" s="34"/>
      <c r="D786" s="34"/>
      <c r="E786" s="34"/>
      <c r="F786" s="34"/>
      <c r="G786" s="34"/>
      <c r="H786" s="34"/>
    </row>
    <row r="787">
      <c r="C787" s="34"/>
      <c r="D787" s="34"/>
      <c r="E787" s="34"/>
      <c r="F787" s="34"/>
      <c r="G787" s="34"/>
      <c r="H787" s="34"/>
    </row>
    <row r="788">
      <c r="C788" s="34"/>
      <c r="D788" s="34"/>
      <c r="E788" s="34"/>
      <c r="F788" s="34"/>
      <c r="G788" s="34"/>
      <c r="H788" s="34"/>
    </row>
    <row r="789">
      <c r="C789" s="34"/>
      <c r="D789" s="34"/>
      <c r="E789" s="34"/>
      <c r="F789" s="34"/>
      <c r="G789" s="34"/>
      <c r="H789" s="34"/>
    </row>
    <row r="790">
      <c r="C790" s="34"/>
      <c r="D790" s="34"/>
      <c r="E790" s="34"/>
      <c r="F790" s="34"/>
      <c r="G790" s="34"/>
      <c r="H790" s="34"/>
    </row>
    <row r="791">
      <c r="C791" s="34"/>
      <c r="D791" s="34"/>
      <c r="E791" s="34"/>
      <c r="F791" s="34"/>
      <c r="G791" s="34"/>
      <c r="H791" s="34"/>
    </row>
    <row r="792">
      <c r="C792" s="34"/>
      <c r="D792" s="34"/>
      <c r="E792" s="34"/>
      <c r="F792" s="34"/>
      <c r="G792" s="34"/>
      <c r="H792" s="34"/>
    </row>
    <row r="793">
      <c r="C793" s="34"/>
      <c r="D793" s="34"/>
      <c r="E793" s="34"/>
      <c r="F793" s="34"/>
      <c r="G793" s="34"/>
      <c r="H793" s="34"/>
    </row>
    <row r="794">
      <c r="C794" s="34"/>
      <c r="D794" s="34"/>
      <c r="E794" s="34"/>
      <c r="F794" s="34"/>
      <c r="G794" s="34"/>
      <c r="H794" s="34"/>
    </row>
    <row r="795">
      <c r="C795" s="34"/>
      <c r="D795" s="34"/>
      <c r="E795" s="34"/>
      <c r="F795" s="34"/>
      <c r="G795" s="34"/>
      <c r="H795" s="34"/>
    </row>
    <row r="796">
      <c r="C796" s="34"/>
      <c r="D796" s="34"/>
      <c r="E796" s="34"/>
      <c r="F796" s="34"/>
      <c r="G796" s="34"/>
      <c r="H796" s="34"/>
    </row>
    <row r="797">
      <c r="C797" s="34"/>
      <c r="D797" s="34"/>
      <c r="E797" s="34"/>
      <c r="F797" s="34"/>
      <c r="G797" s="34"/>
      <c r="H797" s="34"/>
    </row>
    <row r="798">
      <c r="C798" s="34"/>
      <c r="D798" s="34"/>
      <c r="E798" s="34"/>
      <c r="F798" s="34"/>
      <c r="G798" s="34"/>
      <c r="H798" s="34"/>
    </row>
    <row r="799">
      <c r="C799" s="34"/>
      <c r="D799" s="34"/>
      <c r="E799" s="34"/>
      <c r="F799" s="34"/>
      <c r="G799" s="34"/>
      <c r="H799" s="34"/>
    </row>
    <row r="800">
      <c r="C800" s="34"/>
      <c r="D800" s="34"/>
      <c r="E800" s="34"/>
      <c r="F800" s="34"/>
      <c r="G800" s="34"/>
      <c r="H800" s="34"/>
    </row>
    <row r="801">
      <c r="C801" s="34"/>
      <c r="D801" s="34"/>
      <c r="E801" s="34"/>
      <c r="F801" s="34"/>
      <c r="G801" s="34"/>
      <c r="H801" s="34"/>
    </row>
    <row r="802">
      <c r="C802" s="34"/>
      <c r="D802" s="34"/>
      <c r="E802" s="34"/>
      <c r="F802" s="34"/>
      <c r="G802" s="34"/>
      <c r="H802" s="34"/>
    </row>
    <row r="803">
      <c r="C803" s="34"/>
      <c r="D803" s="34"/>
      <c r="E803" s="34"/>
      <c r="F803" s="34"/>
      <c r="G803" s="34"/>
      <c r="H803" s="34"/>
    </row>
    <row r="804">
      <c r="C804" s="34"/>
      <c r="D804" s="34"/>
      <c r="E804" s="34"/>
      <c r="F804" s="34"/>
      <c r="G804" s="34"/>
      <c r="H804" s="34"/>
    </row>
    <row r="805">
      <c r="C805" s="34"/>
      <c r="D805" s="34"/>
      <c r="E805" s="34"/>
      <c r="F805" s="34"/>
      <c r="G805" s="34"/>
      <c r="H805" s="34"/>
    </row>
    <row r="806">
      <c r="C806" s="34"/>
      <c r="D806" s="34"/>
      <c r="E806" s="34"/>
      <c r="F806" s="34"/>
      <c r="G806" s="34"/>
      <c r="H806" s="34"/>
    </row>
    <row r="807">
      <c r="C807" s="34"/>
      <c r="D807" s="34"/>
      <c r="E807" s="34"/>
      <c r="F807" s="34"/>
      <c r="G807" s="34"/>
      <c r="H807" s="34"/>
    </row>
    <row r="808">
      <c r="C808" s="34"/>
      <c r="D808" s="34"/>
      <c r="E808" s="34"/>
      <c r="F808" s="34"/>
      <c r="G808" s="34"/>
      <c r="H808" s="34"/>
    </row>
    <row r="809">
      <c r="C809" s="34"/>
      <c r="D809" s="34"/>
      <c r="E809" s="34"/>
      <c r="F809" s="34"/>
      <c r="G809" s="34"/>
      <c r="H809" s="34"/>
    </row>
    <row r="810">
      <c r="C810" s="34"/>
      <c r="D810" s="34"/>
      <c r="E810" s="34"/>
      <c r="F810" s="34"/>
      <c r="G810" s="34"/>
      <c r="H810" s="34"/>
    </row>
    <row r="811">
      <c r="C811" s="34"/>
      <c r="D811" s="34"/>
      <c r="E811" s="34"/>
      <c r="F811" s="34"/>
      <c r="G811" s="34"/>
      <c r="H811" s="34"/>
    </row>
    <row r="812">
      <c r="C812" s="34"/>
      <c r="D812" s="34"/>
      <c r="E812" s="34"/>
      <c r="F812" s="34"/>
      <c r="G812" s="34"/>
      <c r="H812" s="34"/>
    </row>
    <row r="813">
      <c r="C813" s="34"/>
      <c r="D813" s="34"/>
      <c r="E813" s="34"/>
      <c r="F813" s="34"/>
      <c r="G813" s="34"/>
      <c r="H813" s="34"/>
    </row>
    <row r="814">
      <c r="C814" s="34"/>
      <c r="D814" s="34"/>
      <c r="E814" s="34"/>
      <c r="F814" s="34"/>
      <c r="G814" s="34"/>
      <c r="H814" s="34"/>
    </row>
    <row r="815">
      <c r="C815" s="34"/>
      <c r="D815" s="34"/>
      <c r="E815" s="34"/>
      <c r="F815" s="34"/>
      <c r="G815" s="34"/>
      <c r="H815" s="34"/>
    </row>
    <row r="816">
      <c r="C816" s="34"/>
      <c r="D816" s="34"/>
      <c r="E816" s="34"/>
      <c r="F816" s="34"/>
      <c r="G816" s="34"/>
      <c r="H816" s="34"/>
    </row>
    <row r="817">
      <c r="C817" s="34"/>
      <c r="D817" s="34"/>
      <c r="E817" s="34"/>
      <c r="F817" s="34"/>
      <c r="G817" s="34"/>
      <c r="H817" s="34"/>
    </row>
    <row r="818">
      <c r="C818" s="34"/>
      <c r="D818" s="34"/>
      <c r="E818" s="34"/>
      <c r="F818" s="34"/>
      <c r="G818" s="34"/>
      <c r="H818" s="34"/>
    </row>
    <row r="819">
      <c r="C819" s="34"/>
      <c r="D819" s="34"/>
      <c r="E819" s="34"/>
      <c r="F819" s="34"/>
      <c r="G819" s="34"/>
      <c r="H819" s="34"/>
    </row>
    <row r="820">
      <c r="C820" s="34"/>
      <c r="D820" s="34"/>
      <c r="E820" s="34"/>
      <c r="F820" s="34"/>
      <c r="G820" s="34"/>
      <c r="H820" s="34"/>
    </row>
    <row r="821">
      <c r="C821" s="34"/>
      <c r="D821" s="34"/>
      <c r="E821" s="34"/>
      <c r="F821" s="34"/>
      <c r="G821" s="34"/>
      <c r="H821" s="34"/>
    </row>
    <row r="822">
      <c r="C822" s="34"/>
      <c r="D822" s="34"/>
      <c r="E822" s="34"/>
      <c r="F822" s="34"/>
      <c r="G822" s="34"/>
      <c r="H822" s="34"/>
    </row>
    <row r="823">
      <c r="C823" s="34"/>
      <c r="D823" s="34"/>
      <c r="E823" s="34"/>
      <c r="F823" s="34"/>
      <c r="G823" s="34"/>
      <c r="H823" s="34"/>
    </row>
    <row r="824">
      <c r="C824" s="34"/>
      <c r="D824" s="34"/>
      <c r="E824" s="34"/>
      <c r="F824" s="34"/>
      <c r="G824" s="34"/>
      <c r="H824" s="34"/>
    </row>
    <row r="825">
      <c r="C825" s="34"/>
      <c r="D825" s="34"/>
      <c r="E825" s="34"/>
      <c r="F825" s="34"/>
      <c r="G825" s="34"/>
      <c r="H825" s="34"/>
    </row>
    <row r="826">
      <c r="C826" s="34"/>
      <c r="D826" s="34"/>
      <c r="E826" s="34"/>
      <c r="F826" s="34"/>
      <c r="G826" s="34"/>
      <c r="H826" s="34"/>
    </row>
    <row r="827">
      <c r="C827" s="34"/>
      <c r="D827" s="34"/>
      <c r="E827" s="34"/>
      <c r="F827" s="34"/>
      <c r="G827" s="34"/>
      <c r="H827" s="34"/>
    </row>
    <row r="828">
      <c r="C828" s="34"/>
      <c r="D828" s="34"/>
      <c r="E828" s="34"/>
      <c r="F828" s="34"/>
      <c r="G828" s="34"/>
      <c r="H828" s="34"/>
    </row>
    <row r="829">
      <c r="C829" s="34"/>
      <c r="D829" s="34"/>
      <c r="E829" s="34"/>
      <c r="F829" s="34"/>
      <c r="G829" s="34"/>
      <c r="H829" s="34"/>
    </row>
    <row r="830">
      <c r="C830" s="34"/>
      <c r="D830" s="34"/>
      <c r="E830" s="34"/>
      <c r="F830" s="34"/>
      <c r="G830" s="34"/>
      <c r="H830" s="34"/>
    </row>
    <row r="831">
      <c r="C831" s="34"/>
      <c r="D831" s="34"/>
      <c r="E831" s="34"/>
      <c r="F831" s="34"/>
      <c r="G831" s="34"/>
      <c r="H831" s="34"/>
    </row>
    <row r="832">
      <c r="C832" s="34"/>
      <c r="D832" s="34"/>
      <c r="E832" s="34"/>
      <c r="F832" s="34"/>
      <c r="G832" s="34"/>
      <c r="H832" s="34"/>
    </row>
    <row r="833">
      <c r="C833" s="34"/>
      <c r="D833" s="34"/>
      <c r="E833" s="34"/>
      <c r="F833" s="34"/>
      <c r="G833" s="34"/>
      <c r="H833" s="34"/>
    </row>
    <row r="834">
      <c r="C834" s="34"/>
      <c r="D834" s="34"/>
      <c r="E834" s="34"/>
      <c r="F834" s="34"/>
      <c r="G834" s="34"/>
      <c r="H834" s="34"/>
    </row>
    <row r="835">
      <c r="C835" s="34"/>
      <c r="D835" s="34"/>
      <c r="E835" s="34"/>
      <c r="F835" s="34"/>
      <c r="G835" s="34"/>
      <c r="H835" s="34"/>
    </row>
    <row r="836">
      <c r="C836" s="34"/>
      <c r="D836" s="34"/>
      <c r="E836" s="34"/>
      <c r="F836" s="34"/>
      <c r="G836" s="34"/>
      <c r="H836" s="34"/>
    </row>
    <row r="837">
      <c r="C837" s="34"/>
      <c r="D837" s="34"/>
      <c r="E837" s="34"/>
      <c r="F837" s="34"/>
      <c r="G837" s="34"/>
      <c r="H837" s="34"/>
    </row>
    <row r="838">
      <c r="C838" s="34"/>
      <c r="D838" s="34"/>
      <c r="E838" s="34"/>
      <c r="F838" s="34"/>
      <c r="G838" s="34"/>
      <c r="H838" s="34"/>
    </row>
    <row r="839">
      <c r="C839" s="34"/>
      <c r="D839" s="34"/>
      <c r="E839" s="34"/>
      <c r="F839" s="34"/>
      <c r="G839" s="34"/>
      <c r="H839" s="34"/>
    </row>
    <row r="840">
      <c r="C840" s="34"/>
      <c r="D840" s="34"/>
      <c r="E840" s="34"/>
      <c r="F840" s="34"/>
      <c r="G840" s="34"/>
      <c r="H840" s="34"/>
    </row>
    <row r="841">
      <c r="C841" s="34"/>
      <c r="D841" s="34"/>
      <c r="E841" s="34"/>
      <c r="F841" s="34"/>
      <c r="G841" s="34"/>
      <c r="H841" s="34"/>
    </row>
    <row r="842">
      <c r="C842" s="34"/>
      <c r="D842" s="34"/>
      <c r="E842" s="34"/>
      <c r="F842" s="34"/>
      <c r="G842" s="34"/>
      <c r="H842" s="34"/>
    </row>
    <row r="843">
      <c r="C843" s="34"/>
      <c r="D843" s="34"/>
      <c r="E843" s="34"/>
      <c r="F843" s="34"/>
      <c r="G843" s="34"/>
      <c r="H843" s="34"/>
    </row>
    <row r="844">
      <c r="C844" s="34"/>
      <c r="D844" s="34"/>
      <c r="E844" s="34"/>
      <c r="F844" s="34"/>
      <c r="G844" s="34"/>
      <c r="H844" s="34"/>
    </row>
    <row r="845">
      <c r="C845" s="34"/>
      <c r="D845" s="34"/>
      <c r="E845" s="34"/>
      <c r="F845" s="34"/>
      <c r="G845" s="34"/>
      <c r="H845" s="34"/>
    </row>
    <row r="846">
      <c r="C846" s="34"/>
      <c r="D846" s="34"/>
      <c r="E846" s="34"/>
      <c r="F846" s="34"/>
      <c r="G846" s="34"/>
      <c r="H846" s="34"/>
    </row>
    <row r="847">
      <c r="C847" s="34"/>
      <c r="D847" s="34"/>
      <c r="E847" s="34"/>
      <c r="F847" s="34"/>
      <c r="G847" s="34"/>
      <c r="H847" s="34"/>
    </row>
    <row r="848">
      <c r="C848" s="34"/>
      <c r="D848" s="34"/>
      <c r="E848" s="34"/>
      <c r="F848" s="34"/>
      <c r="G848" s="34"/>
      <c r="H848" s="34"/>
    </row>
    <row r="849">
      <c r="C849" s="34"/>
      <c r="D849" s="34"/>
      <c r="E849" s="34"/>
      <c r="F849" s="34"/>
      <c r="G849" s="34"/>
      <c r="H849" s="34"/>
    </row>
    <row r="850">
      <c r="C850" s="34"/>
      <c r="D850" s="34"/>
      <c r="E850" s="34"/>
      <c r="F850" s="34"/>
      <c r="G850" s="34"/>
      <c r="H850" s="34"/>
    </row>
    <row r="851">
      <c r="C851" s="34"/>
      <c r="D851" s="34"/>
      <c r="E851" s="34"/>
      <c r="F851" s="34"/>
      <c r="G851" s="34"/>
      <c r="H851" s="34"/>
    </row>
    <row r="852">
      <c r="C852" s="34"/>
      <c r="D852" s="34"/>
      <c r="E852" s="34"/>
      <c r="F852" s="34"/>
      <c r="G852" s="34"/>
      <c r="H852" s="34"/>
    </row>
    <row r="853">
      <c r="C853" s="34"/>
      <c r="D853" s="34"/>
      <c r="E853" s="34"/>
      <c r="F853" s="34"/>
      <c r="G853" s="34"/>
      <c r="H853" s="34"/>
    </row>
    <row r="854">
      <c r="C854" s="34"/>
      <c r="D854" s="34"/>
      <c r="E854" s="34"/>
      <c r="F854" s="34"/>
      <c r="G854" s="34"/>
      <c r="H854" s="34"/>
    </row>
    <row r="855">
      <c r="C855" s="34"/>
      <c r="D855" s="34"/>
      <c r="E855" s="34"/>
      <c r="F855" s="34"/>
      <c r="G855" s="34"/>
      <c r="H855" s="34"/>
    </row>
    <row r="856">
      <c r="C856" s="34"/>
      <c r="D856" s="34"/>
      <c r="E856" s="34"/>
      <c r="F856" s="34"/>
      <c r="G856" s="34"/>
      <c r="H856" s="34"/>
    </row>
    <row r="857">
      <c r="C857" s="34"/>
      <c r="D857" s="34"/>
      <c r="E857" s="34"/>
      <c r="F857" s="34"/>
      <c r="G857" s="34"/>
      <c r="H857" s="34"/>
    </row>
    <row r="858">
      <c r="C858" s="34"/>
      <c r="D858" s="34"/>
      <c r="E858" s="34"/>
      <c r="F858" s="34"/>
      <c r="G858" s="34"/>
      <c r="H858" s="34"/>
    </row>
    <row r="859">
      <c r="C859" s="34"/>
      <c r="D859" s="34"/>
      <c r="E859" s="34"/>
      <c r="F859" s="34"/>
      <c r="G859" s="34"/>
      <c r="H859" s="34"/>
    </row>
    <row r="860">
      <c r="C860" s="34"/>
      <c r="D860" s="34"/>
      <c r="E860" s="34"/>
      <c r="F860" s="34"/>
      <c r="G860" s="34"/>
      <c r="H860" s="34"/>
    </row>
    <row r="861">
      <c r="C861" s="34"/>
      <c r="D861" s="34"/>
      <c r="E861" s="34"/>
      <c r="F861" s="34"/>
      <c r="G861" s="34"/>
      <c r="H861" s="34"/>
    </row>
    <row r="862">
      <c r="C862" s="34"/>
      <c r="D862" s="34"/>
      <c r="E862" s="34"/>
      <c r="F862" s="34"/>
      <c r="G862" s="34"/>
      <c r="H862" s="34"/>
    </row>
    <row r="863">
      <c r="C863" s="34"/>
      <c r="D863" s="34"/>
      <c r="E863" s="34"/>
      <c r="F863" s="34"/>
      <c r="G863" s="34"/>
      <c r="H863" s="34"/>
    </row>
    <row r="864">
      <c r="C864" s="34"/>
      <c r="D864" s="34"/>
      <c r="E864" s="34"/>
      <c r="F864" s="34"/>
      <c r="G864" s="34"/>
      <c r="H864" s="34"/>
    </row>
    <row r="865">
      <c r="C865" s="34"/>
      <c r="D865" s="34"/>
      <c r="E865" s="34"/>
      <c r="F865" s="34"/>
      <c r="G865" s="34"/>
      <c r="H865" s="34"/>
    </row>
    <row r="866">
      <c r="C866" s="34"/>
      <c r="D866" s="34"/>
      <c r="E866" s="34"/>
      <c r="F866" s="34"/>
      <c r="G866" s="34"/>
      <c r="H866" s="34"/>
    </row>
    <row r="867">
      <c r="C867" s="34"/>
      <c r="D867" s="34"/>
      <c r="E867" s="34"/>
      <c r="F867" s="34"/>
      <c r="G867" s="34"/>
      <c r="H867" s="34"/>
    </row>
    <row r="868">
      <c r="C868" s="34"/>
      <c r="D868" s="34"/>
      <c r="E868" s="34"/>
      <c r="F868" s="34"/>
      <c r="G868" s="34"/>
      <c r="H868" s="34"/>
    </row>
    <row r="869">
      <c r="C869" s="34"/>
      <c r="D869" s="34"/>
      <c r="E869" s="34"/>
      <c r="F869" s="34"/>
      <c r="G869" s="34"/>
      <c r="H869" s="34"/>
    </row>
    <row r="870">
      <c r="C870" s="34"/>
      <c r="D870" s="34"/>
      <c r="E870" s="34"/>
      <c r="F870" s="34"/>
      <c r="G870" s="34"/>
      <c r="H870" s="34"/>
    </row>
    <row r="871">
      <c r="C871" s="34"/>
      <c r="D871" s="34"/>
      <c r="E871" s="34"/>
      <c r="F871" s="34"/>
      <c r="G871" s="34"/>
      <c r="H871" s="34"/>
    </row>
    <row r="872">
      <c r="C872" s="34"/>
      <c r="D872" s="34"/>
      <c r="E872" s="34"/>
      <c r="F872" s="34"/>
      <c r="G872" s="34"/>
      <c r="H872" s="34"/>
    </row>
    <row r="873">
      <c r="C873" s="34"/>
      <c r="D873" s="34"/>
      <c r="E873" s="34"/>
      <c r="F873" s="34"/>
      <c r="G873" s="34"/>
      <c r="H873" s="34"/>
    </row>
    <row r="874">
      <c r="C874" s="34"/>
      <c r="D874" s="34"/>
      <c r="E874" s="34"/>
      <c r="F874" s="34"/>
      <c r="G874" s="34"/>
      <c r="H874" s="34"/>
    </row>
    <row r="875">
      <c r="C875" s="34"/>
      <c r="D875" s="34"/>
      <c r="E875" s="34"/>
      <c r="F875" s="34"/>
      <c r="G875" s="34"/>
      <c r="H875" s="34"/>
    </row>
    <row r="876">
      <c r="C876" s="34"/>
      <c r="D876" s="34"/>
      <c r="E876" s="34"/>
      <c r="F876" s="34"/>
      <c r="G876" s="34"/>
      <c r="H876" s="34"/>
    </row>
    <row r="877">
      <c r="C877" s="34"/>
      <c r="D877" s="34"/>
      <c r="E877" s="34"/>
      <c r="F877" s="34"/>
      <c r="G877" s="34"/>
      <c r="H877" s="34"/>
    </row>
    <row r="878">
      <c r="C878" s="34"/>
      <c r="D878" s="34"/>
      <c r="E878" s="34"/>
      <c r="F878" s="34"/>
      <c r="G878" s="34"/>
      <c r="H878" s="34"/>
    </row>
    <row r="879">
      <c r="C879" s="34"/>
      <c r="D879" s="34"/>
      <c r="E879" s="34"/>
      <c r="F879" s="34"/>
      <c r="G879" s="34"/>
      <c r="H879" s="34"/>
    </row>
    <row r="880">
      <c r="C880" s="34"/>
      <c r="D880" s="34"/>
      <c r="E880" s="34"/>
      <c r="F880" s="34"/>
      <c r="G880" s="34"/>
      <c r="H880" s="34"/>
    </row>
    <row r="881">
      <c r="C881" s="34"/>
      <c r="D881" s="34"/>
      <c r="E881" s="34"/>
      <c r="F881" s="34"/>
      <c r="G881" s="34"/>
      <c r="H881" s="34"/>
    </row>
    <row r="882">
      <c r="C882" s="34"/>
      <c r="D882" s="34"/>
      <c r="E882" s="34"/>
      <c r="F882" s="34"/>
      <c r="G882" s="34"/>
      <c r="H882" s="34"/>
    </row>
    <row r="883">
      <c r="C883" s="34"/>
      <c r="D883" s="34"/>
      <c r="E883" s="34"/>
      <c r="F883" s="34"/>
      <c r="G883" s="34"/>
      <c r="H883" s="34"/>
    </row>
    <row r="884">
      <c r="C884" s="34"/>
      <c r="D884" s="34"/>
      <c r="E884" s="34"/>
      <c r="F884" s="34"/>
      <c r="G884" s="34"/>
      <c r="H884" s="34"/>
    </row>
    <row r="885">
      <c r="C885" s="34"/>
      <c r="D885" s="34"/>
      <c r="E885" s="34"/>
      <c r="F885" s="34"/>
      <c r="G885" s="34"/>
      <c r="H885" s="34"/>
    </row>
    <row r="886">
      <c r="C886" s="34"/>
      <c r="D886" s="34"/>
      <c r="E886" s="34"/>
      <c r="F886" s="34"/>
      <c r="G886" s="34"/>
      <c r="H886" s="34"/>
    </row>
    <row r="887">
      <c r="C887" s="34"/>
      <c r="D887" s="34"/>
      <c r="E887" s="34"/>
      <c r="F887" s="34"/>
      <c r="G887" s="34"/>
      <c r="H887" s="34"/>
    </row>
    <row r="888">
      <c r="C888" s="34"/>
      <c r="D888" s="34"/>
      <c r="E888" s="34"/>
      <c r="F888" s="34"/>
      <c r="G888" s="34"/>
      <c r="H888" s="34"/>
    </row>
    <row r="889">
      <c r="C889" s="34"/>
      <c r="D889" s="34"/>
      <c r="E889" s="34"/>
      <c r="F889" s="34"/>
      <c r="G889" s="34"/>
      <c r="H889" s="34"/>
    </row>
    <row r="890">
      <c r="C890" s="34"/>
      <c r="D890" s="34"/>
      <c r="E890" s="34"/>
      <c r="F890" s="34"/>
      <c r="G890" s="34"/>
      <c r="H890" s="34"/>
    </row>
    <row r="891">
      <c r="C891" s="34"/>
      <c r="D891" s="34"/>
      <c r="E891" s="34"/>
      <c r="F891" s="34"/>
      <c r="G891" s="34"/>
      <c r="H891" s="34"/>
    </row>
    <row r="892">
      <c r="C892" s="34"/>
      <c r="D892" s="34"/>
      <c r="E892" s="34"/>
      <c r="F892" s="34"/>
      <c r="G892" s="34"/>
      <c r="H892" s="34"/>
    </row>
    <row r="893">
      <c r="C893" s="34"/>
      <c r="D893" s="34"/>
      <c r="E893" s="34"/>
      <c r="F893" s="34"/>
      <c r="G893" s="34"/>
      <c r="H893" s="34"/>
    </row>
    <row r="894">
      <c r="C894" s="34"/>
      <c r="D894" s="34"/>
      <c r="E894" s="34"/>
      <c r="F894" s="34"/>
      <c r="G894" s="34"/>
      <c r="H894" s="34"/>
    </row>
    <row r="895">
      <c r="C895" s="34"/>
      <c r="D895" s="34"/>
      <c r="E895" s="34"/>
      <c r="F895" s="34"/>
      <c r="G895" s="34"/>
      <c r="H895" s="34"/>
    </row>
    <row r="896">
      <c r="C896" s="34"/>
      <c r="D896" s="34"/>
      <c r="E896" s="34"/>
      <c r="F896" s="34"/>
      <c r="G896" s="34"/>
      <c r="H896" s="34"/>
    </row>
    <row r="897">
      <c r="C897" s="34"/>
      <c r="D897" s="34"/>
      <c r="E897" s="34"/>
      <c r="F897" s="34"/>
      <c r="G897" s="34"/>
      <c r="H897" s="34"/>
    </row>
    <row r="898">
      <c r="C898" s="34"/>
      <c r="D898" s="34"/>
      <c r="E898" s="34"/>
      <c r="F898" s="34"/>
      <c r="G898" s="34"/>
      <c r="H898" s="34"/>
    </row>
    <row r="899">
      <c r="C899" s="34"/>
      <c r="D899" s="34"/>
      <c r="E899" s="34"/>
      <c r="F899" s="34"/>
      <c r="G899" s="34"/>
      <c r="H899" s="34"/>
    </row>
    <row r="900">
      <c r="C900" s="34"/>
      <c r="D900" s="34"/>
      <c r="E900" s="34"/>
      <c r="F900" s="34"/>
      <c r="G900" s="34"/>
      <c r="H900" s="34"/>
    </row>
    <row r="901">
      <c r="C901" s="34"/>
      <c r="D901" s="34"/>
      <c r="E901" s="34"/>
      <c r="F901" s="34"/>
      <c r="G901" s="34"/>
      <c r="H901" s="34"/>
    </row>
    <row r="902">
      <c r="C902" s="34"/>
      <c r="D902" s="34"/>
      <c r="E902" s="34"/>
      <c r="F902" s="34"/>
      <c r="G902" s="34"/>
      <c r="H902" s="34"/>
    </row>
    <row r="903">
      <c r="C903" s="34"/>
      <c r="D903" s="34"/>
      <c r="E903" s="34"/>
      <c r="F903" s="34"/>
      <c r="G903" s="34"/>
      <c r="H903" s="34"/>
    </row>
    <row r="904">
      <c r="C904" s="34"/>
      <c r="D904" s="34"/>
      <c r="E904" s="34"/>
      <c r="F904" s="34"/>
      <c r="G904" s="34"/>
      <c r="H904" s="34"/>
    </row>
    <row r="905">
      <c r="C905" s="34"/>
      <c r="D905" s="34"/>
      <c r="E905" s="34"/>
      <c r="F905" s="34"/>
      <c r="G905" s="34"/>
      <c r="H905" s="34"/>
    </row>
    <row r="906">
      <c r="C906" s="34"/>
      <c r="D906" s="34"/>
      <c r="E906" s="34"/>
      <c r="F906" s="34"/>
      <c r="G906" s="34"/>
      <c r="H906" s="34"/>
    </row>
    <row r="907">
      <c r="C907" s="34"/>
      <c r="D907" s="34"/>
      <c r="E907" s="34"/>
      <c r="F907" s="34"/>
      <c r="G907" s="34"/>
      <c r="H907" s="34"/>
    </row>
    <row r="908">
      <c r="C908" s="34"/>
      <c r="D908" s="34"/>
      <c r="E908" s="34"/>
      <c r="F908" s="34"/>
      <c r="G908" s="34"/>
      <c r="H908" s="34"/>
    </row>
    <row r="909">
      <c r="C909" s="34"/>
      <c r="D909" s="34"/>
      <c r="E909" s="34"/>
      <c r="F909" s="34"/>
      <c r="G909" s="34"/>
      <c r="H909" s="34"/>
    </row>
    <row r="910">
      <c r="C910" s="34"/>
      <c r="D910" s="34"/>
      <c r="E910" s="34"/>
      <c r="F910" s="34"/>
      <c r="G910" s="34"/>
      <c r="H910" s="34"/>
    </row>
    <row r="911">
      <c r="C911" s="34"/>
      <c r="D911" s="34"/>
      <c r="E911" s="34"/>
      <c r="F911" s="34"/>
      <c r="G911" s="34"/>
      <c r="H911" s="34"/>
    </row>
    <row r="912">
      <c r="C912" s="34"/>
      <c r="D912" s="34"/>
      <c r="E912" s="34"/>
      <c r="F912" s="34"/>
      <c r="G912" s="34"/>
      <c r="H912" s="34"/>
    </row>
    <row r="913">
      <c r="C913" s="34"/>
      <c r="D913" s="34"/>
      <c r="E913" s="34"/>
      <c r="F913" s="34"/>
      <c r="G913" s="34"/>
      <c r="H913" s="34"/>
    </row>
    <row r="914">
      <c r="C914" s="34"/>
      <c r="D914" s="34"/>
      <c r="E914" s="34"/>
      <c r="F914" s="34"/>
      <c r="G914" s="34"/>
      <c r="H914" s="34"/>
    </row>
    <row r="915">
      <c r="C915" s="34"/>
      <c r="D915" s="34"/>
      <c r="E915" s="34"/>
      <c r="F915" s="34"/>
      <c r="G915" s="34"/>
      <c r="H915" s="34"/>
    </row>
    <row r="916">
      <c r="C916" s="34"/>
      <c r="D916" s="34"/>
      <c r="E916" s="34"/>
      <c r="F916" s="34"/>
      <c r="G916" s="34"/>
      <c r="H916" s="34"/>
    </row>
    <row r="917">
      <c r="C917" s="34"/>
      <c r="D917" s="34"/>
      <c r="E917" s="34"/>
      <c r="F917" s="34"/>
      <c r="G917" s="34"/>
      <c r="H917" s="34"/>
    </row>
    <row r="918">
      <c r="C918" s="34"/>
      <c r="D918" s="34"/>
      <c r="E918" s="34"/>
      <c r="F918" s="34"/>
      <c r="G918" s="34"/>
      <c r="H918" s="34"/>
    </row>
    <row r="919">
      <c r="C919" s="34"/>
      <c r="D919" s="34"/>
      <c r="E919" s="34"/>
      <c r="F919" s="34"/>
      <c r="G919" s="34"/>
      <c r="H919" s="34"/>
    </row>
    <row r="920">
      <c r="C920" s="34"/>
      <c r="D920" s="34"/>
      <c r="E920" s="34"/>
      <c r="F920" s="34"/>
      <c r="G920" s="34"/>
      <c r="H920" s="34"/>
    </row>
    <row r="921">
      <c r="C921" s="34"/>
      <c r="D921" s="34"/>
      <c r="E921" s="34"/>
      <c r="F921" s="34"/>
      <c r="G921" s="34"/>
      <c r="H921" s="34"/>
    </row>
    <row r="922">
      <c r="C922" s="34"/>
      <c r="D922" s="34"/>
      <c r="E922" s="34"/>
      <c r="F922" s="34"/>
      <c r="G922" s="34"/>
      <c r="H922" s="34"/>
    </row>
    <row r="923">
      <c r="C923" s="34"/>
      <c r="D923" s="34"/>
      <c r="E923" s="34"/>
      <c r="F923" s="34"/>
      <c r="G923" s="34"/>
      <c r="H923" s="34"/>
    </row>
    <row r="924">
      <c r="C924" s="34"/>
      <c r="D924" s="34"/>
      <c r="E924" s="34"/>
      <c r="F924" s="34"/>
      <c r="G924" s="34"/>
      <c r="H924" s="34"/>
    </row>
    <row r="925">
      <c r="C925" s="34"/>
      <c r="D925" s="34"/>
      <c r="E925" s="34"/>
      <c r="F925" s="34"/>
      <c r="G925" s="34"/>
      <c r="H925" s="34"/>
    </row>
    <row r="926">
      <c r="C926" s="34"/>
      <c r="D926" s="34"/>
      <c r="E926" s="34"/>
      <c r="F926" s="34"/>
      <c r="G926" s="34"/>
      <c r="H926" s="34"/>
    </row>
    <row r="927">
      <c r="C927" s="34"/>
      <c r="D927" s="34"/>
      <c r="E927" s="34"/>
      <c r="F927" s="34"/>
      <c r="G927" s="34"/>
      <c r="H927" s="34"/>
    </row>
    <row r="928">
      <c r="C928" s="34"/>
      <c r="D928" s="34"/>
      <c r="E928" s="34"/>
      <c r="F928" s="34"/>
      <c r="G928" s="34"/>
      <c r="H928" s="34"/>
    </row>
    <row r="929">
      <c r="C929" s="34"/>
      <c r="D929" s="34"/>
      <c r="E929" s="34"/>
      <c r="F929" s="34"/>
      <c r="G929" s="34"/>
      <c r="H929" s="34"/>
    </row>
    <row r="930">
      <c r="C930" s="34"/>
      <c r="D930" s="34"/>
      <c r="E930" s="34"/>
      <c r="F930" s="34"/>
      <c r="G930" s="34"/>
      <c r="H930" s="34"/>
    </row>
    <row r="931">
      <c r="C931" s="34"/>
      <c r="D931" s="34"/>
      <c r="E931" s="34"/>
      <c r="F931" s="34"/>
      <c r="G931" s="34"/>
      <c r="H931" s="34"/>
    </row>
    <row r="932">
      <c r="C932" s="34"/>
      <c r="D932" s="34"/>
      <c r="E932" s="34"/>
      <c r="F932" s="34"/>
      <c r="G932" s="34"/>
      <c r="H932" s="34"/>
    </row>
    <row r="933">
      <c r="C933" s="34"/>
      <c r="D933" s="34"/>
      <c r="E933" s="34"/>
      <c r="F933" s="34"/>
      <c r="G933" s="34"/>
      <c r="H933" s="34"/>
    </row>
    <row r="934">
      <c r="C934" s="34"/>
      <c r="D934" s="34"/>
      <c r="E934" s="34"/>
      <c r="F934" s="34"/>
      <c r="G934" s="34"/>
      <c r="H934" s="34"/>
    </row>
    <row r="935">
      <c r="C935" s="34"/>
      <c r="D935" s="34"/>
      <c r="E935" s="34"/>
      <c r="F935" s="34"/>
      <c r="G935" s="34"/>
      <c r="H935" s="34"/>
    </row>
    <row r="936">
      <c r="C936" s="34"/>
      <c r="D936" s="34"/>
      <c r="E936" s="34"/>
      <c r="F936" s="34"/>
      <c r="G936" s="34"/>
      <c r="H936" s="34"/>
    </row>
    <row r="937">
      <c r="C937" s="34"/>
      <c r="D937" s="34"/>
      <c r="E937" s="34"/>
      <c r="F937" s="34"/>
      <c r="G937" s="34"/>
      <c r="H937" s="34"/>
    </row>
    <row r="938">
      <c r="C938" s="34"/>
      <c r="D938" s="34"/>
      <c r="E938" s="34"/>
      <c r="F938" s="34"/>
      <c r="G938" s="34"/>
      <c r="H938" s="34"/>
    </row>
    <row r="939">
      <c r="C939" s="34"/>
      <c r="D939" s="34"/>
      <c r="E939" s="34"/>
      <c r="F939" s="34"/>
      <c r="G939" s="34"/>
      <c r="H939" s="34"/>
    </row>
    <row r="940">
      <c r="C940" s="34"/>
      <c r="D940" s="34"/>
      <c r="E940" s="34"/>
      <c r="F940" s="34"/>
      <c r="G940" s="34"/>
      <c r="H940" s="34"/>
    </row>
    <row r="941">
      <c r="C941" s="34"/>
      <c r="D941" s="34"/>
      <c r="E941" s="34"/>
      <c r="F941" s="34"/>
      <c r="G941" s="34"/>
      <c r="H941" s="34"/>
    </row>
    <row r="942">
      <c r="C942" s="34"/>
      <c r="D942" s="34"/>
      <c r="E942" s="34"/>
      <c r="F942" s="34"/>
      <c r="G942" s="34"/>
      <c r="H942" s="34"/>
    </row>
    <row r="943">
      <c r="C943" s="34"/>
      <c r="D943" s="34"/>
      <c r="E943" s="34"/>
      <c r="F943" s="34"/>
      <c r="G943" s="34"/>
      <c r="H943" s="34"/>
    </row>
    <row r="944">
      <c r="C944" s="34"/>
      <c r="D944" s="34"/>
      <c r="E944" s="34"/>
      <c r="F944" s="34"/>
      <c r="G944" s="34"/>
      <c r="H944" s="34"/>
    </row>
    <row r="945">
      <c r="C945" s="34"/>
      <c r="D945" s="34"/>
      <c r="E945" s="34"/>
      <c r="F945" s="34"/>
      <c r="G945" s="34"/>
      <c r="H945" s="34"/>
    </row>
    <row r="946">
      <c r="C946" s="34"/>
      <c r="D946" s="34"/>
      <c r="E946" s="34"/>
      <c r="F946" s="34"/>
      <c r="G946" s="34"/>
      <c r="H946" s="34"/>
    </row>
    <row r="947">
      <c r="C947" s="34"/>
      <c r="D947" s="34"/>
      <c r="E947" s="34"/>
      <c r="F947" s="34"/>
      <c r="G947" s="34"/>
      <c r="H947" s="34"/>
    </row>
    <row r="948">
      <c r="C948" s="34"/>
      <c r="D948" s="34"/>
      <c r="E948" s="34"/>
      <c r="F948" s="34"/>
      <c r="G948" s="34"/>
      <c r="H948" s="34"/>
    </row>
    <row r="949">
      <c r="C949" s="34"/>
      <c r="D949" s="34"/>
      <c r="E949" s="34"/>
      <c r="F949" s="34"/>
      <c r="G949" s="34"/>
      <c r="H949" s="34"/>
    </row>
    <row r="950">
      <c r="C950" s="34"/>
      <c r="D950" s="34"/>
      <c r="E950" s="34"/>
      <c r="F950" s="34"/>
      <c r="G950" s="34"/>
      <c r="H950" s="34"/>
    </row>
    <row r="951">
      <c r="C951" s="34"/>
      <c r="D951" s="34"/>
      <c r="E951" s="34"/>
      <c r="F951" s="34"/>
      <c r="G951" s="34"/>
      <c r="H951" s="34"/>
    </row>
    <row r="952">
      <c r="C952" s="34"/>
      <c r="D952" s="34"/>
      <c r="E952" s="34"/>
      <c r="F952" s="34"/>
      <c r="G952" s="34"/>
      <c r="H952" s="34"/>
    </row>
    <row r="953">
      <c r="C953" s="34"/>
      <c r="D953" s="34"/>
      <c r="E953" s="34"/>
      <c r="F953" s="34"/>
      <c r="G953" s="34"/>
      <c r="H953" s="34"/>
    </row>
    <row r="954">
      <c r="C954" s="34"/>
      <c r="D954" s="34"/>
      <c r="E954" s="34"/>
      <c r="F954" s="34"/>
      <c r="G954" s="34"/>
      <c r="H954" s="34"/>
    </row>
    <row r="955">
      <c r="C955" s="34"/>
      <c r="D955" s="34"/>
      <c r="E955" s="34"/>
      <c r="F955" s="34"/>
      <c r="G955" s="34"/>
      <c r="H955" s="34"/>
    </row>
    <row r="956">
      <c r="C956" s="34"/>
      <c r="D956" s="34"/>
      <c r="E956" s="34"/>
      <c r="F956" s="34"/>
      <c r="G956" s="34"/>
      <c r="H956" s="34"/>
    </row>
    <row r="957">
      <c r="C957" s="34"/>
      <c r="D957" s="34"/>
      <c r="E957" s="34"/>
      <c r="F957" s="34"/>
      <c r="G957" s="34"/>
      <c r="H957" s="34"/>
    </row>
    <row r="958">
      <c r="C958" s="34"/>
      <c r="D958" s="34"/>
      <c r="E958" s="34"/>
      <c r="F958" s="34"/>
      <c r="G958" s="34"/>
      <c r="H958" s="34"/>
    </row>
    <row r="959">
      <c r="C959" s="34"/>
      <c r="D959" s="34"/>
      <c r="E959" s="34"/>
      <c r="F959" s="34"/>
      <c r="G959" s="34"/>
      <c r="H959" s="34"/>
    </row>
    <row r="960">
      <c r="C960" s="34"/>
      <c r="D960" s="34"/>
      <c r="E960" s="34"/>
      <c r="F960" s="34"/>
      <c r="G960" s="34"/>
      <c r="H960" s="34"/>
    </row>
    <row r="961">
      <c r="C961" s="34"/>
      <c r="D961" s="34"/>
      <c r="E961" s="34"/>
      <c r="F961" s="34"/>
      <c r="G961" s="34"/>
      <c r="H961" s="34"/>
    </row>
    <row r="962">
      <c r="C962" s="34"/>
      <c r="D962" s="34"/>
      <c r="E962" s="34"/>
      <c r="F962" s="34"/>
      <c r="G962" s="34"/>
      <c r="H962" s="34"/>
    </row>
    <row r="963">
      <c r="C963" s="34"/>
      <c r="D963" s="34"/>
      <c r="E963" s="34"/>
      <c r="F963" s="34"/>
      <c r="G963" s="34"/>
      <c r="H963" s="34"/>
    </row>
    <row r="964">
      <c r="C964" s="34"/>
      <c r="D964" s="34"/>
      <c r="E964" s="34"/>
      <c r="F964" s="34"/>
      <c r="G964" s="34"/>
      <c r="H964" s="34"/>
    </row>
    <row r="965">
      <c r="C965" s="34"/>
      <c r="D965" s="34"/>
      <c r="E965" s="34"/>
      <c r="F965" s="34"/>
      <c r="G965" s="34"/>
      <c r="H965" s="34"/>
    </row>
    <row r="966">
      <c r="C966" s="34"/>
      <c r="D966" s="34"/>
      <c r="E966" s="34"/>
      <c r="F966" s="34"/>
      <c r="G966" s="34"/>
      <c r="H966" s="34"/>
    </row>
    <row r="967">
      <c r="C967" s="34"/>
      <c r="D967" s="34"/>
      <c r="E967" s="34"/>
      <c r="F967" s="34"/>
      <c r="G967" s="34"/>
      <c r="H967" s="34"/>
    </row>
    <row r="968">
      <c r="C968" s="34"/>
      <c r="D968" s="34"/>
      <c r="E968" s="34"/>
      <c r="F968" s="34"/>
      <c r="G968" s="34"/>
      <c r="H968" s="34"/>
    </row>
    <row r="969">
      <c r="C969" s="34"/>
      <c r="D969" s="34"/>
      <c r="E969" s="34"/>
      <c r="F969" s="34"/>
      <c r="G969" s="34"/>
      <c r="H969" s="34"/>
    </row>
    <row r="970">
      <c r="C970" s="34"/>
      <c r="D970" s="34"/>
      <c r="E970" s="34"/>
      <c r="F970" s="34"/>
      <c r="G970" s="34"/>
      <c r="H970" s="34"/>
    </row>
    <row r="971">
      <c r="C971" s="34"/>
      <c r="D971" s="34"/>
      <c r="E971" s="34"/>
      <c r="F971" s="34"/>
      <c r="G971" s="34"/>
      <c r="H971" s="34"/>
    </row>
    <row r="972">
      <c r="C972" s="34"/>
      <c r="D972" s="34"/>
      <c r="E972" s="34"/>
      <c r="F972" s="34"/>
      <c r="G972" s="34"/>
      <c r="H972" s="34"/>
    </row>
    <row r="973">
      <c r="C973" s="34"/>
      <c r="D973" s="34"/>
      <c r="E973" s="34"/>
      <c r="F973" s="34"/>
      <c r="G973" s="34"/>
      <c r="H973" s="34"/>
    </row>
    <row r="974">
      <c r="C974" s="34"/>
      <c r="D974" s="34"/>
      <c r="E974" s="34"/>
      <c r="F974" s="34"/>
      <c r="G974" s="34"/>
      <c r="H974" s="34"/>
    </row>
    <row r="975">
      <c r="C975" s="34"/>
      <c r="D975" s="34"/>
      <c r="E975" s="34"/>
      <c r="F975" s="34"/>
      <c r="G975" s="34"/>
      <c r="H975" s="34"/>
    </row>
    <row r="976">
      <c r="C976" s="34"/>
      <c r="D976" s="34"/>
      <c r="E976" s="34"/>
      <c r="F976" s="34"/>
      <c r="G976" s="34"/>
      <c r="H976" s="34"/>
    </row>
    <row r="977">
      <c r="C977" s="34"/>
      <c r="D977" s="34"/>
      <c r="E977" s="34"/>
      <c r="F977" s="34"/>
      <c r="G977" s="34"/>
      <c r="H977" s="34"/>
    </row>
    <row r="978">
      <c r="C978" s="34"/>
      <c r="D978" s="34"/>
      <c r="E978" s="34"/>
      <c r="F978" s="34"/>
      <c r="G978" s="34"/>
      <c r="H978" s="34"/>
    </row>
    <row r="979">
      <c r="C979" s="34"/>
      <c r="D979" s="34"/>
      <c r="E979" s="34"/>
      <c r="F979" s="34"/>
      <c r="G979" s="34"/>
      <c r="H979" s="34"/>
    </row>
    <row r="980">
      <c r="C980" s="34"/>
      <c r="D980" s="34"/>
      <c r="E980" s="34"/>
      <c r="F980" s="34"/>
      <c r="G980" s="34"/>
      <c r="H980" s="34"/>
    </row>
    <row r="981">
      <c r="C981" s="34"/>
      <c r="D981" s="34"/>
      <c r="E981" s="34"/>
      <c r="F981" s="34"/>
      <c r="G981" s="34"/>
      <c r="H981" s="34"/>
    </row>
    <row r="982">
      <c r="C982" s="34"/>
      <c r="D982" s="34"/>
      <c r="E982" s="34"/>
      <c r="F982" s="34"/>
      <c r="G982" s="34"/>
      <c r="H982" s="34"/>
    </row>
    <row r="983">
      <c r="C983" s="34"/>
      <c r="D983" s="34"/>
      <c r="E983" s="34"/>
      <c r="F983" s="34"/>
      <c r="G983" s="34"/>
      <c r="H983" s="34"/>
    </row>
    <row r="984">
      <c r="C984" s="34"/>
      <c r="D984" s="34"/>
      <c r="E984" s="34"/>
      <c r="F984" s="34"/>
      <c r="G984" s="34"/>
      <c r="H984" s="34"/>
    </row>
    <row r="985">
      <c r="C985" s="34"/>
      <c r="D985" s="34"/>
      <c r="E985" s="34"/>
      <c r="F985" s="34"/>
      <c r="G985" s="34"/>
      <c r="H985" s="34"/>
    </row>
    <row r="986">
      <c r="C986" s="34"/>
      <c r="D986" s="34"/>
      <c r="E986" s="34"/>
      <c r="F986" s="34"/>
      <c r="G986" s="34"/>
      <c r="H986" s="34"/>
    </row>
    <row r="987">
      <c r="C987" s="34"/>
      <c r="D987" s="34"/>
      <c r="E987" s="34"/>
      <c r="F987" s="34"/>
      <c r="G987" s="34"/>
      <c r="H987" s="34"/>
    </row>
    <row r="988">
      <c r="C988" s="34"/>
      <c r="D988" s="34"/>
      <c r="E988" s="34"/>
      <c r="F988" s="34"/>
      <c r="G988" s="34"/>
      <c r="H988" s="34"/>
    </row>
    <row r="989">
      <c r="C989" s="34"/>
      <c r="D989" s="34"/>
      <c r="E989" s="34"/>
      <c r="F989" s="34"/>
      <c r="G989" s="34"/>
      <c r="H989" s="34"/>
    </row>
    <row r="990">
      <c r="C990" s="34"/>
      <c r="D990" s="34"/>
      <c r="E990" s="34"/>
      <c r="F990" s="34"/>
      <c r="G990" s="34"/>
      <c r="H990" s="34"/>
    </row>
    <row r="991">
      <c r="C991" s="34"/>
      <c r="D991" s="34"/>
      <c r="E991" s="34"/>
      <c r="F991" s="34"/>
      <c r="G991" s="34"/>
      <c r="H991" s="34"/>
    </row>
    <row r="992">
      <c r="C992" s="34"/>
      <c r="D992" s="34"/>
      <c r="E992" s="34"/>
      <c r="F992" s="34"/>
      <c r="G992" s="34"/>
      <c r="H992" s="34"/>
    </row>
    <row r="993">
      <c r="C993" s="34"/>
      <c r="D993" s="34"/>
      <c r="E993" s="34"/>
      <c r="F993" s="34"/>
      <c r="G993" s="34"/>
      <c r="H993" s="34"/>
    </row>
    <row r="994">
      <c r="C994" s="34"/>
      <c r="D994" s="34"/>
      <c r="E994" s="34"/>
      <c r="F994" s="34"/>
      <c r="G994" s="34"/>
      <c r="H994" s="34"/>
    </row>
    <row r="995">
      <c r="C995" s="34"/>
      <c r="D995" s="34"/>
      <c r="E995" s="34"/>
      <c r="F995" s="34"/>
      <c r="G995" s="34"/>
      <c r="H995" s="34"/>
    </row>
    <row r="996">
      <c r="C996" s="34"/>
      <c r="D996" s="34"/>
      <c r="E996" s="34"/>
      <c r="F996" s="34"/>
      <c r="G996" s="34"/>
      <c r="H996" s="34"/>
    </row>
    <row r="997">
      <c r="C997" s="34"/>
      <c r="D997" s="34"/>
      <c r="E997" s="34"/>
      <c r="F997" s="34"/>
      <c r="G997" s="34"/>
      <c r="H997" s="34"/>
    </row>
    <row r="998">
      <c r="C998" s="34"/>
      <c r="D998" s="34"/>
      <c r="E998" s="34"/>
      <c r="F998" s="34"/>
      <c r="G998" s="34"/>
      <c r="H998" s="34"/>
    </row>
    <row r="999">
      <c r="C999" s="34"/>
      <c r="D999" s="34"/>
      <c r="E999" s="34"/>
      <c r="F999" s="34"/>
      <c r="G999" s="34"/>
      <c r="H999" s="34"/>
    </row>
    <row r="1000">
      <c r="C1000" s="34"/>
      <c r="D1000" s="34"/>
      <c r="E1000" s="34"/>
      <c r="F1000" s="34"/>
      <c r="G1000" s="34"/>
      <c r="H1000" s="34"/>
    </row>
    <row r="1001">
      <c r="C1001" s="34"/>
      <c r="D1001" s="34"/>
      <c r="E1001" s="34"/>
      <c r="F1001" s="34"/>
      <c r="G1001" s="34"/>
      <c r="H1001" s="34"/>
    </row>
    <row r="1002">
      <c r="C1002" s="34"/>
      <c r="D1002" s="34"/>
      <c r="E1002" s="34"/>
      <c r="F1002" s="34"/>
      <c r="G1002" s="34"/>
      <c r="H1002" s="34"/>
    </row>
    <row r="1003">
      <c r="C1003" s="34"/>
      <c r="D1003" s="34"/>
      <c r="E1003" s="34"/>
      <c r="F1003" s="34"/>
      <c r="G1003" s="34"/>
      <c r="H1003" s="34"/>
    </row>
    <row r="1004">
      <c r="C1004" s="34"/>
      <c r="D1004" s="34"/>
      <c r="E1004" s="34"/>
      <c r="F1004" s="34"/>
      <c r="G1004" s="34"/>
      <c r="H1004" s="34"/>
    </row>
    <row r="1005">
      <c r="C1005" s="34"/>
      <c r="D1005" s="34"/>
      <c r="E1005" s="34"/>
      <c r="F1005" s="34"/>
      <c r="G1005" s="34"/>
      <c r="H1005" s="34"/>
    </row>
    <row r="1006">
      <c r="C1006" s="34"/>
      <c r="D1006" s="34"/>
      <c r="E1006" s="34"/>
      <c r="F1006" s="34"/>
      <c r="G1006" s="34"/>
      <c r="H1006" s="34"/>
    </row>
  </sheetData>
  <drawing r:id="rId1"/>
</worksheet>
</file>