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e74427467b521c/Desktop/KSA Research/Notes/"/>
    </mc:Choice>
  </mc:AlternateContent>
  <xr:revisionPtr revIDLastSave="1914" documentId="8_{A23A2781-6272-4D27-9CA2-C1EC515BB94B}" xr6:coauthVersionLast="47" xr6:coauthVersionMax="47" xr10:uidLastSave="{32FBBEB2-7FE0-476D-85E8-4AEB7FB3E60D}"/>
  <bookViews>
    <workbookView xWindow="-110" yWindow="-110" windowWidth="19420" windowHeight="11500" firstSheet="1" activeTab="2" xr2:uid="{F92C807A-D840-442D-96FF-5C068F36C906}"/>
  </bookViews>
  <sheets>
    <sheet name="ALL SHIP INFO NEW" sheetId="8" r:id="rId1"/>
    <sheet name="ALL SHIP INFO" sheetId="6" r:id="rId2"/>
    <sheet name="SHIP SOUTH" sheetId="2" r:id="rId3"/>
    <sheet name="ALL BETA VALUES" sheetId="1" r:id="rId4"/>
    <sheet name="SHIP NORTH" sheetId="4" r:id="rId5"/>
    <sheet name="SHIP OTHER" sheetId="5" r:id="rId6"/>
    <sheet name="ARRAYS FOR MATLAB" sheetId="3" r:id="rId7"/>
    <sheet name="OTHER_TABLES" sheetId="7" r:id="rId8"/>
    <sheet name="Range-dep Tes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8" l="1"/>
  <c r="P34" i="8"/>
  <c r="Z34" i="8"/>
  <c r="O34" i="8"/>
  <c r="D34" i="8"/>
  <c r="F35" i="8"/>
  <c r="F34" i="8"/>
  <c r="O11" i="1"/>
  <c r="L208" i="2"/>
  <c r="L207" i="2"/>
  <c r="L206" i="2"/>
  <c r="L205" i="2"/>
  <c r="L195" i="2"/>
  <c r="L194" i="2"/>
  <c r="L193" i="2"/>
  <c r="L192" i="2"/>
  <c r="L182" i="2"/>
  <c r="L181" i="2"/>
  <c r="L180" i="2"/>
  <c r="L179" i="2"/>
  <c r="L169" i="2"/>
  <c r="L168" i="2"/>
  <c r="L167" i="2"/>
  <c r="L166" i="2"/>
  <c r="L64" i="5"/>
  <c r="L63" i="5"/>
  <c r="L62" i="5"/>
  <c r="L61" i="5"/>
  <c r="L156" i="2"/>
  <c r="L155" i="2"/>
  <c r="L154" i="2"/>
  <c r="L153" i="2"/>
  <c r="L143" i="2"/>
  <c r="L142" i="2"/>
  <c r="L141" i="2"/>
  <c r="L140" i="2"/>
  <c r="L90" i="4"/>
  <c r="L89" i="4"/>
  <c r="L88" i="4"/>
  <c r="L87" i="4"/>
  <c r="L77" i="4"/>
  <c r="L76" i="4"/>
  <c r="L75" i="4"/>
  <c r="L74" i="4"/>
  <c r="G38" i="4"/>
  <c r="G37" i="4"/>
  <c r="G36" i="4"/>
  <c r="G35" i="4"/>
  <c r="L38" i="4"/>
  <c r="L37" i="4"/>
  <c r="L36" i="4"/>
  <c r="L35" i="4"/>
  <c r="L51" i="4"/>
  <c r="L50" i="4"/>
  <c r="L49" i="4"/>
  <c r="L48" i="4"/>
  <c r="L64" i="4"/>
  <c r="L63" i="4"/>
  <c r="L62" i="4"/>
  <c r="L61" i="4"/>
  <c r="L51" i="5"/>
  <c r="L50" i="5"/>
  <c r="L49" i="5"/>
  <c r="L48" i="5"/>
  <c r="L38" i="5"/>
  <c r="L37" i="5"/>
  <c r="L36" i="5"/>
  <c r="L35" i="5"/>
  <c r="L25" i="5"/>
  <c r="L24" i="5"/>
  <c r="L23" i="5"/>
  <c r="L22" i="5"/>
  <c r="L130" i="2"/>
  <c r="L129" i="2"/>
  <c r="L128" i="2"/>
  <c r="L127" i="2"/>
  <c r="L117" i="2"/>
  <c r="L116" i="2"/>
  <c r="L115" i="2"/>
  <c r="L114" i="2"/>
  <c r="L104" i="2"/>
  <c r="L103" i="2"/>
  <c r="L102" i="2"/>
  <c r="L101" i="2"/>
  <c r="L91" i="2"/>
  <c r="L90" i="2"/>
  <c r="L89" i="2"/>
  <c r="L88" i="2"/>
  <c r="L78" i="2"/>
  <c r="L77" i="2"/>
  <c r="L76" i="2"/>
  <c r="L75" i="2"/>
  <c r="L65" i="2"/>
  <c r="L64" i="2"/>
  <c r="L63" i="2"/>
  <c r="L62" i="2"/>
  <c r="Q12" i="5"/>
  <c r="L12" i="5"/>
  <c r="G12" i="5"/>
  <c r="Q11" i="5"/>
  <c r="L11" i="5"/>
  <c r="G11" i="5"/>
  <c r="Q10" i="5"/>
  <c r="L10" i="5"/>
  <c r="G10" i="5"/>
  <c r="Q9" i="5"/>
  <c r="L9" i="5"/>
  <c r="G9" i="5"/>
  <c r="Q25" i="4"/>
  <c r="L25" i="4"/>
  <c r="G25" i="4"/>
  <c r="Q24" i="4"/>
  <c r="L24" i="4"/>
  <c r="G24" i="4"/>
  <c r="Q23" i="4"/>
  <c r="L23" i="4"/>
  <c r="G23" i="4"/>
  <c r="Q22" i="4"/>
  <c r="L22" i="4"/>
  <c r="G22" i="4"/>
  <c r="Q12" i="4"/>
  <c r="L12" i="4"/>
  <c r="G12" i="4"/>
  <c r="Q11" i="4"/>
  <c r="L11" i="4"/>
  <c r="G11" i="4"/>
  <c r="Q10" i="4"/>
  <c r="L10" i="4"/>
  <c r="G10" i="4"/>
  <c r="Q9" i="4"/>
  <c r="L9" i="4"/>
  <c r="G9" i="4"/>
  <c r="L52" i="2"/>
  <c r="L51" i="2"/>
  <c r="L50" i="2"/>
  <c r="L49" i="2"/>
  <c r="Q39" i="2"/>
  <c r="L39" i="2"/>
  <c r="G39" i="2"/>
  <c r="Q38" i="2"/>
  <c r="L38" i="2"/>
  <c r="G38" i="2"/>
  <c r="Q37" i="2"/>
  <c r="L37" i="2"/>
  <c r="G37" i="2"/>
  <c r="Q36" i="2"/>
  <c r="L36" i="2"/>
  <c r="G36" i="2"/>
  <c r="Q26" i="2"/>
  <c r="L26" i="2"/>
  <c r="G26" i="2"/>
  <c r="Q25" i="2"/>
  <c r="L25" i="2"/>
  <c r="G25" i="2"/>
  <c r="W24" i="2"/>
  <c r="Q24" i="2"/>
  <c r="L24" i="2"/>
  <c r="G24" i="2"/>
  <c r="W23" i="2"/>
  <c r="Q23" i="2"/>
  <c r="L23" i="2"/>
  <c r="G23" i="2"/>
  <c r="Q13" i="2"/>
  <c r="L13" i="2"/>
  <c r="G13" i="2"/>
  <c r="Q12" i="2"/>
  <c r="L12" i="2"/>
  <c r="G12" i="2"/>
  <c r="W11" i="2"/>
  <c r="Q11" i="2"/>
  <c r="L11" i="2"/>
  <c r="G11" i="2"/>
  <c r="W10" i="2"/>
  <c r="Q10" i="2"/>
  <c r="L10" i="2"/>
  <c r="G10" i="2"/>
</calcChain>
</file>

<file path=xl/sharedStrings.xml><?xml version="1.0" encoding="utf-8"?>
<sst xmlns="http://schemas.openxmlformats.org/spreadsheetml/2006/main" count="2733" uniqueCount="371">
  <si>
    <t xml:space="preserve">VLA1 </t>
  </si>
  <si>
    <t>VLA2</t>
  </si>
  <si>
    <t>PROTEUS</t>
  </si>
  <si>
    <t>CTD Number</t>
  </si>
  <si>
    <t>b12</t>
  </si>
  <si>
    <t>b13</t>
  </si>
  <si>
    <t>b14</t>
  </si>
  <si>
    <t>b23?</t>
  </si>
  <si>
    <t>CARMEN</t>
  </si>
  <si>
    <t>null</t>
  </si>
  <si>
    <t>CANCUN</t>
  </si>
  <si>
    <t>KATRINA</t>
  </si>
  <si>
    <t>46.3?</t>
  </si>
  <si>
    <t>APOLLO</t>
  </si>
  <si>
    <t>ARISTOTLE</t>
  </si>
  <si>
    <t>MAERSK KLEVEN</t>
  </si>
  <si>
    <t>PHOENIX ADMIRAL SOUTH 1</t>
  </si>
  <si>
    <t>PHOENIX ADMIRAL SOUTH 2</t>
  </si>
  <si>
    <t>GLEN CANYON</t>
  </si>
  <si>
    <t>SOUTHERN SHIPPING LANE</t>
  </si>
  <si>
    <t>OTHER</t>
  </si>
  <si>
    <t>NORTHERN SHIPPING LANE</t>
  </si>
  <si>
    <t>NaN</t>
  </si>
  <si>
    <t>SS PROFILE</t>
  </si>
  <si>
    <t>VLA1 (CH11)</t>
  </si>
  <si>
    <t xml:space="preserve">CPA: 6.9 km </t>
  </si>
  <si>
    <t xml:space="preserve">Speed: 18 kn </t>
  </si>
  <si>
    <t>PROTEUS (CH5)</t>
  </si>
  <si>
    <t xml:space="preserve">CPA: 5.5 km </t>
  </si>
  <si>
    <t xml:space="preserve">Speed: 17.8 kn </t>
  </si>
  <si>
    <t>VLA2 (CH3)</t>
  </si>
  <si>
    <t xml:space="preserve">CPA: 3.5 km </t>
  </si>
  <si>
    <t>MAERSK MATSUYAMA</t>
  </si>
  <si>
    <t>VLA2 (CH8)</t>
  </si>
  <si>
    <t xml:space="preserve">CPA: 6.2 km </t>
  </si>
  <si>
    <t xml:space="preserve">Speed: 14 kn </t>
  </si>
  <si>
    <t xml:space="preserve">Actual beta crossing: </t>
  </si>
  <si>
    <t>--</t>
  </si>
  <si>
    <t xml:space="preserve">Modeled beta crossings: </t>
  </si>
  <si>
    <t>25.4 </t>
  </si>
  <si>
    <t>41.2 </t>
  </si>
  <si>
    <t>56.4 </t>
  </si>
  <si>
    <t>Min Error: 0.043</t>
  </si>
  <si>
    <t>T = 0.029</t>
  </si>
  <si>
    <t>THICKNESS</t>
  </si>
  <si>
    <t>SOUND SPEED</t>
  </si>
  <si>
    <t>Min Error: 0.0011</t>
  </si>
  <si>
    <t>T = 0.0011</t>
  </si>
  <si>
    <t>Min Error: 6.18</t>
  </si>
  <si>
    <t>T = 4.12</t>
  </si>
  <si>
    <t>Min Error: 1.64</t>
  </si>
  <si>
    <t>T = 1.094</t>
  </si>
  <si>
    <t>Modeled Parameters:</t>
  </si>
  <si>
    <t>DL1</t>
  </si>
  <si>
    <t>Optimal Parameters:</t>
  </si>
  <si>
    <t>300 </t>
  </si>
  <si>
    <t>1778 </t>
  </si>
  <si>
    <t>Modeled parameters:</t>
  </si>
  <si>
    <t>DL2</t>
  </si>
  <si>
    <t>180 </t>
  </si>
  <si>
    <t>1836 </t>
  </si>
  <si>
    <t xml:space="preserve">Peak Parameters: </t>
  </si>
  <si>
    <t>274 </t>
  </si>
  <si>
    <t>1779 </t>
  </si>
  <si>
    <t>285 </t>
  </si>
  <si>
    <t>1829 </t>
  </si>
  <si>
    <t>Mean Parameters:</t>
  </si>
  <si>
    <t>Standard Deviation:</t>
  </si>
  <si>
    <t>MSC CANCUN</t>
  </si>
  <si>
    <t>VLA1 (CH10)</t>
  </si>
  <si>
    <t xml:space="preserve">CPA: 6.0 km </t>
  </si>
  <si>
    <t xml:space="preserve">Speed: 14.9 kn </t>
  </si>
  <si>
    <t xml:space="preserve">CPA: 4.8 km </t>
  </si>
  <si>
    <t xml:space="preserve">Speed: 14.8 kn </t>
  </si>
  <si>
    <t xml:space="preserve">CPA: 2.8 km </t>
  </si>
  <si>
    <t xml:space="preserve">Speed: 14.7 kn </t>
  </si>
  <si>
    <t>HAFNIA GREEN</t>
  </si>
  <si>
    <t>Min Error: 0.000034</t>
  </si>
  <si>
    <t>T = 0.000034</t>
  </si>
  <si>
    <t>Min Error: 0.000088</t>
  </si>
  <si>
    <t>T = 0.00018</t>
  </si>
  <si>
    <t>Min Error: 8.8</t>
  </si>
  <si>
    <t>T = 5.8</t>
  </si>
  <si>
    <t>Min Error: 4.35</t>
  </si>
  <si>
    <t>T = 2.90</t>
  </si>
  <si>
    <t>ALS APOLLO</t>
  </si>
  <si>
    <t xml:space="preserve">Speed: 16.3 kn </t>
  </si>
  <si>
    <t xml:space="preserve">CPA: 1.6 km </t>
  </si>
  <si>
    <t>TRIAL 2</t>
  </si>
  <si>
    <t>Min Error: 0.00037</t>
  </si>
  <si>
    <t>T = 0.00037</t>
  </si>
  <si>
    <t>Min Error: 0.0020</t>
  </si>
  <si>
    <t>T = 0.0020</t>
  </si>
  <si>
    <t>VLA1 (CH2)</t>
  </si>
  <si>
    <t xml:space="preserve">CPA: 8.4 km </t>
  </si>
  <si>
    <t xml:space="preserve">Speed: 11.7 kn </t>
  </si>
  <si>
    <t>PROTEUS (CH8)</t>
  </si>
  <si>
    <t xml:space="preserve">CPA: 4.9 km </t>
  </si>
  <si>
    <t xml:space="preserve">Speed: 11.5 kn </t>
  </si>
  <si>
    <t>Min Error: 0.00041</t>
  </si>
  <si>
    <t>T = 0.00082</t>
  </si>
  <si>
    <t>Min Error: 0.0032</t>
  </si>
  <si>
    <t>T = 0.0032</t>
  </si>
  <si>
    <t>VLA2 (CH1)</t>
  </si>
  <si>
    <t>MSC KATRINA</t>
  </si>
  <si>
    <t xml:space="preserve">CPA: 7.9 km </t>
  </si>
  <si>
    <t xml:space="preserve">CPA: 9.1 km </t>
  </si>
  <si>
    <t>VLA2 (CH11)</t>
  </si>
  <si>
    <t xml:space="preserve">CPA: 10.9 km </t>
  </si>
  <si>
    <t>Min Error: 0.000036</t>
  </si>
  <si>
    <t>T = 0.000036</t>
  </si>
  <si>
    <t>Min Error: 0.00098</t>
  </si>
  <si>
    <t>T = 0.00098</t>
  </si>
  <si>
    <t>Min Error: 0.00024</t>
  </si>
  <si>
    <t>T = 0.00024</t>
  </si>
  <si>
    <t xml:space="preserve">CPA: 8.6 km </t>
  </si>
  <si>
    <t xml:space="preserve">Speed: 19.5 kn </t>
  </si>
  <si>
    <t>PROTEUS (CH2)</t>
  </si>
  <si>
    <t xml:space="preserve">CPA: 9.9 km </t>
  </si>
  <si>
    <t>VLA2 (CH2)</t>
  </si>
  <si>
    <t xml:space="preserve">CPA: 11.8 km </t>
  </si>
  <si>
    <t>Min Error: 0.000041</t>
  </si>
  <si>
    <t>T = 0.000082</t>
  </si>
  <si>
    <t>Min Error: 0.0012</t>
  </si>
  <si>
    <t>T = 0.0024</t>
  </si>
  <si>
    <t>Min Error: 0.0022</t>
  </si>
  <si>
    <t>T = 0.0045</t>
  </si>
  <si>
    <t>SIEM ARISTOTLE</t>
  </si>
  <si>
    <t>VLA1 (CH13)</t>
  </si>
  <si>
    <t xml:space="preserve">CPA: 3.9 km </t>
  </si>
  <si>
    <t xml:space="preserve">Speed: 15.8 kn </t>
  </si>
  <si>
    <t xml:space="preserve">CPA: 1.5 km </t>
  </si>
  <si>
    <t>VLA2 (CH4)</t>
  </si>
  <si>
    <t xml:space="preserve">Speed: 15.6 kn </t>
  </si>
  <si>
    <t>Min Error: 0.031</t>
  </si>
  <si>
    <t>T = 0.031</t>
  </si>
  <si>
    <t>T = 0.0022</t>
  </si>
  <si>
    <t>Min Error: 0.010</t>
  </si>
  <si>
    <t>T = 0.010</t>
  </si>
  <si>
    <t>HISTRIA GIADA SOUTH</t>
  </si>
  <si>
    <t>HISTRIA GIADA NORTH</t>
  </si>
  <si>
    <t>TORRENTE</t>
  </si>
  <si>
    <t>GSL DOROTHEA</t>
  </si>
  <si>
    <t>MAERSK KENSINGTON</t>
  </si>
  <si>
    <t>ATLANTIC SAIL</t>
  </si>
  <si>
    <t xml:space="preserve">Min Error: </t>
  </si>
  <si>
    <t xml:space="preserve">MAERSK KENSINGTON </t>
  </si>
  <si>
    <t>PROTEUS (CH17)</t>
  </si>
  <si>
    <t xml:space="preserve">CPA: 3.85  km </t>
  </si>
  <si>
    <t xml:space="preserve">Speed:  13.6 kn </t>
  </si>
  <si>
    <t xml:space="preserve">CPA: 5.23 km </t>
  </si>
  <si>
    <t xml:space="preserve">Speed:  18.9 kn </t>
  </si>
  <si>
    <t>T =</t>
  </si>
  <si>
    <t xml:space="preserve">CPA: 4.00  km </t>
  </si>
  <si>
    <t xml:space="preserve">Speed: 15.1 kn </t>
  </si>
  <si>
    <t>PROTEUS (CH6)</t>
  </si>
  <si>
    <t xml:space="preserve">CPA: 4.51 km </t>
  </si>
  <si>
    <t xml:space="preserve">Speed:  17.9 kn </t>
  </si>
  <si>
    <t xml:space="preserve">CPA: 2.02 km </t>
  </si>
  <si>
    <t xml:space="preserve">Speed:  20.1 kn </t>
  </si>
  <si>
    <t xml:space="preserve">CPA: 5.08 km </t>
  </si>
  <si>
    <t xml:space="preserve">Speed:  19.1 kn </t>
  </si>
  <si>
    <t xml:space="preserve">CPA:  4.38 km </t>
  </si>
  <si>
    <t xml:space="preserve">Speed:  11.6 kn </t>
  </si>
  <si>
    <t>NORDBAY NORTH</t>
  </si>
  <si>
    <t>ATLANTIC SAIL NORTH</t>
  </si>
  <si>
    <t>WARSHIP</t>
  </si>
  <si>
    <t>DEE4 FIG</t>
  </si>
  <si>
    <t xml:space="preserve">CPA: 9.62 km </t>
  </si>
  <si>
    <t xml:space="preserve">CPA: 10.29 km </t>
  </si>
  <si>
    <t xml:space="preserve">Speed:  16.7 kn </t>
  </si>
  <si>
    <t>NORDBAY</t>
  </si>
  <si>
    <t xml:space="preserve">CPA: 9.63 km </t>
  </si>
  <si>
    <t xml:space="preserve">Speed: 11.5  kn </t>
  </si>
  <si>
    <t xml:space="preserve">CPA: 5.16 km </t>
  </si>
  <si>
    <t xml:space="preserve">Speed:  13.5 kn </t>
  </si>
  <si>
    <t xml:space="preserve">CPA: 5.43 km </t>
  </si>
  <si>
    <t xml:space="preserve">Speed:  13.0 kn </t>
  </si>
  <si>
    <t>CARMEN'</t>
  </si>
  <si>
    <t>MSC CANCUN'</t>
  </si>
  <si>
    <t>ALS APOLLO'</t>
  </si>
  <si>
    <t>PHOENIX ADMIRAL 1'</t>
  </si>
  <si>
    <t>PHOENIX ADMIRAL 2'</t>
  </si>
  <si>
    <t>MAERSK KENSINGTON'</t>
  </si>
  <si>
    <t>GSL DOROTHEA'</t>
  </si>
  <si>
    <t>DEE4 FIG'</t>
  </si>
  <si>
    <t>NORDBAY'</t>
  </si>
  <si>
    <t>MSC KATRINA'</t>
  </si>
  <si>
    <t>MAERSK KLEVEN'</t>
  </si>
  <si>
    <t>SIEM ARISTOTLE'</t>
  </si>
  <si>
    <t>GLEN CANYON'</t>
  </si>
  <si>
    <t>TORRENTE'</t>
  </si>
  <si>
    <t>B12</t>
  </si>
  <si>
    <t>SOUTH</t>
  </si>
  <si>
    <t>VLA1</t>
  </si>
  <si>
    <t>NORTH</t>
  </si>
  <si>
    <t>B13</t>
  </si>
  <si>
    <t>B14</t>
  </si>
  <si>
    <t>PEAK SS</t>
  </si>
  <si>
    <t>PEAK THICKNESS</t>
  </si>
  <si>
    <t>UPPER AND LOWER BOUNDS</t>
  </si>
  <si>
    <t>LOWER</t>
  </si>
  <si>
    <t>PROTEUS S</t>
  </si>
  <si>
    <t>PROTEUS N/O</t>
  </si>
  <si>
    <t>UPPER</t>
  </si>
  <si>
    <t>PROTEUS N</t>
  </si>
  <si>
    <t>SHIP</t>
  </si>
  <si>
    <t>IMO</t>
  </si>
  <si>
    <t>SHIP TYPE</t>
  </si>
  <si>
    <t>SSP #</t>
  </si>
  <si>
    <t>SHIP LANE</t>
  </si>
  <si>
    <t>CPA</t>
  </si>
  <si>
    <t>SOG</t>
  </si>
  <si>
    <t>Min Error: 0.00063</t>
  </si>
  <si>
    <t>T = 0.0012</t>
  </si>
  <si>
    <t>Min Error: 0.193</t>
  </si>
  <si>
    <t>T =  0.193</t>
  </si>
  <si>
    <t>Min Error: 0.0134</t>
  </si>
  <si>
    <t>T = 0.0134</t>
  </si>
  <si>
    <t>Min Error: 0.0304</t>
  </si>
  <si>
    <t>T = 0.0304</t>
  </si>
  <si>
    <t>Min Error: 0.0103</t>
  </si>
  <si>
    <t>T =  0.0103</t>
  </si>
  <si>
    <t>Min Error: 0.0686</t>
  </si>
  <si>
    <t>T = 0.0686</t>
  </si>
  <si>
    <t>Min Error: 0.0443</t>
  </si>
  <si>
    <t>T = 0.0443</t>
  </si>
  <si>
    <t>Min Error: 0.000166</t>
  </si>
  <si>
    <t>T = 0.000166</t>
  </si>
  <si>
    <t>Min Error: 0</t>
  </si>
  <si>
    <t>T = 1e-323</t>
  </si>
  <si>
    <t>Min Error: 0.0633</t>
  </si>
  <si>
    <t>T = 0.0633</t>
  </si>
  <si>
    <t>Min Error: 0.000439</t>
  </si>
  <si>
    <t>T = 0.000439</t>
  </si>
  <si>
    <t xml:space="preserve">GLEN CANYON </t>
  </si>
  <si>
    <t>Thickness (m)</t>
  </si>
  <si>
    <t>Sound Speed (top) (m/s)</t>
  </si>
  <si>
    <t>Sound Speed (bottom) (m/s)</t>
  </si>
  <si>
    <t xml:space="preserve">Density </t>
  </si>
  <si>
    <t>Attenuation</t>
  </si>
  <si>
    <t>DL 1</t>
  </si>
  <si>
    <t>DL 2</t>
  </si>
  <si>
    <t>Mud</t>
  </si>
  <si>
    <t>Thickness</t>
  </si>
  <si>
    <t>Sound Speed</t>
  </si>
  <si>
    <t>Transition</t>
  </si>
  <si>
    <t>Upper bound</t>
  </si>
  <si>
    <t>Sand</t>
  </si>
  <si>
    <t xml:space="preserve">Lower bound </t>
  </si>
  <si>
    <t>DL3</t>
  </si>
  <si>
    <t>Basement</t>
  </si>
  <si>
    <t>IMO9505027</t>
  </si>
  <si>
    <t>TIME</t>
  </si>
  <si>
    <t>IMO9403396</t>
  </si>
  <si>
    <t>IMO9401063</t>
  </si>
  <si>
    <t>Container Ship</t>
  </si>
  <si>
    <t>Vehicles Carrier</t>
  </si>
  <si>
    <t>IMO9396323</t>
  </si>
  <si>
    <t>LAT</t>
  </si>
  <si>
    <t>LONG</t>
  </si>
  <si>
    <t>IMO9467445</t>
  </si>
  <si>
    <t>Oil Products Tanker</t>
  </si>
  <si>
    <t>IMO9841029</t>
  </si>
  <si>
    <t>PHOENIX ADMIRAL 1</t>
  </si>
  <si>
    <t>PHOENIX ADMIRAL 2</t>
  </si>
  <si>
    <t>IMO9482603</t>
  </si>
  <si>
    <t>ATLANTIC SAIL SOUTH</t>
  </si>
  <si>
    <t>IMO9447914</t>
  </si>
  <si>
    <t>IMO9085546</t>
  </si>
  <si>
    <t>IMO9319870</t>
  </si>
  <si>
    <t>IMO9302097</t>
  </si>
  <si>
    <t>IMO9222974</t>
  </si>
  <si>
    <t>IMO9433810</t>
  </si>
  <si>
    <t>IMO9670585</t>
  </si>
  <si>
    <t>IMO9333010</t>
  </si>
  <si>
    <t>AURIGA LEADER</t>
  </si>
  <si>
    <t>GSL NICOLETTA</t>
  </si>
  <si>
    <t>MSC DON GIOVANNI</t>
  </si>
  <si>
    <t>WAN HAI 301</t>
  </si>
  <si>
    <t>22148200850</t>
  </si>
  <si>
    <t>22143162414</t>
  </si>
  <si>
    <t>22132162403</t>
  </si>
  <si>
    <t>IMO9229348</t>
  </si>
  <si>
    <t>IMO9402718</t>
  </si>
  <si>
    <t>IMO9102746</t>
  </si>
  <si>
    <t>IMO9238155</t>
  </si>
  <si>
    <t>GSL NICOLETTA'</t>
  </si>
  <si>
    <t>PROTEUS (CH3)</t>
  </si>
  <si>
    <t xml:space="preserve">CPA: 9.06 km </t>
  </si>
  <si>
    <t xml:space="preserve">Speed: 20.0 kn </t>
  </si>
  <si>
    <t>Min Error: 6.25E-4</t>
  </si>
  <si>
    <t xml:space="preserve">CPA: 9.28 km </t>
  </si>
  <si>
    <t xml:space="preserve">Speed: 15.2 kn </t>
  </si>
  <si>
    <t>PROTEUS (CH18)</t>
  </si>
  <si>
    <t xml:space="preserve">CPA: 4.31 km </t>
  </si>
  <si>
    <t xml:space="preserve">Speed: 15.9 kn </t>
  </si>
  <si>
    <t>Min Error: 0.568</t>
  </si>
  <si>
    <t>T = 0.568</t>
  </si>
  <si>
    <t xml:space="preserve">CPA: 4.35 km </t>
  </si>
  <si>
    <t xml:space="preserve">Speed: 16.5 kn </t>
  </si>
  <si>
    <t>Min Error: 9.86E-4</t>
  </si>
  <si>
    <t>T = 9.86E-4</t>
  </si>
  <si>
    <t>AURIGA LEADER'</t>
  </si>
  <si>
    <t>WAN HAI 301'</t>
  </si>
  <si>
    <t>MSC DON GIOVANNI'</t>
  </si>
  <si>
    <t>THE DOMINATOR</t>
  </si>
  <si>
    <t xml:space="preserve">CPA: 6.41 km </t>
  </si>
  <si>
    <t xml:space="preserve">Speed: 9.2 kn </t>
  </si>
  <si>
    <t>EVER FASHION</t>
  </si>
  <si>
    <t>SEAMAX GREENWICH</t>
  </si>
  <si>
    <t>IMO9850836</t>
  </si>
  <si>
    <t>22136204825</t>
  </si>
  <si>
    <t>22153185307</t>
  </si>
  <si>
    <t>IMO9286267</t>
  </si>
  <si>
    <t xml:space="preserve">CPA: 5.91 km </t>
  </si>
  <si>
    <t xml:space="preserve">Speed: 17.7 kn </t>
  </si>
  <si>
    <t xml:space="preserve">Speed: 19.7 kn </t>
  </si>
  <si>
    <t xml:space="preserve">CPA: 6.63 km </t>
  </si>
  <si>
    <t>YM WITNESS</t>
  </si>
  <si>
    <t>MAERSK KINLOSS</t>
  </si>
  <si>
    <t>ADVENTURE OF THE SEAS</t>
  </si>
  <si>
    <t>ONE MUNCHEN</t>
  </si>
  <si>
    <t>IMO9706750</t>
  </si>
  <si>
    <t>22151141313</t>
  </si>
  <si>
    <t>IMO9167227</t>
  </si>
  <si>
    <t>IMO9333022</t>
  </si>
  <si>
    <t>22141234955</t>
  </si>
  <si>
    <t>22152054034</t>
  </si>
  <si>
    <t>22143074128</t>
  </si>
  <si>
    <t>SEASPAN EMERALD</t>
  </si>
  <si>
    <t>IMO9407134</t>
  </si>
  <si>
    <t>IMO9704609</t>
  </si>
  <si>
    <t>22153174943</t>
  </si>
  <si>
    <t xml:space="preserve">CPA: 6.25 km </t>
  </si>
  <si>
    <t>Min Error: 0.0016</t>
  </si>
  <si>
    <t>T = 0.0016</t>
  </si>
  <si>
    <t>Min Error: 5.08E-4</t>
  </si>
  <si>
    <t>T = 5.08E-4</t>
  </si>
  <si>
    <t>Min Error: 3.61E-4</t>
  </si>
  <si>
    <t>T = 3.61E-4</t>
  </si>
  <si>
    <t xml:space="preserve">CPA: 5.54 km </t>
  </si>
  <si>
    <t xml:space="preserve">Speed: 15.3 kn </t>
  </si>
  <si>
    <t>SEAMAX GREENWICH'</t>
  </si>
  <si>
    <t>EVER FASHION'</t>
  </si>
  <si>
    <t>MAERSK KINLOSS'</t>
  </si>
  <si>
    <t>ADVENTURE OF THE SEAS'</t>
  </si>
  <si>
    <t>Passenger Ship</t>
  </si>
  <si>
    <t>Min Error: 8.79E-5</t>
  </si>
  <si>
    <t>T = 1.76E-4</t>
  </si>
  <si>
    <t>HISTRIA GIADA NORTH'</t>
  </si>
  <si>
    <t>ATLANTIC SAIL NORTH'</t>
  </si>
  <si>
    <t>ATLANTIC SAIL SOUTH'</t>
  </si>
  <si>
    <t>HISTRIA GIADA SOUTH'</t>
  </si>
  <si>
    <t>CH</t>
  </si>
  <si>
    <t>Max dB</t>
  </si>
  <si>
    <t>[50, 300]</t>
  </si>
  <si>
    <t>[1700, 1810]</t>
  </si>
  <si>
    <t>[1815, 2050]</t>
  </si>
  <si>
    <r>
      <t>DL1_SS</t>
    </r>
    <r>
      <rPr>
        <vertAlign val="subscript"/>
        <sz val="11"/>
        <color theme="1"/>
        <rFont val="Calibri"/>
        <family val="2"/>
        <scheme val="minor"/>
      </rPr>
      <t>top</t>
    </r>
  </si>
  <si>
    <r>
      <t>DL2_SS</t>
    </r>
    <r>
      <rPr>
        <vertAlign val="subscript"/>
        <sz val="11"/>
        <color theme="1"/>
        <rFont val="Calibri"/>
        <family val="2"/>
        <scheme val="minor"/>
      </rPr>
      <t>top</t>
    </r>
  </si>
  <si>
    <t>2,3,6,11,12,14,16</t>
  </si>
  <si>
    <t>Mean Squared error = 0.2842</t>
  </si>
  <si>
    <t>Array</t>
  </si>
  <si>
    <t>Original Peak SS</t>
  </si>
  <si>
    <t>New Optimal SS</t>
  </si>
  <si>
    <t xml:space="preserve">New Peak SS </t>
  </si>
  <si>
    <t>New Error</t>
  </si>
  <si>
    <t>Original Optimal SS</t>
  </si>
  <si>
    <t>Original Error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</si>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</sst>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0" borderId="6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 wrapText="1"/>
    </xf>
    <xf numFmtId="0" fontId="0" fillId="7" borderId="11" xfId="0" quotePrefix="1" applyFill="1" applyBorder="1" applyAlignment="1">
      <alignment horizontal="center" vertical="center" wrapText="1"/>
    </xf>
    <xf numFmtId="0" fontId="1" fillId="10" borderId="0" xfId="0" applyFont="1" applyFill="1"/>
    <xf numFmtId="0" fontId="0" fillId="2" borderId="0" xfId="0" applyFill="1"/>
    <xf numFmtId="2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0" fillId="2" borderId="6" xfId="0" applyFill="1" applyBorder="1"/>
    <xf numFmtId="0" fontId="0" fillId="0" borderId="6" xfId="0" applyBorder="1"/>
    <xf numFmtId="2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/>
    <xf numFmtId="2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7" xfId="0" applyFill="1" applyBorder="1"/>
    <xf numFmtId="0" fontId="0" fillId="0" borderId="17" xfId="0" applyBorder="1"/>
    <xf numFmtId="0" fontId="0" fillId="2" borderId="5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/>
    <xf numFmtId="0" fontId="0" fillId="2" borderId="21" xfId="0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5D3-DEC5-452D-BFE6-C0F1E1803535}">
  <dimension ref="A1:AL35"/>
  <sheetViews>
    <sheetView zoomScale="93" zoomScaleNormal="93" workbookViewId="0">
      <selection activeCell="V25" sqref="V25"/>
    </sheetView>
  </sheetViews>
  <sheetFormatPr defaultRowHeight="14.5" x14ac:dyDescent="0.35"/>
  <cols>
    <col min="1" max="1" width="22.36328125" bestFit="1" customWidth="1"/>
    <col min="2" max="2" width="11.453125" bestFit="1" customWidth="1"/>
    <col min="3" max="3" width="17.54296875" bestFit="1" customWidth="1"/>
    <col min="4" max="4" width="6" bestFit="1" customWidth="1"/>
    <col min="5" max="5" width="10.6328125" bestFit="1" customWidth="1"/>
    <col min="6" max="6" width="4.6328125" bestFit="1" customWidth="1"/>
    <col min="7" max="7" width="4.90625" bestFit="1" customWidth="1"/>
    <col min="8" max="8" width="13.36328125" bestFit="1" customWidth="1"/>
    <col min="9" max="9" width="9.36328125" bestFit="1" customWidth="1"/>
    <col min="10" max="10" width="10" bestFit="1" customWidth="1"/>
    <col min="11" max="11" width="3.36328125" bestFit="1" customWidth="1"/>
    <col min="12" max="13" width="4.6328125" bestFit="1" customWidth="1"/>
    <col min="14" max="14" width="4.6328125" customWidth="1"/>
    <col min="15" max="15" width="7.7265625" bestFit="1" customWidth="1"/>
    <col min="16" max="16" width="9.453125" bestFit="1" customWidth="1"/>
    <col min="17" max="17" width="5.7265625" bestFit="1" customWidth="1"/>
    <col min="18" max="18" width="4.90625" bestFit="1" customWidth="1"/>
    <col min="19" max="19" width="13.36328125" bestFit="1" customWidth="1"/>
    <col min="20" max="20" width="9.36328125" bestFit="1" customWidth="1"/>
    <col min="21" max="21" width="10" bestFit="1" customWidth="1"/>
    <col min="22" max="22" width="3.36328125" bestFit="1" customWidth="1"/>
    <col min="23" max="25" width="4.6328125" bestFit="1" customWidth="1"/>
    <col min="26" max="26" width="7.7265625" bestFit="1" customWidth="1"/>
    <col min="27" max="27" width="8.54296875" bestFit="1" customWidth="1"/>
    <col min="28" max="28" width="5.7265625" bestFit="1" customWidth="1"/>
    <col min="29" max="29" width="4.90625" bestFit="1" customWidth="1"/>
    <col min="30" max="30" width="13.36328125" bestFit="1" customWidth="1"/>
    <col min="31" max="31" width="9.36328125" bestFit="1" customWidth="1"/>
    <col min="32" max="32" width="10" bestFit="1" customWidth="1"/>
    <col min="33" max="33" width="3.36328125" bestFit="1" customWidth="1"/>
    <col min="34" max="36" width="4.6328125" bestFit="1" customWidth="1"/>
    <col min="37" max="37" width="7.7265625" bestFit="1" customWidth="1"/>
    <col min="38" max="38" width="8.54296875" bestFit="1" customWidth="1"/>
  </cols>
  <sheetData>
    <row r="1" spans="1:38" ht="15.5" x14ac:dyDescent="0.35">
      <c r="A1" s="100" t="s">
        <v>206</v>
      </c>
      <c r="B1" s="102" t="s">
        <v>207</v>
      </c>
      <c r="C1" s="100" t="s">
        <v>208</v>
      </c>
      <c r="D1" s="101" t="s">
        <v>209</v>
      </c>
      <c r="E1" s="103" t="s">
        <v>210</v>
      </c>
      <c r="F1" s="100" t="s">
        <v>194</v>
      </c>
      <c r="G1" s="101"/>
      <c r="H1" s="101"/>
      <c r="I1" s="101"/>
      <c r="J1" s="101"/>
      <c r="K1" s="102"/>
      <c r="L1" s="102"/>
      <c r="M1" s="102"/>
      <c r="N1" s="102"/>
      <c r="O1" s="102"/>
      <c r="P1" s="103"/>
      <c r="Q1" s="100" t="s">
        <v>2</v>
      </c>
      <c r="R1" s="101"/>
      <c r="S1" s="101"/>
      <c r="T1" s="101"/>
      <c r="U1" s="101"/>
      <c r="V1" s="102"/>
      <c r="W1" s="102"/>
      <c r="X1" s="102"/>
      <c r="Y1" s="102"/>
      <c r="Z1" s="102"/>
      <c r="AA1" s="103"/>
      <c r="AB1" s="100" t="s">
        <v>1</v>
      </c>
      <c r="AC1" s="101"/>
      <c r="AD1" s="101"/>
      <c r="AE1" s="101"/>
      <c r="AF1" s="101"/>
      <c r="AG1" s="102"/>
      <c r="AH1" s="102"/>
      <c r="AI1" s="102"/>
      <c r="AJ1" s="102"/>
      <c r="AK1" s="102"/>
      <c r="AL1" s="103"/>
    </row>
    <row r="2" spans="1:38" ht="16" thickBot="1" x14ac:dyDescent="0.4">
      <c r="A2" s="104"/>
      <c r="B2" s="105"/>
      <c r="C2" s="104"/>
      <c r="D2" s="106"/>
      <c r="E2" s="107"/>
      <c r="F2" s="58" t="s">
        <v>211</v>
      </c>
      <c r="G2" s="59" t="s">
        <v>212</v>
      </c>
      <c r="H2" s="59" t="s">
        <v>253</v>
      </c>
      <c r="I2" s="59" t="s">
        <v>259</v>
      </c>
      <c r="J2" s="59" t="s">
        <v>260</v>
      </c>
      <c r="K2" s="72" t="s">
        <v>354</v>
      </c>
      <c r="L2" s="72" t="s">
        <v>4</v>
      </c>
      <c r="M2" s="72" t="s">
        <v>5</v>
      </c>
      <c r="N2" s="72" t="s">
        <v>6</v>
      </c>
      <c r="O2" s="72" t="s">
        <v>355</v>
      </c>
      <c r="P2" s="60" t="s">
        <v>198</v>
      </c>
      <c r="Q2" s="58" t="s">
        <v>211</v>
      </c>
      <c r="R2" s="59" t="s">
        <v>212</v>
      </c>
      <c r="S2" s="59" t="s">
        <v>253</v>
      </c>
      <c r="T2" s="59" t="s">
        <v>259</v>
      </c>
      <c r="U2" s="59" t="s">
        <v>260</v>
      </c>
      <c r="V2" s="72" t="s">
        <v>354</v>
      </c>
      <c r="W2" s="72" t="s">
        <v>4</v>
      </c>
      <c r="X2" s="72" t="s">
        <v>5</v>
      </c>
      <c r="Y2" s="72" t="s">
        <v>6</v>
      </c>
      <c r="Z2" s="72" t="s">
        <v>355</v>
      </c>
      <c r="AA2" s="60" t="s">
        <v>198</v>
      </c>
      <c r="AB2" s="58" t="s">
        <v>211</v>
      </c>
      <c r="AC2" s="59" t="s">
        <v>212</v>
      </c>
      <c r="AD2" s="59" t="s">
        <v>253</v>
      </c>
      <c r="AE2" s="59" t="s">
        <v>259</v>
      </c>
      <c r="AF2" s="59" t="s">
        <v>260</v>
      </c>
      <c r="AG2" s="72" t="s">
        <v>354</v>
      </c>
      <c r="AH2" s="72" t="s">
        <v>4</v>
      </c>
      <c r="AI2" s="72" t="s">
        <v>5</v>
      </c>
      <c r="AJ2" s="72" t="s">
        <v>6</v>
      </c>
      <c r="AK2" s="72" t="s">
        <v>355</v>
      </c>
      <c r="AL2" s="60" t="s">
        <v>198</v>
      </c>
    </row>
    <row r="3" spans="1:38" s="25" customFormat="1" x14ac:dyDescent="0.35">
      <c r="A3" s="62" t="s">
        <v>127</v>
      </c>
      <c r="B3" s="21" t="s">
        <v>263</v>
      </c>
      <c r="C3" s="21" t="s">
        <v>257</v>
      </c>
      <c r="D3" s="21">
        <v>14</v>
      </c>
      <c r="E3" s="63" t="s">
        <v>20</v>
      </c>
      <c r="F3" s="64">
        <v>3.92</v>
      </c>
      <c r="G3" s="21">
        <v>15.8</v>
      </c>
      <c r="H3" s="21">
        <v>22145201300</v>
      </c>
      <c r="I3" s="65">
        <v>40.438850000000002</v>
      </c>
      <c r="J3" s="65">
        <v>-70.575519999999997</v>
      </c>
      <c r="K3" s="77">
        <v>13</v>
      </c>
      <c r="L3" s="74">
        <v>22.3</v>
      </c>
      <c r="M3" s="74">
        <v>38.799999999999997</v>
      </c>
      <c r="N3" s="74"/>
      <c r="O3" s="21">
        <v>125</v>
      </c>
      <c r="P3" s="63">
        <v>1759</v>
      </c>
      <c r="Q3" s="64">
        <v>1.51</v>
      </c>
      <c r="R3" s="21">
        <v>15.8</v>
      </c>
      <c r="S3" s="21">
        <v>22145200900</v>
      </c>
      <c r="T3" s="65">
        <v>40.44717</v>
      </c>
      <c r="U3" s="65">
        <v>-70.554810000000003</v>
      </c>
      <c r="V3" s="77">
        <v>2</v>
      </c>
      <c r="W3" s="74">
        <v>23.5</v>
      </c>
      <c r="X3" s="74">
        <v>39.799999999999997</v>
      </c>
      <c r="Y3" s="74"/>
      <c r="Z3" s="21">
        <v>130</v>
      </c>
      <c r="AA3" s="63">
        <v>1762</v>
      </c>
      <c r="AB3" s="64">
        <v>1.62</v>
      </c>
      <c r="AC3" s="21">
        <v>15.6</v>
      </c>
      <c r="AD3" s="21">
        <v>22145200500</v>
      </c>
      <c r="AE3" s="65">
        <v>40.454659999999997</v>
      </c>
      <c r="AF3" s="65">
        <v>-70.536169999999998</v>
      </c>
      <c r="AG3" s="77">
        <v>4</v>
      </c>
      <c r="AH3" s="74">
        <v>24.6</v>
      </c>
      <c r="AI3" s="74">
        <v>40.9</v>
      </c>
      <c r="AJ3" s="74"/>
      <c r="AK3" s="21">
        <v>130</v>
      </c>
      <c r="AL3" s="63">
        <v>1759</v>
      </c>
    </row>
    <row r="4" spans="1:38" x14ac:dyDescent="0.35">
      <c r="A4" s="33" t="s">
        <v>235</v>
      </c>
      <c r="B4" s="6" t="s">
        <v>271</v>
      </c>
      <c r="C4" s="6" t="s">
        <v>256</v>
      </c>
      <c r="D4" s="6">
        <v>2</v>
      </c>
      <c r="E4" s="27" t="s">
        <v>20</v>
      </c>
      <c r="F4" s="26"/>
      <c r="G4" s="6"/>
      <c r="H4" s="6"/>
      <c r="I4" s="6"/>
      <c r="J4" s="6"/>
      <c r="K4" s="78"/>
      <c r="L4" s="75"/>
      <c r="M4" s="75"/>
      <c r="N4" s="75"/>
      <c r="O4" s="6"/>
      <c r="P4" s="27"/>
      <c r="Q4" s="26">
        <v>1.99</v>
      </c>
      <c r="R4" s="6">
        <v>20.100000000000001</v>
      </c>
      <c r="S4" s="6">
        <v>22142205800</v>
      </c>
      <c r="T4" s="66">
        <v>40.441090000000003</v>
      </c>
      <c r="U4" s="66">
        <v>-70.562860000000001</v>
      </c>
      <c r="V4" s="78">
        <v>2</v>
      </c>
      <c r="W4" s="75">
        <v>23</v>
      </c>
      <c r="X4" s="82">
        <v>39.6</v>
      </c>
      <c r="Y4" s="75">
        <v>54.9</v>
      </c>
      <c r="Z4" s="6">
        <v>125</v>
      </c>
      <c r="AA4" s="27">
        <v>1775</v>
      </c>
      <c r="AB4" s="26"/>
      <c r="AC4" s="6"/>
      <c r="AD4" s="6"/>
      <c r="AE4" s="6"/>
      <c r="AF4" s="6"/>
      <c r="AG4" s="78"/>
      <c r="AH4" s="75"/>
      <c r="AI4" s="75"/>
      <c r="AJ4" s="75"/>
      <c r="AK4" s="6"/>
      <c r="AL4" s="27"/>
    </row>
    <row r="5" spans="1:38" s="25" customFormat="1" x14ac:dyDescent="0.35">
      <c r="A5" s="34" t="s">
        <v>85</v>
      </c>
      <c r="B5" s="13" t="s">
        <v>255</v>
      </c>
      <c r="C5" s="13" t="s">
        <v>256</v>
      </c>
      <c r="D5" s="13">
        <v>3</v>
      </c>
      <c r="E5" s="29" t="s">
        <v>193</v>
      </c>
      <c r="F5" s="28">
        <v>4.8099999999999996</v>
      </c>
      <c r="G5" s="13">
        <v>16.3</v>
      </c>
      <c r="H5" s="13">
        <v>22143223600</v>
      </c>
      <c r="I5" s="61">
        <v>40.426819999999999</v>
      </c>
      <c r="J5" s="61">
        <v>-70.596100000000007</v>
      </c>
      <c r="K5" s="79">
        <v>10</v>
      </c>
      <c r="L5" s="76">
        <v>23.7</v>
      </c>
      <c r="M5" s="76">
        <v>38.700000000000003</v>
      </c>
      <c r="N5" s="76"/>
      <c r="O5" s="13">
        <v>125</v>
      </c>
      <c r="P5" s="29">
        <v>1821</v>
      </c>
      <c r="Q5" s="28">
        <v>3.54</v>
      </c>
      <c r="R5" s="13">
        <v>16.3</v>
      </c>
      <c r="S5" s="13">
        <v>22143224200</v>
      </c>
      <c r="T5" s="61">
        <v>40.427259999999997</v>
      </c>
      <c r="U5" s="61">
        <v>-70.562070000000006</v>
      </c>
      <c r="V5" s="79">
        <v>5</v>
      </c>
      <c r="W5" s="76">
        <v>23.9</v>
      </c>
      <c r="X5" s="76">
        <v>39.799999999999997</v>
      </c>
      <c r="Y5" s="76"/>
      <c r="Z5" s="13">
        <v>130</v>
      </c>
      <c r="AA5" s="29">
        <v>1791</v>
      </c>
      <c r="AB5" s="28">
        <v>1.52</v>
      </c>
      <c r="AC5" s="13">
        <v>16.3</v>
      </c>
      <c r="AD5" s="13">
        <v>22143224800</v>
      </c>
      <c r="AE5" s="61">
        <v>40.428109999999997</v>
      </c>
      <c r="AF5" s="61">
        <v>-70.526439999999994</v>
      </c>
      <c r="AG5" s="79">
        <v>3</v>
      </c>
      <c r="AH5" s="76">
        <v>25.8</v>
      </c>
      <c r="AI5" s="76">
        <v>39.5</v>
      </c>
      <c r="AJ5" s="76"/>
      <c r="AK5" s="13">
        <v>130</v>
      </c>
      <c r="AL5" s="29">
        <v>1782</v>
      </c>
    </row>
    <row r="6" spans="1:38" x14ac:dyDescent="0.35">
      <c r="A6" s="33" t="s">
        <v>265</v>
      </c>
      <c r="B6" s="6" t="s">
        <v>266</v>
      </c>
      <c r="C6" s="6" t="s">
        <v>262</v>
      </c>
      <c r="D6" s="6">
        <v>2</v>
      </c>
      <c r="E6" s="27" t="s">
        <v>193</v>
      </c>
      <c r="F6" s="26"/>
      <c r="G6" s="6"/>
      <c r="H6" s="6"/>
      <c r="I6" s="66"/>
      <c r="J6" s="66"/>
      <c r="K6" s="78"/>
      <c r="L6" s="75"/>
      <c r="M6" s="75"/>
      <c r="N6" s="75"/>
      <c r="O6" s="6"/>
      <c r="P6" s="27"/>
      <c r="Q6" s="26">
        <v>3.8510504166299349</v>
      </c>
      <c r="R6" s="6">
        <v>13.6</v>
      </c>
      <c r="S6" s="6">
        <v>22140134600</v>
      </c>
      <c r="T6" s="66">
        <v>40.424430000000001</v>
      </c>
      <c r="U6" s="66">
        <v>-70.561859999999996</v>
      </c>
      <c r="V6" s="78">
        <v>17</v>
      </c>
      <c r="W6" s="75">
        <v>24.7</v>
      </c>
      <c r="X6" s="75">
        <v>39.799999999999997</v>
      </c>
      <c r="Y6" s="75"/>
      <c r="Z6" s="6">
        <v>130</v>
      </c>
      <c r="AA6" s="27">
        <v>1788</v>
      </c>
      <c r="AB6" s="26"/>
      <c r="AC6" s="6"/>
      <c r="AD6" s="6"/>
      <c r="AE6" s="66"/>
      <c r="AF6" s="66"/>
      <c r="AG6" s="78"/>
      <c r="AH6" s="75"/>
      <c r="AI6" s="75"/>
      <c r="AJ6" s="75"/>
      <c r="AK6" s="6"/>
      <c r="AL6" s="27"/>
    </row>
    <row r="7" spans="1:38" s="25" customFormat="1" x14ac:dyDescent="0.35">
      <c r="A7" s="34" t="s">
        <v>146</v>
      </c>
      <c r="B7" s="13" t="s">
        <v>275</v>
      </c>
      <c r="C7" s="13" t="s">
        <v>256</v>
      </c>
      <c r="D7" s="13">
        <v>14</v>
      </c>
      <c r="E7" s="29" t="s">
        <v>193</v>
      </c>
      <c r="F7" s="28"/>
      <c r="G7" s="13"/>
      <c r="H7" s="13"/>
      <c r="I7" s="61"/>
      <c r="J7" s="61"/>
      <c r="K7" s="79"/>
      <c r="L7" s="76"/>
      <c r="M7" s="76"/>
      <c r="N7" s="76"/>
      <c r="O7" s="13"/>
      <c r="P7" s="29"/>
      <c r="Q7" s="28">
        <v>4</v>
      </c>
      <c r="R7" s="13">
        <v>15.1</v>
      </c>
      <c r="S7" s="13">
        <v>22149201500</v>
      </c>
      <c r="T7" s="61">
        <v>40.423119999999997</v>
      </c>
      <c r="U7" s="61">
        <v>-70.561049999999994</v>
      </c>
      <c r="V7" s="79">
        <v>6</v>
      </c>
      <c r="W7" s="76">
        <v>24.7</v>
      </c>
      <c r="X7" s="76">
        <v>39.6</v>
      </c>
      <c r="Y7" s="76"/>
      <c r="Z7" s="13">
        <v>130</v>
      </c>
      <c r="AA7" s="29">
        <v>1785</v>
      </c>
      <c r="AB7" s="28"/>
      <c r="AC7" s="13"/>
      <c r="AD7" s="13"/>
      <c r="AE7" s="61"/>
      <c r="AF7" s="61"/>
      <c r="AG7" s="79"/>
      <c r="AH7" s="76"/>
      <c r="AI7" s="76"/>
      <c r="AJ7" s="76"/>
      <c r="AK7" s="13"/>
      <c r="AL7" s="29"/>
    </row>
    <row r="8" spans="1:38" x14ac:dyDescent="0.35">
      <c r="A8" s="50" t="s">
        <v>278</v>
      </c>
      <c r="B8" s="39" t="s">
        <v>285</v>
      </c>
      <c r="C8" s="6" t="s">
        <v>256</v>
      </c>
      <c r="D8" s="6">
        <v>2</v>
      </c>
      <c r="E8" s="27" t="s">
        <v>193</v>
      </c>
      <c r="F8" s="33"/>
      <c r="G8" s="6"/>
      <c r="H8" s="6"/>
      <c r="I8" s="6"/>
      <c r="J8" s="6"/>
      <c r="K8" s="78"/>
      <c r="L8" s="75"/>
      <c r="M8" s="75"/>
      <c r="N8" s="75"/>
      <c r="O8" s="6"/>
      <c r="P8" s="27"/>
      <c r="Q8" s="33">
        <v>4.12</v>
      </c>
      <c r="R8" s="6">
        <v>15.9</v>
      </c>
      <c r="S8" s="6">
        <v>22127130400</v>
      </c>
      <c r="T8" s="66">
        <v>40.422020000000003</v>
      </c>
      <c r="U8" s="66">
        <v>-70.561959999999999</v>
      </c>
      <c r="V8" s="78">
        <v>17</v>
      </c>
      <c r="W8" s="75">
        <v>24.3</v>
      </c>
      <c r="X8" s="75">
        <v>38</v>
      </c>
      <c r="Y8" s="75"/>
      <c r="Z8" s="6">
        <v>130</v>
      </c>
      <c r="AA8" s="27">
        <v>1814</v>
      </c>
      <c r="AB8" s="33"/>
      <c r="AC8" s="6"/>
      <c r="AD8" s="6"/>
      <c r="AE8" s="6"/>
      <c r="AF8" s="6"/>
      <c r="AG8" s="78"/>
      <c r="AH8" s="75"/>
      <c r="AI8" s="75"/>
      <c r="AJ8" s="75"/>
      <c r="AK8" s="6"/>
      <c r="AL8" s="27"/>
    </row>
    <row r="9" spans="1:38" s="25" customFormat="1" x14ac:dyDescent="0.35">
      <c r="A9" s="49" t="s">
        <v>279</v>
      </c>
      <c r="B9" s="38" t="s">
        <v>286</v>
      </c>
      <c r="C9" s="13" t="s">
        <v>256</v>
      </c>
      <c r="D9" s="13">
        <v>2</v>
      </c>
      <c r="E9" s="29" t="s">
        <v>193</v>
      </c>
      <c r="F9" s="34"/>
      <c r="G9" s="13"/>
      <c r="H9" s="13"/>
      <c r="I9" s="13"/>
      <c r="J9" s="13"/>
      <c r="K9" s="79"/>
      <c r="L9" s="76"/>
      <c r="M9" s="76"/>
      <c r="N9" s="76"/>
      <c r="O9" s="13"/>
      <c r="P9" s="29"/>
      <c r="Q9" s="34">
        <v>4.32</v>
      </c>
      <c r="R9" s="13">
        <v>16.5</v>
      </c>
      <c r="S9" s="13">
        <v>22132162400</v>
      </c>
      <c r="T9" s="61">
        <v>40.42022</v>
      </c>
      <c r="U9" s="61">
        <v>-70.565370000000001</v>
      </c>
      <c r="V9" s="79">
        <v>17</v>
      </c>
      <c r="W9" s="76">
        <v>24.3</v>
      </c>
      <c r="X9" s="76">
        <v>39.5</v>
      </c>
      <c r="Y9" s="76"/>
      <c r="Z9" s="13">
        <v>125</v>
      </c>
      <c r="AA9" s="29">
        <v>1795</v>
      </c>
      <c r="AB9" s="34"/>
      <c r="AC9" s="13"/>
      <c r="AD9" s="13"/>
      <c r="AE9" s="13"/>
      <c r="AF9" s="13"/>
      <c r="AG9" s="79"/>
      <c r="AH9" s="76"/>
      <c r="AI9" s="76"/>
      <c r="AJ9" s="76"/>
      <c r="AK9" s="13"/>
      <c r="AL9" s="29"/>
    </row>
    <row r="10" spans="1:38" x14ac:dyDescent="0.35">
      <c r="A10" s="33" t="s">
        <v>264</v>
      </c>
      <c r="B10" s="6" t="s">
        <v>266</v>
      </c>
      <c r="C10" s="6" t="s">
        <v>262</v>
      </c>
      <c r="D10" s="6">
        <v>2</v>
      </c>
      <c r="E10" s="27" t="s">
        <v>193</v>
      </c>
      <c r="F10" s="26"/>
      <c r="G10" s="6"/>
      <c r="H10" s="6"/>
      <c r="I10" s="66"/>
      <c r="J10" s="66"/>
      <c r="K10" s="78"/>
      <c r="L10" s="75"/>
      <c r="M10" s="75"/>
      <c r="N10" s="75"/>
      <c r="O10" s="6"/>
      <c r="P10" s="27"/>
      <c r="Q10" s="26">
        <v>4.38</v>
      </c>
      <c r="R10" s="6">
        <v>11.6</v>
      </c>
      <c r="S10" s="6">
        <v>22131123700</v>
      </c>
      <c r="T10" s="66">
        <v>40.419719999999998</v>
      </c>
      <c r="U10" s="66">
        <v>-70.561549999999997</v>
      </c>
      <c r="V10" s="78">
        <v>8</v>
      </c>
      <c r="W10" s="75">
        <v>24.1</v>
      </c>
      <c r="X10" s="75">
        <v>38.9</v>
      </c>
      <c r="Y10" s="75"/>
      <c r="Z10" s="6">
        <v>130</v>
      </c>
      <c r="AA10" s="27">
        <v>1805</v>
      </c>
      <c r="AB10" s="26"/>
      <c r="AC10" s="6"/>
      <c r="AD10" s="6"/>
      <c r="AE10" s="66"/>
      <c r="AF10" s="66"/>
      <c r="AG10" s="78"/>
      <c r="AH10" s="75"/>
      <c r="AI10" s="75"/>
      <c r="AJ10" s="75"/>
      <c r="AK10" s="6"/>
      <c r="AL10" s="27"/>
    </row>
    <row r="11" spans="1:38" s="25" customFormat="1" x14ac:dyDescent="0.35">
      <c r="A11" s="34" t="s">
        <v>267</v>
      </c>
      <c r="B11" s="13" t="s">
        <v>274</v>
      </c>
      <c r="C11" s="13" t="s">
        <v>256</v>
      </c>
      <c r="D11" s="13">
        <v>12</v>
      </c>
      <c r="E11" s="29" t="s">
        <v>193</v>
      </c>
      <c r="F11" s="28"/>
      <c r="G11" s="13"/>
      <c r="H11" s="13"/>
      <c r="I11" s="61"/>
      <c r="J11" s="61"/>
      <c r="K11" s="79"/>
      <c r="L11" s="76"/>
      <c r="M11" s="76"/>
      <c r="N11" s="76"/>
      <c r="O11" s="13"/>
      <c r="P11" s="29"/>
      <c r="Q11" s="28">
        <v>4.5120469047965504</v>
      </c>
      <c r="R11" s="13">
        <v>17.899999999999999</v>
      </c>
      <c r="S11" s="13">
        <v>22154055500</v>
      </c>
      <c r="T11" s="61">
        <v>40.418509999999998</v>
      </c>
      <c r="U11" s="61">
        <v>-70.562349999999995</v>
      </c>
      <c r="V11" s="79">
        <v>5</v>
      </c>
      <c r="W11" s="76">
        <v>24.8</v>
      </c>
      <c r="X11" s="76">
        <v>39.700000000000003</v>
      </c>
      <c r="Y11" s="76"/>
      <c r="Z11" s="13">
        <v>130</v>
      </c>
      <c r="AA11" s="29">
        <v>1769</v>
      </c>
      <c r="AB11" s="28"/>
      <c r="AC11" s="13"/>
      <c r="AD11" s="13"/>
      <c r="AE11" s="61"/>
      <c r="AF11" s="61"/>
      <c r="AG11" s="79"/>
      <c r="AH11" s="76"/>
      <c r="AI11" s="76"/>
      <c r="AJ11" s="76"/>
      <c r="AK11" s="13"/>
      <c r="AL11" s="29"/>
    </row>
    <row r="12" spans="1:38" x14ac:dyDescent="0.35">
      <c r="A12" s="33" t="s">
        <v>68</v>
      </c>
      <c r="B12" s="6" t="s">
        <v>254</v>
      </c>
      <c r="C12" s="6" t="s">
        <v>256</v>
      </c>
      <c r="D12" s="6">
        <v>11</v>
      </c>
      <c r="E12" s="27" t="s">
        <v>193</v>
      </c>
      <c r="F12" s="26">
        <v>6.02</v>
      </c>
      <c r="G12" s="6">
        <v>14.9</v>
      </c>
      <c r="H12" s="6">
        <v>22145142200</v>
      </c>
      <c r="I12" s="66">
        <v>40.415889999999997</v>
      </c>
      <c r="J12" s="66">
        <v>-70.596900000000005</v>
      </c>
      <c r="K12" s="78">
        <v>10</v>
      </c>
      <c r="L12" s="75">
        <v>23.8</v>
      </c>
      <c r="M12" s="75">
        <v>39.1</v>
      </c>
      <c r="N12" s="75"/>
      <c r="O12" s="6">
        <v>125</v>
      </c>
      <c r="P12" s="27">
        <v>1801</v>
      </c>
      <c r="Q12" s="26">
        <v>4.76</v>
      </c>
      <c r="R12" s="6">
        <v>14.8</v>
      </c>
      <c r="S12" s="6">
        <v>22145142800</v>
      </c>
      <c r="T12" s="66">
        <v>40.416260000000001</v>
      </c>
      <c r="U12" s="66">
        <v>-70.562749999999994</v>
      </c>
      <c r="V12" s="78">
        <v>5</v>
      </c>
      <c r="W12" s="75">
        <v>24.6</v>
      </c>
      <c r="X12" s="75"/>
      <c r="Y12" s="75"/>
      <c r="Z12" s="6">
        <v>120</v>
      </c>
      <c r="AA12" s="27">
        <v>1791</v>
      </c>
      <c r="AB12" s="26">
        <v>2.8</v>
      </c>
      <c r="AC12" s="6">
        <v>14.7</v>
      </c>
      <c r="AD12" s="6">
        <v>22145143400</v>
      </c>
      <c r="AE12" s="66">
        <v>40.416670000000003</v>
      </c>
      <c r="AF12" s="66">
        <v>-70.526880000000006</v>
      </c>
      <c r="AG12" s="78">
        <v>3</v>
      </c>
      <c r="AH12" s="75">
        <v>26.2</v>
      </c>
      <c r="AI12" s="75">
        <v>42.7</v>
      </c>
      <c r="AJ12" s="75">
        <v>53.7</v>
      </c>
      <c r="AK12" s="6">
        <v>120</v>
      </c>
      <c r="AL12" s="27">
        <v>1776</v>
      </c>
    </row>
    <row r="13" spans="1:38" s="25" customFormat="1" x14ac:dyDescent="0.35">
      <c r="A13" s="34" t="s">
        <v>139</v>
      </c>
      <c r="B13" s="13" t="s">
        <v>258</v>
      </c>
      <c r="C13" s="13" t="s">
        <v>262</v>
      </c>
      <c r="D13" s="13">
        <v>11</v>
      </c>
      <c r="E13" s="29" t="s">
        <v>193</v>
      </c>
      <c r="F13" s="28"/>
      <c r="G13" s="13"/>
      <c r="H13" s="13"/>
      <c r="I13" s="61"/>
      <c r="J13" s="61"/>
      <c r="K13" s="79"/>
      <c r="L13" s="76"/>
      <c r="M13" s="76"/>
      <c r="N13" s="76"/>
      <c r="O13" s="13"/>
      <c r="P13" s="29"/>
      <c r="Q13" s="28">
        <v>4.9400000000000004</v>
      </c>
      <c r="R13" s="13">
        <v>11.5</v>
      </c>
      <c r="S13" s="13">
        <v>22148212900</v>
      </c>
      <c r="T13" s="61">
        <v>40.414659999999998</v>
      </c>
      <c r="U13" s="61">
        <v>-70.560100000000006</v>
      </c>
      <c r="V13" s="79">
        <v>8</v>
      </c>
      <c r="W13" s="76">
        <v>24.3</v>
      </c>
      <c r="X13" s="76">
        <v>40.1</v>
      </c>
      <c r="Y13" s="76"/>
      <c r="Z13" s="13">
        <v>125</v>
      </c>
      <c r="AA13" s="29">
        <v>1778</v>
      </c>
      <c r="AB13" s="28"/>
      <c r="AC13" s="13"/>
      <c r="AD13" s="13"/>
      <c r="AE13" s="61"/>
      <c r="AF13" s="61"/>
      <c r="AG13" s="79"/>
      <c r="AH13" s="76"/>
      <c r="AI13" s="76"/>
      <c r="AJ13" s="76"/>
      <c r="AK13" s="13"/>
      <c r="AL13" s="29"/>
    </row>
    <row r="14" spans="1:38" x14ac:dyDescent="0.35">
      <c r="A14" s="33" t="s">
        <v>141</v>
      </c>
      <c r="B14" s="6" t="s">
        <v>268</v>
      </c>
      <c r="C14" s="6" t="s">
        <v>256</v>
      </c>
      <c r="D14" s="6">
        <v>2</v>
      </c>
      <c r="E14" s="27" t="s">
        <v>20</v>
      </c>
      <c r="F14" s="26"/>
      <c r="G14" s="6"/>
      <c r="H14" s="6"/>
      <c r="I14" s="66"/>
      <c r="J14" s="66"/>
      <c r="K14" s="78"/>
      <c r="L14" s="75"/>
      <c r="M14" s="75"/>
      <c r="N14" s="75"/>
      <c r="O14" s="6"/>
      <c r="P14" s="27"/>
      <c r="Q14" s="26">
        <v>5.08</v>
      </c>
      <c r="R14" s="6">
        <v>19.100000000000001</v>
      </c>
      <c r="S14" s="6">
        <v>22135225300</v>
      </c>
      <c r="T14" s="66">
        <v>40.420990000000003</v>
      </c>
      <c r="U14" s="66">
        <v>-70.596609999999998</v>
      </c>
      <c r="V14" s="78">
        <v>6</v>
      </c>
      <c r="W14" s="75">
        <v>23.3</v>
      </c>
      <c r="X14" s="75">
        <v>37.9</v>
      </c>
      <c r="Y14" s="75"/>
      <c r="Z14" s="6">
        <v>130</v>
      </c>
      <c r="AA14" s="27">
        <v>1831</v>
      </c>
      <c r="AB14" s="26"/>
      <c r="AC14" s="6"/>
      <c r="AD14" s="6"/>
      <c r="AE14" s="66"/>
      <c r="AF14" s="66"/>
      <c r="AG14" s="78"/>
      <c r="AH14" s="75"/>
      <c r="AI14" s="75"/>
      <c r="AJ14" s="75"/>
      <c r="AK14" s="6"/>
      <c r="AL14" s="27"/>
    </row>
    <row r="15" spans="1:38" s="25" customFormat="1" x14ac:dyDescent="0.35">
      <c r="A15" s="34" t="s">
        <v>142</v>
      </c>
      <c r="B15" s="13" t="s">
        <v>272</v>
      </c>
      <c r="C15" s="13" t="s">
        <v>256</v>
      </c>
      <c r="D15" s="13">
        <v>2</v>
      </c>
      <c r="E15" s="29" t="s">
        <v>193</v>
      </c>
      <c r="F15" s="28"/>
      <c r="G15" s="13"/>
      <c r="H15" s="13"/>
      <c r="I15" s="61"/>
      <c r="J15" s="61"/>
      <c r="K15" s="79"/>
      <c r="L15" s="76"/>
      <c r="M15" s="76"/>
      <c r="N15" s="76"/>
      <c r="O15" s="13"/>
      <c r="P15" s="29"/>
      <c r="Q15" s="28">
        <v>5.2346852029000832</v>
      </c>
      <c r="R15" s="13">
        <v>18.899999999999999</v>
      </c>
      <c r="S15" s="13">
        <v>22131182500</v>
      </c>
      <c r="T15" s="61">
        <v>40.412050000000001</v>
      </c>
      <c r="U15" s="61">
        <v>-70.560739999999996</v>
      </c>
      <c r="V15" s="79">
        <v>17</v>
      </c>
      <c r="W15" s="76">
        <v>23.9</v>
      </c>
      <c r="X15" s="76">
        <v>39.9</v>
      </c>
      <c r="Y15" s="76"/>
      <c r="Z15" s="13">
        <v>130</v>
      </c>
      <c r="AA15" s="29">
        <v>1782</v>
      </c>
      <c r="AB15" s="28"/>
      <c r="AC15" s="13"/>
      <c r="AD15" s="13"/>
      <c r="AE15" s="61"/>
      <c r="AF15" s="61"/>
      <c r="AG15" s="79"/>
      <c r="AH15" s="76"/>
      <c r="AI15" s="76"/>
      <c r="AJ15" s="76"/>
      <c r="AK15" s="13"/>
      <c r="AL15" s="29"/>
    </row>
    <row r="16" spans="1:38" x14ac:dyDescent="0.35">
      <c r="A16" s="33" t="s">
        <v>167</v>
      </c>
      <c r="B16" s="6" t="s">
        <v>273</v>
      </c>
      <c r="C16" s="6" t="s">
        <v>262</v>
      </c>
      <c r="D16" s="6">
        <v>2</v>
      </c>
      <c r="E16" s="27" t="s">
        <v>193</v>
      </c>
      <c r="F16" s="26"/>
      <c r="G16" s="6"/>
      <c r="H16" s="6"/>
      <c r="I16" s="66"/>
      <c r="J16" s="66"/>
      <c r="K16" s="78"/>
      <c r="L16" s="75"/>
      <c r="M16" s="75"/>
      <c r="N16" s="75"/>
      <c r="O16" s="6"/>
      <c r="P16" s="27"/>
      <c r="Q16" s="26">
        <v>5.4296636593652234</v>
      </c>
      <c r="R16" s="6">
        <v>13</v>
      </c>
      <c r="S16" s="6">
        <v>22138125200</v>
      </c>
      <c r="T16" s="66">
        <v>40.410240000000002</v>
      </c>
      <c r="U16" s="66">
        <v>-70.563209999999998</v>
      </c>
      <c r="V16" s="78">
        <v>8</v>
      </c>
      <c r="W16" s="75">
        <v>24.3</v>
      </c>
      <c r="X16" s="75">
        <v>39.700000000000003</v>
      </c>
      <c r="Y16" s="75"/>
      <c r="Z16" s="6">
        <v>120</v>
      </c>
      <c r="AA16" s="27">
        <v>1791</v>
      </c>
      <c r="AB16" s="26"/>
      <c r="AC16" s="6"/>
      <c r="AD16" s="6"/>
      <c r="AE16" s="66"/>
      <c r="AF16" s="66"/>
      <c r="AG16" s="78"/>
      <c r="AH16" s="75"/>
      <c r="AI16" s="75"/>
      <c r="AJ16" s="75"/>
      <c r="AK16" s="6"/>
      <c r="AL16" s="27"/>
    </row>
    <row r="17" spans="1:38" s="25" customFormat="1" x14ac:dyDescent="0.35">
      <c r="A17" s="34" t="s">
        <v>8</v>
      </c>
      <c r="B17" s="13" t="s">
        <v>252</v>
      </c>
      <c r="C17" s="13" t="s">
        <v>257</v>
      </c>
      <c r="D17" s="13">
        <v>3</v>
      </c>
      <c r="E17" s="29" t="s">
        <v>193</v>
      </c>
      <c r="F17" s="28">
        <v>6.86</v>
      </c>
      <c r="G17" s="13">
        <v>17.8</v>
      </c>
      <c r="H17" s="13">
        <v>22143184200</v>
      </c>
      <c r="I17" s="61">
        <v>40.408430000000003</v>
      </c>
      <c r="J17" s="61">
        <v>-70.593689999999995</v>
      </c>
      <c r="K17" s="79">
        <v>11</v>
      </c>
      <c r="L17" s="76">
        <v>23.4</v>
      </c>
      <c r="M17" s="76">
        <v>39</v>
      </c>
      <c r="N17" s="76">
        <v>53.7</v>
      </c>
      <c r="O17" s="13">
        <v>120</v>
      </c>
      <c r="P17" s="29">
        <v>1814</v>
      </c>
      <c r="Q17" s="28">
        <v>5.51</v>
      </c>
      <c r="R17" s="13">
        <v>17.8</v>
      </c>
      <c r="S17" s="13">
        <v>22143184800</v>
      </c>
      <c r="T17" s="61">
        <v>40.40954</v>
      </c>
      <c r="U17" s="61">
        <v>-70.560829999999996</v>
      </c>
      <c r="V17" s="79">
        <v>5</v>
      </c>
      <c r="W17" s="76">
        <v>24.4</v>
      </c>
      <c r="X17" s="76">
        <v>40.1</v>
      </c>
      <c r="Y17" s="76"/>
      <c r="Z17" s="13">
        <v>120</v>
      </c>
      <c r="AA17" s="29">
        <v>1795</v>
      </c>
      <c r="AB17" s="28">
        <v>3.5</v>
      </c>
      <c r="AC17" s="13">
        <v>17.899999999999999</v>
      </c>
      <c r="AD17" s="13">
        <v>22143185300</v>
      </c>
      <c r="AE17" s="61">
        <v>40.410339999999998</v>
      </c>
      <c r="AF17" s="61">
        <v>-70.526290000000003</v>
      </c>
      <c r="AG17" s="79">
        <v>3</v>
      </c>
      <c r="AH17" s="76">
        <v>25.7</v>
      </c>
      <c r="AI17" s="76">
        <v>43.2</v>
      </c>
      <c r="AJ17" s="76">
        <v>54.9</v>
      </c>
      <c r="AK17" s="13">
        <v>125</v>
      </c>
      <c r="AL17" s="29">
        <v>1779</v>
      </c>
    </row>
    <row r="18" spans="1:38" x14ac:dyDescent="0.35">
      <c r="A18" s="33" t="s">
        <v>321</v>
      </c>
      <c r="B18" s="39" t="s">
        <v>325</v>
      </c>
      <c r="C18" s="6" t="s">
        <v>347</v>
      </c>
      <c r="D18" s="6">
        <v>14</v>
      </c>
      <c r="E18" s="27" t="s">
        <v>193</v>
      </c>
      <c r="F18" s="33"/>
      <c r="G18" s="6"/>
      <c r="H18" s="6"/>
      <c r="I18" s="6"/>
      <c r="J18" s="6"/>
      <c r="K18" s="78"/>
      <c r="L18" s="75"/>
      <c r="M18" s="75"/>
      <c r="N18" s="75"/>
      <c r="O18" s="6"/>
      <c r="P18" s="27"/>
      <c r="Q18" s="26">
        <v>5.5393242941509913</v>
      </c>
      <c r="R18" s="6">
        <v>15.3</v>
      </c>
      <c r="S18" s="6">
        <v>22152054000</v>
      </c>
      <c r="T18" s="66">
        <v>40.409239999999997</v>
      </c>
      <c r="U18" s="66">
        <v>-70.562849999999997</v>
      </c>
      <c r="V18" s="78">
        <v>8</v>
      </c>
      <c r="W18" s="75">
        <v>24.6</v>
      </c>
      <c r="X18" s="75"/>
      <c r="Y18" s="75"/>
      <c r="Z18" s="6">
        <v>110</v>
      </c>
      <c r="AA18" s="27">
        <v>1782</v>
      </c>
      <c r="AB18" s="33"/>
      <c r="AC18" s="6"/>
      <c r="AD18" s="6"/>
      <c r="AE18" s="6"/>
      <c r="AF18" s="6"/>
      <c r="AG18" s="78"/>
      <c r="AH18" s="75"/>
      <c r="AI18" s="75"/>
      <c r="AJ18" s="75"/>
      <c r="AK18" s="6"/>
      <c r="AL18" s="27"/>
    </row>
    <row r="19" spans="1:38" s="25" customFormat="1" x14ac:dyDescent="0.35">
      <c r="A19" s="34" t="s">
        <v>309</v>
      </c>
      <c r="B19" s="38" t="s">
        <v>311</v>
      </c>
      <c r="C19" s="13" t="s">
        <v>256</v>
      </c>
      <c r="D19" s="13">
        <v>2</v>
      </c>
      <c r="E19" s="29" t="s">
        <v>193</v>
      </c>
      <c r="F19" s="34"/>
      <c r="G19" s="13"/>
      <c r="H19" s="13"/>
      <c r="I19" s="13"/>
      <c r="J19" s="13"/>
      <c r="K19" s="79"/>
      <c r="L19" s="76"/>
      <c r="M19" s="76"/>
      <c r="N19" s="76"/>
      <c r="O19" s="13"/>
      <c r="P19" s="29"/>
      <c r="Q19" s="28">
        <v>5.9061291076220162</v>
      </c>
      <c r="R19" s="13">
        <v>17.7</v>
      </c>
      <c r="S19" s="13">
        <v>22136204800</v>
      </c>
      <c r="T19" s="61">
        <v>40.405990000000003</v>
      </c>
      <c r="U19" s="61">
        <v>-70.560630000000003</v>
      </c>
      <c r="V19" s="79">
        <v>6</v>
      </c>
      <c r="W19" s="76">
        <v>24.2</v>
      </c>
      <c r="X19" s="76">
        <v>40.299999999999997</v>
      </c>
      <c r="Y19" s="76"/>
      <c r="Z19" s="13">
        <v>130</v>
      </c>
      <c r="AA19" s="29">
        <v>1772</v>
      </c>
      <c r="AB19" s="34"/>
      <c r="AC19" s="13"/>
      <c r="AD19" s="13"/>
      <c r="AE19" s="13"/>
      <c r="AF19" s="13"/>
      <c r="AG19" s="79"/>
      <c r="AH19" s="76"/>
      <c r="AI19" s="76"/>
      <c r="AJ19" s="76"/>
      <c r="AK19" s="13"/>
      <c r="AL19" s="29"/>
    </row>
    <row r="20" spans="1:38" x14ac:dyDescent="0.35">
      <c r="A20" s="33" t="s">
        <v>320</v>
      </c>
      <c r="B20" s="39" t="s">
        <v>326</v>
      </c>
      <c r="C20" s="6" t="s">
        <v>256</v>
      </c>
      <c r="D20" s="6">
        <v>3</v>
      </c>
      <c r="E20" s="27" t="s">
        <v>193</v>
      </c>
      <c r="F20" s="33"/>
      <c r="G20" s="6"/>
      <c r="H20" s="6"/>
      <c r="I20" s="6"/>
      <c r="J20" s="6"/>
      <c r="K20" s="78"/>
      <c r="L20" s="75"/>
      <c r="M20" s="75"/>
      <c r="N20" s="75"/>
      <c r="O20" s="6"/>
      <c r="P20" s="27"/>
      <c r="Q20" s="26">
        <v>6.25</v>
      </c>
      <c r="R20" s="6">
        <v>15.6</v>
      </c>
      <c r="S20" s="6">
        <v>22143074000</v>
      </c>
      <c r="T20" s="66">
        <v>40.402850000000001</v>
      </c>
      <c r="U20" s="66">
        <v>-70.564599999999999</v>
      </c>
      <c r="V20" s="78">
        <v>3</v>
      </c>
      <c r="W20" s="75">
        <v>24.2</v>
      </c>
      <c r="X20" s="75">
        <v>40.700000000000003</v>
      </c>
      <c r="Y20" s="75"/>
      <c r="Z20" s="6">
        <v>130</v>
      </c>
      <c r="AA20" s="27">
        <v>1765</v>
      </c>
      <c r="AB20" s="33"/>
      <c r="AC20" s="6"/>
      <c r="AD20" s="6"/>
      <c r="AE20" s="6"/>
      <c r="AF20" s="6"/>
      <c r="AG20" s="78"/>
      <c r="AH20" s="75"/>
      <c r="AI20" s="75"/>
      <c r="AJ20" s="75"/>
      <c r="AK20" s="6"/>
      <c r="AL20" s="27"/>
    </row>
    <row r="21" spans="1:38" s="25" customFormat="1" x14ac:dyDescent="0.35">
      <c r="A21" s="34" t="s">
        <v>310</v>
      </c>
      <c r="B21" s="38" t="s">
        <v>314</v>
      </c>
      <c r="C21" s="13" t="s">
        <v>256</v>
      </c>
      <c r="D21" s="13">
        <v>14</v>
      </c>
      <c r="E21" s="29" t="s">
        <v>193</v>
      </c>
      <c r="F21" s="34"/>
      <c r="G21" s="13"/>
      <c r="H21" s="13"/>
      <c r="I21" s="13"/>
      <c r="J21" s="13"/>
      <c r="K21" s="79"/>
      <c r="L21" s="76"/>
      <c r="M21" s="76"/>
      <c r="N21" s="76"/>
      <c r="O21" s="13"/>
      <c r="P21" s="29"/>
      <c r="Q21" s="28">
        <v>6.63</v>
      </c>
      <c r="R21" s="13">
        <v>19.7</v>
      </c>
      <c r="S21" s="13">
        <v>22153185300</v>
      </c>
      <c r="T21" s="61">
        <v>40.400199999999998</v>
      </c>
      <c r="U21" s="61">
        <v>-70.575860000000006</v>
      </c>
      <c r="V21" s="79">
        <v>17</v>
      </c>
      <c r="W21" s="76">
        <v>24.5</v>
      </c>
      <c r="X21" s="76">
        <v>40.6</v>
      </c>
      <c r="Y21" s="76"/>
      <c r="Z21" s="13">
        <v>130</v>
      </c>
      <c r="AA21" s="29">
        <v>1765</v>
      </c>
      <c r="AB21" s="34"/>
      <c r="AC21" s="13"/>
      <c r="AD21" s="13"/>
      <c r="AE21" s="13"/>
      <c r="AF21" s="13"/>
      <c r="AG21" s="79"/>
      <c r="AH21" s="76"/>
      <c r="AI21" s="76"/>
      <c r="AJ21" s="76"/>
      <c r="AK21" s="13"/>
      <c r="AL21" s="29"/>
    </row>
    <row r="22" spans="1:38" x14ac:dyDescent="0.35">
      <c r="A22" s="33" t="s">
        <v>276</v>
      </c>
      <c r="B22" s="39" t="s">
        <v>284</v>
      </c>
      <c r="C22" s="6" t="s">
        <v>257</v>
      </c>
      <c r="D22" s="6">
        <v>2</v>
      </c>
      <c r="E22" s="27" t="s">
        <v>195</v>
      </c>
      <c r="F22" s="33"/>
      <c r="G22" s="6"/>
      <c r="H22" s="6"/>
      <c r="I22" s="6"/>
      <c r="J22" s="6"/>
      <c r="K22" s="78"/>
      <c r="L22" s="75"/>
      <c r="M22" s="75"/>
      <c r="N22" s="75"/>
      <c r="O22" s="6"/>
      <c r="P22" s="27"/>
      <c r="Q22" s="33">
        <v>9.06</v>
      </c>
      <c r="R22" s="6">
        <v>20</v>
      </c>
      <c r="S22" s="6">
        <v>22143162400</v>
      </c>
      <c r="T22" s="66">
        <v>40.539639999999999</v>
      </c>
      <c r="U22" s="66">
        <v>-70.578159999999997</v>
      </c>
      <c r="V22" s="78">
        <v>17</v>
      </c>
      <c r="W22" s="75">
        <v>26.9</v>
      </c>
      <c r="X22" s="75"/>
      <c r="Y22" s="75"/>
      <c r="Z22" s="6">
        <v>115</v>
      </c>
      <c r="AA22" s="27">
        <v>1716</v>
      </c>
      <c r="AB22" s="33"/>
      <c r="AC22" s="6"/>
      <c r="AD22" s="6"/>
      <c r="AE22" s="6"/>
      <c r="AF22" s="6"/>
      <c r="AG22" s="78"/>
      <c r="AH22" s="75"/>
      <c r="AI22" s="75"/>
      <c r="AJ22" s="75"/>
      <c r="AK22" s="6"/>
      <c r="AL22" s="27"/>
    </row>
    <row r="23" spans="1:38" s="25" customFormat="1" x14ac:dyDescent="0.35">
      <c r="A23" s="34" t="s">
        <v>104</v>
      </c>
      <c r="B23" s="13" t="s">
        <v>261</v>
      </c>
      <c r="C23" s="13" t="s">
        <v>256</v>
      </c>
      <c r="D23" s="13">
        <v>14</v>
      </c>
      <c r="E23" s="29" t="s">
        <v>195</v>
      </c>
      <c r="F23" s="28">
        <v>7.94</v>
      </c>
      <c r="G23" s="13">
        <v>11.7</v>
      </c>
      <c r="H23" s="13">
        <v>22146045400</v>
      </c>
      <c r="I23" s="61">
        <v>40.54128</v>
      </c>
      <c r="J23" s="61">
        <v>-70.595640000000003</v>
      </c>
      <c r="K23" s="79">
        <v>11</v>
      </c>
      <c r="L23" s="76">
        <v>27.7</v>
      </c>
      <c r="M23" s="76"/>
      <c r="N23" s="76"/>
      <c r="O23" s="13">
        <v>115</v>
      </c>
      <c r="P23" s="29">
        <v>1710</v>
      </c>
      <c r="Q23" s="28">
        <v>9.08</v>
      </c>
      <c r="R23" s="13">
        <v>11.7</v>
      </c>
      <c r="S23" s="13">
        <v>22146044700</v>
      </c>
      <c r="T23" s="61">
        <v>40.540599999999998</v>
      </c>
      <c r="U23" s="61">
        <v>-70.563599999999994</v>
      </c>
      <c r="V23" s="79">
        <v>5</v>
      </c>
      <c r="W23" s="76">
        <v>27</v>
      </c>
      <c r="X23" s="76"/>
      <c r="Y23" s="76"/>
      <c r="Z23" s="13">
        <v>115</v>
      </c>
      <c r="AA23" s="29">
        <v>1723</v>
      </c>
      <c r="AB23" s="28">
        <v>10.92</v>
      </c>
      <c r="AC23" s="13">
        <v>11.7</v>
      </c>
      <c r="AD23" s="13">
        <v>22146043900</v>
      </c>
      <c r="AE23" s="61">
        <v>40.539900000000003</v>
      </c>
      <c r="AF23" s="61">
        <v>-70.52516</v>
      </c>
      <c r="AG23" s="79">
        <v>11</v>
      </c>
      <c r="AH23" s="76">
        <v>27</v>
      </c>
      <c r="AI23" s="76"/>
      <c r="AJ23" s="76"/>
      <c r="AK23" s="13">
        <v>115</v>
      </c>
      <c r="AL23" s="29">
        <v>1723</v>
      </c>
    </row>
    <row r="24" spans="1:38" x14ac:dyDescent="0.35">
      <c r="A24" s="50" t="s">
        <v>277</v>
      </c>
      <c r="B24" s="39" t="s">
        <v>283</v>
      </c>
      <c r="C24" s="6" t="s">
        <v>256</v>
      </c>
      <c r="D24" s="6">
        <v>14</v>
      </c>
      <c r="E24" s="27" t="s">
        <v>195</v>
      </c>
      <c r="F24" s="33"/>
      <c r="G24" s="6"/>
      <c r="H24" s="6"/>
      <c r="I24" s="6"/>
      <c r="J24" s="6"/>
      <c r="K24" s="78"/>
      <c r="L24" s="75"/>
      <c r="M24" s="75"/>
      <c r="N24" s="75"/>
      <c r="O24" s="6"/>
      <c r="P24" s="27"/>
      <c r="Q24" s="26">
        <v>9.281675750963494</v>
      </c>
      <c r="R24" s="6">
        <v>15.2</v>
      </c>
      <c r="S24" s="6">
        <v>22148200800</v>
      </c>
      <c r="T24" s="66">
        <v>40.54233</v>
      </c>
      <c r="U24" s="66">
        <v>-70.566659999999999</v>
      </c>
      <c r="V24" s="78">
        <v>2</v>
      </c>
      <c r="W24" s="75">
        <v>27.3</v>
      </c>
      <c r="X24" s="75"/>
      <c r="Y24" s="75"/>
      <c r="Z24" s="6">
        <v>120</v>
      </c>
      <c r="AA24" s="27">
        <v>1729</v>
      </c>
      <c r="AB24" s="33"/>
      <c r="AC24" s="6"/>
      <c r="AD24" s="6"/>
      <c r="AE24" s="6"/>
      <c r="AF24" s="6"/>
      <c r="AG24" s="78"/>
      <c r="AH24" s="75"/>
      <c r="AI24" s="75"/>
      <c r="AJ24" s="75"/>
      <c r="AK24" s="6"/>
      <c r="AL24" s="27"/>
    </row>
    <row r="25" spans="1:38" s="25" customFormat="1" x14ac:dyDescent="0.35">
      <c r="A25" s="34" t="s">
        <v>140</v>
      </c>
      <c r="B25" s="13" t="s">
        <v>258</v>
      </c>
      <c r="C25" s="13" t="s">
        <v>262</v>
      </c>
      <c r="D25" s="13">
        <v>12</v>
      </c>
      <c r="E25" s="29" t="s">
        <v>195</v>
      </c>
      <c r="F25" s="28">
        <v>8.3800000000000008</v>
      </c>
      <c r="G25" s="13">
        <v>11.7</v>
      </c>
      <c r="H25" s="13">
        <v>22145174800</v>
      </c>
      <c r="I25" s="61">
        <v>40.545319999999997</v>
      </c>
      <c r="J25" s="61">
        <v>-70.597899999999996</v>
      </c>
      <c r="K25" s="79">
        <v>2</v>
      </c>
      <c r="L25" s="76">
        <v>27.2</v>
      </c>
      <c r="M25" s="76"/>
      <c r="N25" s="76"/>
      <c r="O25" s="13">
        <v>120</v>
      </c>
      <c r="P25" s="29">
        <v>1729</v>
      </c>
      <c r="Q25" s="28">
        <v>9.6199999999999992</v>
      </c>
      <c r="R25" s="13">
        <v>11.6</v>
      </c>
      <c r="S25" s="13">
        <v>22145174000</v>
      </c>
      <c r="T25" s="61">
        <v>40.545450000000002</v>
      </c>
      <c r="U25" s="61">
        <v>-70.564769999999996</v>
      </c>
      <c r="V25" s="79">
        <v>2</v>
      </c>
      <c r="W25" s="76">
        <v>26.9</v>
      </c>
      <c r="X25" s="76"/>
      <c r="Y25" s="76"/>
      <c r="Z25" s="13">
        <v>120</v>
      </c>
      <c r="AA25" s="29">
        <v>1713</v>
      </c>
      <c r="AB25" s="28"/>
      <c r="AC25" s="13"/>
      <c r="AD25" s="13"/>
      <c r="AE25" s="61"/>
      <c r="AF25" s="61"/>
      <c r="AG25" s="79"/>
      <c r="AH25" s="76"/>
      <c r="AI25" s="76"/>
      <c r="AJ25" s="76"/>
      <c r="AK25" s="13"/>
      <c r="AL25" s="29"/>
    </row>
    <row r="26" spans="1:38" x14ac:dyDescent="0.35">
      <c r="A26" s="33" t="s">
        <v>171</v>
      </c>
      <c r="B26" s="6" t="s">
        <v>270</v>
      </c>
      <c r="C26" s="6" t="s">
        <v>262</v>
      </c>
      <c r="D26" s="6">
        <v>14</v>
      </c>
      <c r="E26" s="27" t="s">
        <v>195</v>
      </c>
      <c r="F26" s="26"/>
      <c r="G26" s="6"/>
      <c r="H26" s="6"/>
      <c r="I26" s="66"/>
      <c r="J26" s="66"/>
      <c r="K26" s="78"/>
      <c r="L26" s="75"/>
      <c r="M26" s="75"/>
      <c r="N26" s="75"/>
      <c r="O26" s="6"/>
      <c r="P26" s="27"/>
      <c r="Q26" s="26">
        <v>9.6300000000000008</v>
      </c>
      <c r="R26" s="6">
        <v>11.5</v>
      </c>
      <c r="S26" s="6">
        <v>22151061500</v>
      </c>
      <c r="T26" s="66">
        <v>40.545520000000003</v>
      </c>
      <c r="U26" s="66">
        <v>-70.566479999999999</v>
      </c>
      <c r="V26" s="78">
        <v>2</v>
      </c>
      <c r="W26" s="75">
        <v>27.5</v>
      </c>
      <c r="X26" s="75"/>
      <c r="Y26" s="75"/>
      <c r="Z26" s="6">
        <v>120</v>
      </c>
      <c r="AA26" s="27">
        <v>1713</v>
      </c>
      <c r="AB26" s="26"/>
      <c r="AC26" s="6"/>
      <c r="AD26" s="6"/>
      <c r="AE26" s="66"/>
      <c r="AF26" s="66"/>
      <c r="AG26" s="78"/>
      <c r="AH26" s="75"/>
      <c r="AI26" s="75"/>
      <c r="AJ26" s="75"/>
      <c r="AK26" s="6"/>
      <c r="AL26" s="27"/>
    </row>
    <row r="27" spans="1:38" s="25" customFormat="1" x14ac:dyDescent="0.35">
      <c r="A27" s="34" t="s">
        <v>15</v>
      </c>
      <c r="B27" s="13" t="s">
        <v>269</v>
      </c>
      <c r="C27" s="13" t="s">
        <v>256</v>
      </c>
      <c r="D27" s="13">
        <v>6</v>
      </c>
      <c r="E27" s="29" t="s">
        <v>195</v>
      </c>
      <c r="F27" s="28">
        <v>8.6300000000000008</v>
      </c>
      <c r="G27" s="13">
        <v>19.5</v>
      </c>
      <c r="H27" s="13">
        <v>22144143500</v>
      </c>
      <c r="I27" s="61">
        <v>40.547490000000003</v>
      </c>
      <c r="J27" s="61">
        <v>-70.598389999999995</v>
      </c>
      <c r="K27" s="79">
        <v>2</v>
      </c>
      <c r="L27" s="76">
        <v>27.2</v>
      </c>
      <c r="M27" s="76"/>
      <c r="N27" s="76"/>
      <c r="O27" s="13">
        <v>130</v>
      </c>
      <c r="P27" s="29">
        <v>1739</v>
      </c>
      <c r="Q27" s="28">
        <v>9.89</v>
      </c>
      <c r="R27" s="13">
        <v>19.5</v>
      </c>
      <c r="S27" s="13">
        <v>22144143000</v>
      </c>
      <c r="T27" s="61">
        <v>40.547879999999999</v>
      </c>
      <c r="U27" s="61">
        <v>-70.564670000000007</v>
      </c>
      <c r="V27" s="79">
        <v>2</v>
      </c>
      <c r="W27" s="76">
        <v>27.8</v>
      </c>
      <c r="X27" s="76"/>
      <c r="Y27" s="76"/>
      <c r="Z27" s="13">
        <v>130</v>
      </c>
      <c r="AA27" s="29">
        <v>1736</v>
      </c>
      <c r="AB27" s="28">
        <v>11.85</v>
      </c>
      <c r="AC27" s="13">
        <v>19.5</v>
      </c>
      <c r="AD27" s="13">
        <v>22144142700</v>
      </c>
      <c r="AE27" s="61">
        <v>40.548200000000001</v>
      </c>
      <c r="AF27" s="61">
        <v>-70.529300000000006</v>
      </c>
      <c r="AG27" s="79">
        <v>2</v>
      </c>
      <c r="AH27" s="76">
        <v>27.3</v>
      </c>
      <c r="AI27" s="76"/>
      <c r="AJ27" s="76"/>
      <c r="AK27" s="13">
        <v>130</v>
      </c>
      <c r="AL27" s="29">
        <v>1726</v>
      </c>
    </row>
    <row r="28" spans="1:38" ht="15" thickBot="1" x14ac:dyDescent="0.4">
      <c r="A28" s="67" t="s">
        <v>165</v>
      </c>
      <c r="B28" s="68" t="s">
        <v>274</v>
      </c>
      <c r="C28" s="68" t="s">
        <v>256</v>
      </c>
      <c r="D28" s="68">
        <v>2</v>
      </c>
      <c r="E28" s="69" t="s">
        <v>195</v>
      </c>
      <c r="F28" s="70"/>
      <c r="G28" s="68"/>
      <c r="H28" s="68"/>
      <c r="I28" s="71"/>
      <c r="J28" s="71"/>
      <c r="K28" s="73"/>
      <c r="L28" s="80"/>
      <c r="M28" s="80"/>
      <c r="N28" s="80"/>
      <c r="O28" s="68"/>
      <c r="P28" s="69"/>
      <c r="Q28" s="70">
        <v>10.29</v>
      </c>
      <c r="R28" s="68">
        <v>16.7</v>
      </c>
      <c r="S28" s="68">
        <v>22146221800</v>
      </c>
      <c r="T28" s="71">
        <v>40.551340000000003</v>
      </c>
      <c r="U28" s="71">
        <v>-70.568520000000007</v>
      </c>
      <c r="V28" s="81">
        <v>2</v>
      </c>
      <c r="W28" s="80">
        <v>27.5</v>
      </c>
      <c r="X28" s="80"/>
      <c r="Y28" s="80"/>
      <c r="Z28" s="68">
        <v>130</v>
      </c>
      <c r="AA28" s="69">
        <v>1713</v>
      </c>
      <c r="AB28" s="70"/>
      <c r="AC28" s="68"/>
      <c r="AD28" s="68"/>
      <c r="AE28" s="71"/>
      <c r="AF28" s="71"/>
      <c r="AG28" s="81"/>
      <c r="AH28" s="80"/>
      <c r="AI28" s="80"/>
      <c r="AJ28" s="80"/>
      <c r="AK28" s="68"/>
      <c r="AL28" s="69"/>
    </row>
    <row r="29" spans="1:38" x14ac:dyDescent="0.35">
      <c r="A29" s="50" t="s">
        <v>278</v>
      </c>
      <c r="D29" s="6">
        <v>2</v>
      </c>
      <c r="Q29" s="33">
        <v>4.12</v>
      </c>
      <c r="R29" s="6">
        <v>15.9</v>
      </c>
      <c r="S29" s="6">
        <v>22127130400</v>
      </c>
      <c r="T29" s="66">
        <v>40.422020000000003</v>
      </c>
      <c r="U29" s="66">
        <v>-70.561959999999999</v>
      </c>
      <c r="V29" s="78">
        <v>11</v>
      </c>
      <c r="W29" s="75">
        <v>24.3</v>
      </c>
      <c r="X29" s="75">
        <v>38</v>
      </c>
      <c r="Y29" s="75"/>
      <c r="Z29" s="6">
        <v>130</v>
      </c>
      <c r="AA29" s="27">
        <v>1814</v>
      </c>
    </row>
    <row r="30" spans="1:38" x14ac:dyDescent="0.35">
      <c r="E30" t="s">
        <v>361</v>
      </c>
    </row>
    <row r="34" spans="4:27" x14ac:dyDescent="0.35">
      <c r="D34" s="86">
        <f>AVERAGE(F5,F12,F17)</f>
        <v>5.8966666666666656</v>
      </c>
      <c r="F34">
        <f>AVERAGE(F22:F28)</f>
        <v>8.3166666666666682</v>
      </c>
      <c r="O34" s="86">
        <f>AVERAGE(Q5,Q6,Q7,Q8:Q9,Q10:Q13,Q15:Q21)</f>
        <v>4.9326812240915494</v>
      </c>
      <c r="P34">
        <f>AVERAGE(Q22:Q28)</f>
        <v>9.5502393929947846</v>
      </c>
      <c r="Z34" s="86">
        <f>AVERAGE(AB5,AB12,AB17)</f>
        <v>2.6066666666666669</v>
      </c>
      <c r="AA34" s="86">
        <f>AVERAGE(AB27,AB23)</f>
        <v>11.385</v>
      </c>
    </row>
    <row r="35" spans="4:27" x14ac:dyDescent="0.35">
      <c r="F35" s="86">
        <f>AVERAGE(F23,F25,F27)</f>
        <v>8.3166666666666682</v>
      </c>
    </row>
  </sheetData>
  <mergeCells count="8">
    <mergeCell ref="Q1:AA1"/>
    <mergeCell ref="AB1:AL1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077D-685A-4286-8623-C10018A434D9}">
  <dimension ref="A1:W31"/>
  <sheetViews>
    <sheetView zoomScaleNormal="100" workbookViewId="0">
      <selection activeCell="K37" sqref="K37"/>
    </sheetView>
  </sheetViews>
  <sheetFormatPr defaultRowHeight="14.5" x14ac:dyDescent="0.35"/>
  <cols>
    <col min="1" max="1" width="19.90625" style="1" bestFit="1" customWidth="1"/>
    <col min="2" max="2" width="11.453125" style="1" bestFit="1" customWidth="1"/>
    <col min="3" max="3" width="17.1796875" style="1" bestFit="1" customWidth="1"/>
    <col min="4" max="4" width="5.81640625" style="1" bestFit="1" customWidth="1"/>
    <col min="5" max="5" width="10.453125" style="1" bestFit="1" customWidth="1"/>
    <col min="6" max="6" width="4.7265625" style="1" bestFit="1" customWidth="1"/>
    <col min="7" max="7" width="4.90625" style="1" bestFit="1" customWidth="1"/>
    <col min="8" max="8" width="11.81640625" style="1" customWidth="1"/>
    <col min="9" max="9" width="9" style="1" bestFit="1" customWidth="1"/>
    <col min="10" max="10" width="9.54296875" style="1" bestFit="1" customWidth="1"/>
    <col min="11" max="11" width="8.26953125" style="1" bestFit="1" customWidth="1"/>
    <col min="12" max="12" width="6.36328125" style="1" bestFit="1" customWidth="1"/>
    <col min="13" max="13" width="4.90625" style="1" bestFit="1" customWidth="1"/>
    <col min="14" max="14" width="11.81640625" style="1" customWidth="1"/>
    <col min="15" max="15" width="9" style="1" bestFit="1" customWidth="1"/>
    <col min="16" max="16" width="9.54296875" style="1" bestFit="1" customWidth="1"/>
    <col min="17" max="17" width="8.26953125" style="1" bestFit="1" customWidth="1"/>
    <col min="18" max="18" width="5.54296875" style="1" bestFit="1" customWidth="1"/>
    <col min="19" max="19" width="4.90625" style="1" bestFit="1" customWidth="1"/>
    <col min="20" max="20" width="11.81640625" style="1" bestFit="1" customWidth="1"/>
    <col min="21" max="21" width="9" style="1" bestFit="1" customWidth="1"/>
    <col min="22" max="22" width="9.54296875" style="1" bestFit="1" customWidth="1"/>
    <col min="23" max="23" width="8.26953125" style="1" bestFit="1" customWidth="1"/>
  </cols>
  <sheetData>
    <row r="1" spans="1:23" s="24" customFormat="1" ht="15.5" x14ac:dyDescent="0.35">
      <c r="A1" s="100" t="s">
        <v>206</v>
      </c>
      <c r="B1" s="101" t="s">
        <v>207</v>
      </c>
      <c r="C1" s="101" t="s">
        <v>208</v>
      </c>
      <c r="D1" s="101" t="s">
        <v>209</v>
      </c>
      <c r="E1" s="103" t="s">
        <v>210</v>
      </c>
      <c r="F1" s="100" t="s">
        <v>194</v>
      </c>
      <c r="G1" s="101"/>
      <c r="H1" s="101"/>
      <c r="I1" s="101"/>
      <c r="J1" s="101"/>
      <c r="K1" s="103"/>
      <c r="L1" s="100" t="s">
        <v>2</v>
      </c>
      <c r="M1" s="101"/>
      <c r="N1" s="101"/>
      <c r="O1" s="101"/>
      <c r="P1" s="101"/>
      <c r="Q1" s="103"/>
      <c r="R1" s="100" t="s">
        <v>1</v>
      </c>
      <c r="S1" s="101"/>
      <c r="T1" s="101"/>
      <c r="U1" s="101"/>
      <c r="V1" s="101"/>
      <c r="W1" s="103"/>
    </row>
    <row r="2" spans="1:23" s="24" customFormat="1" ht="16" thickBot="1" x14ac:dyDescent="0.4">
      <c r="A2" s="104"/>
      <c r="B2" s="106"/>
      <c r="C2" s="106"/>
      <c r="D2" s="106"/>
      <c r="E2" s="107"/>
      <c r="F2" s="35" t="s">
        <v>211</v>
      </c>
      <c r="G2" s="36" t="s">
        <v>212</v>
      </c>
      <c r="H2" s="36" t="s">
        <v>253</v>
      </c>
      <c r="I2" s="36" t="s">
        <v>259</v>
      </c>
      <c r="J2" s="36" t="s">
        <v>260</v>
      </c>
      <c r="K2" s="37" t="s">
        <v>198</v>
      </c>
      <c r="L2" s="35" t="s">
        <v>211</v>
      </c>
      <c r="M2" s="36" t="s">
        <v>212</v>
      </c>
      <c r="N2" s="36" t="s">
        <v>253</v>
      </c>
      <c r="O2" s="36" t="s">
        <v>259</v>
      </c>
      <c r="P2" s="36" t="s">
        <v>260</v>
      </c>
      <c r="Q2" s="37" t="s">
        <v>198</v>
      </c>
      <c r="R2" s="35" t="s">
        <v>211</v>
      </c>
      <c r="S2" s="36" t="s">
        <v>212</v>
      </c>
      <c r="T2" s="36" t="s">
        <v>253</v>
      </c>
      <c r="U2" s="36" t="s">
        <v>259</v>
      </c>
      <c r="V2" s="36" t="s">
        <v>260</v>
      </c>
      <c r="W2" s="37" t="s">
        <v>198</v>
      </c>
    </row>
    <row r="3" spans="1:23" s="25" customFormat="1" x14ac:dyDescent="0.35">
      <c r="A3" s="30" t="s">
        <v>8</v>
      </c>
      <c r="B3" s="31" t="s">
        <v>252</v>
      </c>
      <c r="C3" s="31" t="s">
        <v>257</v>
      </c>
      <c r="D3" s="31">
        <v>3</v>
      </c>
      <c r="E3" s="32" t="s">
        <v>193</v>
      </c>
      <c r="F3" s="40">
        <v>6.8656944113862499</v>
      </c>
      <c r="G3" s="31">
        <v>17.8</v>
      </c>
      <c r="H3" s="31">
        <v>22143184300</v>
      </c>
      <c r="I3" s="41">
        <v>40.408549999999998</v>
      </c>
      <c r="J3" s="41">
        <v>-70.590170000000001</v>
      </c>
      <c r="K3" s="32">
        <v>1814</v>
      </c>
      <c r="L3" s="40">
        <v>5.5105725290240377</v>
      </c>
      <c r="M3" s="31">
        <v>17.8</v>
      </c>
      <c r="N3" s="31">
        <v>22143184800</v>
      </c>
      <c r="O3" s="31">
        <v>40.409529999999997</v>
      </c>
      <c r="P3" s="31">
        <v>-70.561139999999995</v>
      </c>
      <c r="Q3" s="32">
        <v>1795</v>
      </c>
      <c r="R3" s="40">
        <v>3.5130282871685199</v>
      </c>
      <c r="S3" s="31">
        <v>17.899999999999999</v>
      </c>
      <c r="T3" s="31">
        <v>22143185300</v>
      </c>
      <c r="U3" s="41">
        <v>40.410260000000001</v>
      </c>
      <c r="V3" s="41">
        <v>-70.529949999999999</v>
      </c>
      <c r="W3" s="32">
        <v>1779</v>
      </c>
    </row>
    <row r="4" spans="1:23" x14ac:dyDescent="0.35">
      <c r="A4" s="33" t="s">
        <v>68</v>
      </c>
      <c r="B4" s="6" t="s">
        <v>254</v>
      </c>
      <c r="C4" s="6" t="s">
        <v>256</v>
      </c>
      <c r="D4" s="6">
        <v>11</v>
      </c>
      <c r="E4" s="27" t="s">
        <v>193</v>
      </c>
      <c r="F4" s="26">
        <v>6.0252835732958632</v>
      </c>
      <c r="G4" s="6">
        <v>14.9</v>
      </c>
      <c r="H4" s="6">
        <v>22145142200</v>
      </c>
      <c r="I4" s="39">
        <v>40.415880000000001</v>
      </c>
      <c r="J4" s="39">
        <v>-70.598190000000002</v>
      </c>
      <c r="K4" s="27">
        <v>1801</v>
      </c>
      <c r="L4" s="26">
        <v>4.7581370779599794</v>
      </c>
      <c r="M4" s="6">
        <v>14.8</v>
      </c>
      <c r="N4" s="6">
        <v>22145142836</v>
      </c>
      <c r="O4" s="6">
        <v>40.416260000000001</v>
      </c>
      <c r="P4" s="6">
        <v>-70.562799999999996</v>
      </c>
      <c r="Q4" s="27">
        <v>1791</v>
      </c>
      <c r="R4" s="26">
        <v>2.7975104649048301</v>
      </c>
      <c r="S4" s="6">
        <v>14.7</v>
      </c>
      <c r="T4" s="6">
        <v>22145143500</v>
      </c>
      <c r="U4" s="39">
        <v>40.416670000000003</v>
      </c>
      <c r="V4" s="39">
        <v>-70.527429999999995</v>
      </c>
      <c r="W4" s="27">
        <v>1776</v>
      </c>
    </row>
    <row r="5" spans="1:23" s="25" customFormat="1" x14ac:dyDescent="0.35">
      <c r="A5" s="34" t="s">
        <v>85</v>
      </c>
      <c r="B5" s="13" t="s">
        <v>255</v>
      </c>
      <c r="C5" s="13" t="s">
        <v>256</v>
      </c>
      <c r="D5" s="13">
        <v>3</v>
      </c>
      <c r="E5" s="29" t="s">
        <v>193</v>
      </c>
      <c r="F5" s="28">
        <v>4.8095388161385424</v>
      </c>
      <c r="G5" s="13">
        <v>16.3</v>
      </c>
      <c r="H5" s="13">
        <v>22143223700</v>
      </c>
      <c r="I5" s="38">
        <v>40.4268</v>
      </c>
      <c r="J5" s="38">
        <v>-70.597970000000004</v>
      </c>
      <c r="K5" s="29">
        <v>1821</v>
      </c>
      <c r="L5" s="28">
        <v>3.5458984879958968</v>
      </c>
      <c r="M5" s="13">
        <v>16.3</v>
      </c>
      <c r="N5" s="13">
        <v>22143224230</v>
      </c>
      <c r="O5" s="13">
        <v>40.42718</v>
      </c>
      <c r="P5" s="13">
        <v>-70.565420000000003</v>
      </c>
      <c r="Q5" s="29">
        <v>1791</v>
      </c>
      <c r="R5" s="28">
        <v>1.5811671309977131</v>
      </c>
      <c r="S5" s="13">
        <v>16.3</v>
      </c>
      <c r="T5" s="13">
        <v>22143224900</v>
      </c>
      <c r="U5" s="38">
        <v>40.427950000000003</v>
      </c>
      <c r="V5" s="38">
        <v>-70.53134</v>
      </c>
      <c r="W5" s="29">
        <v>1782</v>
      </c>
    </row>
    <row r="6" spans="1:23" x14ac:dyDescent="0.35">
      <c r="A6" s="33" t="s">
        <v>264</v>
      </c>
      <c r="B6" s="6" t="s">
        <v>266</v>
      </c>
      <c r="C6" s="6" t="s">
        <v>262</v>
      </c>
      <c r="D6" s="6">
        <v>2</v>
      </c>
      <c r="E6" s="27" t="s">
        <v>193</v>
      </c>
      <c r="F6" s="26"/>
      <c r="G6" s="6"/>
      <c r="H6" s="6"/>
      <c r="I6" s="6"/>
      <c r="J6" s="6"/>
      <c r="K6" s="27"/>
      <c r="L6" s="26">
        <v>4.38</v>
      </c>
      <c r="M6" s="6">
        <v>11.6</v>
      </c>
      <c r="N6" s="6">
        <v>22131123745</v>
      </c>
      <c r="O6" s="6">
        <v>40.419539999999998</v>
      </c>
      <c r="P6" s="6">
        <v>-70.566659999999999</v>
      </c>
      <c r="Q6" s="27">
        <v>1805</v>
      </c>
      <c r="R6" s="26"/>
      <c r="S6" s="6"/>
      <c r="T6" s="6"/>
      <c r="U6" s="6"/>
      <c r="V6" s="6"/>
      <c r="W6" s="27"/>
    </row>
    <row r="7" spans="1:23" s="25" customFormat="1" x14ac:dyDescent="0.35">
      <c r="A7" s="34" t="s">
        <v>265</v>
      </c>
      <c r="B7" s="13" t="s">
        <v>266</v>
      </c>
      <c r="C7" s="13" t="s">
        <v>262</v>
      </c>
      <c r="D7" s="13">
        <v>2</v>
      </c>
      <c r="E7" s="29" t="s">
        <v>193</v>
      </c>
      <c r="F7" s="28"/>
      <c r="G7" s="13"/>
      <c r="H7" s="13"/>
      <c r="I7" s="13"/>
      <c r="J7" s="13"/>
      <c r="K7" s="29"/>
      <c r="L7" s="28">
        <v>3.8510504166299349</v>
      </c>
      <c r="M7" s="13">
        <v>13.6</v>
      </c>
      <c r="N7" s="13">
        <v>22140134635</v>
      </c>
      <c r="O7" s="13">
        <v>40.424430000000001</v>
      </c>
      <c r="P7" s="13">
        <v>-70.561779999999999</v>
      </c>
      <c r="Q7" s="29">
        <v>1788</v>
      </c>
      <c r="R7" s="28"/>
      <c r="S7" s="13"/>
      <c r="T7" s="13"/>
      <c r="U7" s="13"/>
      <c r="V7" s="13"/>
      <c r="W7" s="29"/>
    </row>
    <row r="8" spans="1:23" x14ac:dyDescent="0.35">
      <c r="A8" s="33" t="s">
        <v>142</v>
      </c>
      <c r="B8" s="6" t="s">
        <v>272</v>
      </c>
      <c r="C8" s="6" t="s">
        <v>256</v>
      </c>
      <c r="D8" s="6">
        <v>2</v>
      </c>
      <c r="E8" s="27" t="s">
        <v>193</v>
      </c>
      <c r="F8" s="26"/>
      <c r="G8" s="6"/>
      <c r="H8" s="6"/>
      <c r="I8" s="6"/>
      <c r="J8" s="6"/>
      <c r="K8" s="27"/>
      <c r="L8" s="26">
        <v>5.2346852029000832</v>
      </c>
      <c r="M8" s="6">
        <v>18.899999999999999</v>
      </c>
      <c r="N8" s="6">
        <v>22131182545</v>
      </c>
      <c r="O8" s="6">
        <v>40.412129999999998</v>
      </c>
      <c r="P8" s="6">
        <v>-70.558499999999995</v>
      </c>
      <c r="Q8" s="27">
        <v>1782</v>
      </c>
      <c r="R8" s="26"/>
      <c r="S8" s="6"/>
      <c r="T8" s="6"/>
      <c r="U8" s="6"/>
      <c r="V8" s="6"/>
      <c r="W8" s="27"/>
    </row>
    <row r="9" spans="1:23" s="25" customFormat="1" x14ac:dyDescent="0.35">
      <c r="A9" s="34" t="s">
        <v>146</v>
      </c>
      <c r="B9" s="13" t="s">
        <v>275</v>
      </c>
      <c r="C9" s="13" t="s">
        <v>256</v>
      </c>
      <c r="D9" s="13">
        <v>14</v>
      </c>
      <c r="E9" s="29" t="s">
        <v>193</v>
      </c>
      <c r="F9" s="28"/>
      <c r="G9" s="13"/>
      <c r="H9" s="13"/>
      <c r="I9" s="13"/>
      <c r="J9" s="13"/>
      <c r="K9" s="29"/>
      <c r="L9" s="28">
        <v>4.0052577785781924</v>
      </c>
      <c r="M9" s="13">
        <v>15.1</v>
      </c>
      <c r="N9" s="13">
        <v>22149201506</v>
      </c>
      <c r="O9" s="13">
        <v>40.423020000000001</v>
      </c>
      <c r="P9" s="13">
        <v>-70.563580000000002</v>
      </c>
      <c r="Q9" s="29">
        <v>1785</v>
      </c>
      <c r="R9" s="28"/>
      <c r="S9" s="13"/>
      <c r="T9" s="13"/>
      <c r="U9" s="13"/>
      <c r="V9" s="13"/>
      <c r="W9" s="29"/>
    </row>
    <row r="10" spans="1:23" x14ac:dyDescent="0.35">
      <c r="A10" s="33" t="s">
        <v>167</v>
      </c>
      <c r="B10" s="6" t="s">
        <v>273</v>
      </c>
      <c r="C10" s="6" t="s">
        <v>262</v>
      </c>
      <c r="D10" s="6">
        <v>2</v>
      </c>
      <c r="E10" s="27" t="s">
        <v>193</v>
      </c>
      <c r="F10" s="26"/>
      <c r="G10" s="6"/>
      <c r="H10" s="6"/>
      <c r="I10" s="6"/>
      <c r="J10" s="6"/>
      <c r="K10" s="27"/>
      <c r="L10" s="26">
        <v>5.4296636593652234</v>
      </c>
      <c r="M10" s="6">
        <v>13</v>
      </c>
      <c r="N10" s="6">
        <v>22138125217</v>
      </c>
      <c r="O10" s="6">
        <v>40.410240000000002</v>
      </c>
      <c r="P10" s="6">
        <v>-70.565129999999996</v>
      </c>
      <c r="Q10" s="27">
        <v>1791</v>
      </c>
      <c r="R10" s="26"/>
      <c r="S10" s="6"/>
      <c r="T10" s="6"/>
      <c r="U10" s="6"/>
      <c r="V10" s="6"/>
      <c r="W10" s="27"/>
    </row>
    <row r="11" spans="1:23" s="25" customFormat="1" x14ac:dyDescent="0.35">
      <c r="A11" s="34" t="s">
        <v>139</v>
      </c>
      <c r="B11" s="13" t="s">
        <v>258</v>
      </c>
      <c r="C11" s="13" t="s">
        <v>262</v>
      </c>
      <c r="D11" s="13">
        <v>11</v>
      </c>
      <c r="E11" s="29" t="s">
        <v>193</v>
      </c>
      <c r="F11" s="28"/>
      <c r="G11" s="13"/>
      <c r="H11" s="13"/>
      <c r="I11" s="13"/>
      <c r="J11" s="13"/>
      <c r="K11" s="29"/>
      <c r="L11" s="28">
        <v>4.9494006160992061</v>
      </c>
      <c r="M11" s="13">
        <v>11.5</v>
      </c>
      <c r="N11" s="13">
        <v>22148212946</v>
      </c>
      <c r="O11" s="13">
        <v>40.41478</v>
      </c>
      <c r="P11" s="13">
        <v>-70.557419999999993</v>
      </c>
      <c r="Q11" s="29">
        <v>1778</v>
      </c>
      <c r="R11" s="28"/>
      <c r="S11" s="13"/>
      <c r="T11" s="13"/>
      <c r="U11" s="13"/>
      <c r="V11" s="13"/>
      <c r="W11" s="29"/>
    </row>
    <row r="12" spans="1:23" x14ac:dyDescent="0.35">
      <c r="A12" s="33" t="s">
        <v>140</v>
      </c>
      <c r="B12" s="6" t="s">
        <v>258</v>
      </c>
      <c r="C12" s="6" t="s">
        <v>262</v>
      </c>
      <c r="D12" s="6">
        <v>12</v>
      </c>
      <c r="E12" s="27" t="s">
        <v>195</v>
      </c>
      <c r="F12" s="26">
        <v>8.3847271699487838</v>
      </c>
      <c r="G12" s="6">
        <v>11.7</v>
      </c>
      <c r="H12" s="6">
        <v>22145174750</v>
      </c>
      <c r="I12" s="39">
        <v>40.545319999999997</v>
      </c>
      <c r="J12" s="39">
        <v>-70.597769999999997</v>
      </c>
      <c r="K12" s="27">
        <v>1729</v>
      </c>
      <c r="L12" s="26">
        <v>9.6199999999999992</v>
      </c>
      <c r="M12" s="6">
        <v>11.6</v>
      </c>
      <c r="N12" s="6">
        <v>22145173849</v>
      </c>
      <c r="O12" s="6">
        <v>40.545529999999999</v>
      </c>
      <c r="P12" s="6">
        <v>-70.559399999999997</v>
      </c>
      <c r="Q12" s="27">
        <v>1713</v>
      </c>
      <c r="R12" s="26"/>
      <c r="S12" s="6"/>
      <c r="T12" s="6"/>
      <c r="U12" s="6"/>
      <c r="V12" s="6"/>
      <c r="W12" s="27"/>
    </row>
    <row r="13" spans="1:23" s="25" customFormat="1" x14ac:dyDescent="0.35">
      <c r="A13" s="34" t="s">
        <v>267</v>
      </c>
      <c r="B13" s="13" t="s">
        <v>274</v>
      </c>
      <c r="C13" s="13" t="s">
        <v>256</v>
      </c>
      <c r="D13" s="13">
        <v>12</v>
      </c>
      <c r="E13" s="29" t="s">
        <v>193</v>
      </c>
      <c r="F13" s="28"/>
      <c r="G13" s="13"/>
      <c r="H13" s="13"/>
      <c r="I13" s="13"/>
      <c r="J13" s="13"/>
      <c r="K13" s="29"/>
      <c r="L13" s="28">
        <v>4.5120469047965504</v>
      </c>
      <c r="M13" s="13">
        <v>17.899999999999999</v>
      </c>
      <c r="N13" s="13">
        <v>22154055521</v>
      </c>
      <c r="O13" s="13">
        <v>40.418480000000002</v>
      </c>
      <c r="P13" s="13">
        <v>-70.564830000000001</v>
      </c>
      <c r="Q13" s="29">
        <v>1769</v>
      </c>
      <c r="R13" s="28"/>
      <c r="S13" s="13"/>
      <c r="T13" s="13"/>
      <c r="U13" s="13"/>
      <c r="V13" s="13"/>
      <c r="W13" s="29"/>
    </row>
    <row r="14" spans="1:23" x14ac:dyDescent="0.35">
      <c r="A14" s="33" t="s">
        <v>165</v>
      </c>
      <c r="B14" s="6" t="s">
        <v>274</v>
      </c>
      <c r="C14" s="6" t="s">
        <v>256</v>
      </c>
      <c r="D14" s="6">
        <v>2</v>
      </c>
      <c r="E14" s="27" t="s">
        <v>195</v>
      </c>
      <c r="F14" s="26"/>
      <c r="G14" s="6"/>
      <c r="H14" s="6"/>
      <c r="I14" s="6"/>
      <c r="J14" s="6"/>
      <c r="K14" s="27"/>
      <c r="L14" s="26">
        <v>10.29</v>
      </c>
      <c r="M14" s="6">
        <v>16.7</v>
      </c>
      <c r="N14" s="6">
        <v>22146221716</v>
      </c>
      <c r="O14" s="6">
        <v>40.551389999999998</v>
      </c>
      <c r="P14" s="6">
        <v>-70.566789999999997</v>
      </c>
      <c r="Q14" s="27">
        <v>1713</v>
      </c>
      <c r="R14" s="26"/>
      <c r="S14" s="6"/>
      <c r="T14" s="6"/>
      <c r="U14" s="6"/>
      <c r="V14" s="6"/>
      <c r="W14" s="27"/>
    </row>
    <row r="15" spans="1:23" s="25" customFormat="1" x14ac:dyDescent="0.35">
      <c r="A15" s="34" t="s">
        <v>104</v>
      </c>
      <c r="B15" s="13" t="s">
        <v>261</v>
      </c>
      <c r="C15" s="13" t="s">
        <v>256</v>
      </c>
      <c r="D15" s="13">
        <v>14</v>
      </c>
      <c r="E15" s="29" t="s">
        <v>195</v>
      </c>
      <c r="F15" s="28">
        <v>7.9360472489828426</v>
      </c>
      <c r="G15" s="13">
        <v>11.7</v>
      </c>
      <c r="H15" s="13">
        <v>22146045449</v>
      </c>
      <c r="I15" s="38">
        <v>40.541289999999996</v>
      </c>
      <c r="J15" s="38">
        <v>-70.59657</v>
      </c>
      <c r="K15" s="29">
        <v>1710</v>
      </c>
      <c r="L15" s="28">
        <v>9.0850564670761287</v>
      </c>
      <c r="M15" s="13">
        <v>11.7</v>
      </c>
      <c r="N15" s="13">
        <v>22146044640</v>
      </c>
      <c r="O15" s="13">
        <v>40.540599999999998</v>
      </c>
      <c r="P15" s="13">
        <v>-70.561589999999995</v>
      </c>
      <c r="Q15" s="29">
        <v>1723</v>
      </c>
      <c r="R15" s="28">
        <v>10.92373010471154</v>
      </c>
      <c r="S15" s="13">
        <v>11.7</v>
      </c>
      <c r="T15" s="13">
        <v>22146043840</v>
      </c>
      <c r="U15" s="38">
        <v>40.539929999999998</v>
      </c>
      <c r="V15" s="38">
        <v>-70.527389999999997</v>
      </c>
      <c r="W15" s="29">
        <v>1723</v>
      </c>
    </row>
    <row r="16" spans="1:23" x14ac:dyDescent="0.35">
      <c r="A16" s="33" t="s">
        <v>15</v>
      </c>
      <c r="B16" s="6" t="s">
        <v>269</v>
      </c>
      <c r="C16" s="6" t="s">
        <v>256</v>
      </c>
      <c r="D16" s="6">
        <v>6</v>
      </c>
      <c r="E16" s="27" t="s">
        <v>195</v>
      </c>
      <c r="F16" s="26">
        <v>8.6273227474377272</v>
      </c>
      <c r="G16" s="6">
        <v>19.5</v>
      </c>
      <c r="H16" s="6">
        <v>22144143600</v>
      </c>
      <c r="I16" s="39">
        <v>40.547409999999999</v>
      </c>
      <c r="J16" s="39">
        <v>-70.605329999999995</v>
      </c>
      <c r="K16" s="27">
        <v>1739</v>
      </c>
      <c r="L16" s="26">
        <v>9.8951327131877811</v>
      </c>
      <c r="M16" s="6">
        <v>19.5</v>
      </c>
      <c r="N16" s="6">
        <v>22144142953</v>
      </c>
      <c r="O16" s="6">
        <v>40.547890000000002</v>
      </c>
      <c r="P16" s="6">
        <v>-70.563460000000006</v>
      </c>
      <c r="Q16" s="27">
        <v>1736</v>
      </c>
      <c r="R16" s="26">
        <v>11.84961134631817</v>
      </c>
      <c r="S16" s="6">
        <v>19.5</v>
      </c>
      <c r="T16" s="6">
        <v>22144142600</v>
      </c>
      <c r="U16" s="39">
        <v>40.548079999999999</v>
      </c>
      <c r="V16" s="39">
        <v>-70.540469999999999</v>
      </c>
      <c r="W16" s="27">
        <v>1726</v>
      </c>
    </row>
    <row r="17" spans="1:23" s="25" customFormat="1" x14ac:dyDescent="0.35">
      <c r="A17" s="34" t="s">
        <v>171</v>
      </c>
      <c r="B17" s="13" t="s">
        <v>270</v>
      </c>
      <c r="C17" s="13" t="s">
        <v>262</v>
      </c>
      <c r="D17" s="13">
        <v>14</v>
      </c>
      <c r="E17" s="29" t="s">
        <v>195</v>
      </c>
      <c r="F17" s="28"/>
      <c r="G17" s="13"/>
      <c r="H17" s="13"/>
      <c r="I17" s="13"/>
      <c r="J17" s="13"/>
      <c r="K17" s="29"/>
      <c r="L17" s="28">
        <v>9.6300000000000008</v>
      </c>
      <c r="M17" s="13">
        <v>11.5</v>
      </c>
      <c r="N17" s="13">
        <v>22151061500</v>
      </c>
      <c r="O17" s="13">
        <v>40.545520000000003</v>
      </c>
      <c r="P17" s="13">
        <v>-70.56635</v>
      </c>
      <c r="Q17" s="29">
        <v>1713</v>
      </c>
      <c r="R17" s="28"/>
      <c r="S17" s="13"/>
      <c r="T17" s="13"/>
      <c r="U17" s="13"/>
      <c r="V17" s="13"/>
      <c r="W17" s="29"/>
    </row>
    <row r="18" spans="1:23" x14ac:dyDescent="0.35">
      <c r="A18" s="33" t="s">
        <v>141</v>
      </c>
      <c r="B18" s="6" t="s">
        <v>268</v>
      </c>
      <c r="C18" s="6" t="s">
        <v>256</v>
      </c>
      <c r="D18" s="6">
        <v>2</v>
      </c>
      <c r="E18" s="27" t="s">
        <v>20</v>
      </c>
      <c r="F18" s="26"/>
      <c r="G18" s="6"/>
      <c r="H18" s="6"/>
      <c r="I18" s="6"/>
      <c r="J18" s="6"/>
      <c r="K18" s="27"/>
      <c r="L18" s="26">
        <v>5.0761598169983113</v>
      </c>
      <c r="M18" s="6">
        <v>19.100000000000001</v>
      </c>
      <c r="N18" s="6">
        <v>22135225349</v>
      </c>
      <c r="O18" s="6">
        <v>40.420960000000001</v>
      </c>
      <c r="P18" s="6">
        <v>-70.596540000000005</v>
      </c>
      <c r="Q18" s="27">
        <v>1831</v>
      </c>
      <c r="R18" s="26"/>
      <c r="S18" s="6"/>
      <c r="T18" s="6"/>
      <c r="U18" s="6"/>
      <c r="V18" s="6"/>
      <c r="W18" s="27"/>
    </row>
    <row r="19" spans="1:23" s="25" customFormat="1" x14ac:dyDescent="0.35">
      <c r="A19" s="34" t="s">
        <v>127</v>
      </c>
      <c r="B19" s="13" t="s">
        <v>263</v>
      </c>
      <c r="C19" s="13" t="s">
        <v>257</v>
      </c>
      <c r="D19" s="13">
        <v>14</v>
      </c>
      <c r="E19" s="29" t="s">
        <v>20</v>
      </c>
      <c r="F19" s="28"/>
      <c r="G19" s="13">
        <v>15.8</v>
      </c>
      <c r="H19" s="13">
        <v>22145201300</v>
      </c>
      <c r="I19" s="38">
        <v>40.434139999999999</v>
      </c>
      <c r="J19" s="25">
        <v>40.440959999999997</v>
      </c>
      <c r="K19" s="51">
        <v>-70.570250000000001</v>
      </c>
      <c r="L19" s="28">
        <v>1.516545374892011</v>
      </c>
      <c r="M19" s="13">
        <v>15.8</v>
      </c>
      <c r="N19" s="13">
        <v>22145200913</v>
      </c>
      <c r="O19" s="13">
        <v>40.447710000000001</v>
      </c>
      <c r="P19" s="13">
        <v>-70.553479999999993</v>
      </c>
      <c r="Q19" s="29">
        <v>1762</v>
      </c>
      <c r="R19" s="28"/>
      <c r="S19" s="13">
        <v>15.6</v>
      </c>
      <c r="T19" s="13">
        <v>22145200500</v>
      </c>
      <c r="U19" s="25">
        <v>40.456670000000003</v>
      </c>
      <c r="V19" s="25">
        <v>-70.531149999999997</v>
      </c>
      <c r="W19" s="29">
        <v>1759</v>
      </c>
    </row>
    <row r="20" spans="1:23" x14ac:dyDescent="0.35">
      <c r="A20" s="46" t="s">
        <v>235</v>
      </c>
      <c r="B20" s="45" t="s">
        <v>271</v>
      </c>
      <c r="C20" s="45" t="s">
        <v>256</v>
      </c>
      <c r="D20" s="45">
        <v>2</v>
      </c>
      <c r="E20" s="48" t="s">
        <v>20</v>
      </c>
      <c r="F20" s="47"/>
      <c r="G20" s="45"/>
      <c r="H20" s="45"/>
      <c r="I20" s="45"/>
      <c r="J20" s="45"/>
      <c r="K20" s="48"/>
      <c r="L20" s="47">
        <v>2.0156334638307771</v>
      </c>
      <c r="M20" s="45">
        <v>20.100000000000001</v>
      </c>
      <c r="N20" s="45">
        <v>22142205916</v>
      </c>
      <c r="O20" s="45">
        <v>40.441160000000004</v>
      </c>
      <c r="P20" s="45">
        <v>-70.559430000000006</v>
      </c>
      <c r="Q20" s="48">
        <v>1775</v>
      </c>
      <c r="R20" s="47"/>
      <c r="S20" s="45"/>
      <c r="T20" s="45"/>
      <c r="U20" s="45"/>
      <c r="V20" s="45"/>
      <c r="W20" s="48"/>
    </row>
    <row r="21" spans="1:23" s="25" customFormat="1" x14ac:dyDescent="0.35">
      <c r="A21" s="49" t="s">
        <v>277</v>
      </c>
      <c r="B21" s="38" t="s">
        <v>283</v>
      </c>
      <c r="C21" s="13" t="s">
        <v>256</v>
      </c>
      <c r="D21" s="13">
        <v>14</v>
      </c>
      <c r="E21" s="29" t="s">
        <v>195</v>
      </c>
      <c r="F21" s="34"/>
      <c r="G21" s="13"/>
      <c r="H21" s="13"/>
      <c r="I21" s="13"/>
      <c r="J21" s="13"/>
      <c r="K21" s="29"/>
      <c r="L21" s="28">
        <v>9.281675750963494</v>
      </c>
      <c r="M21" s="13">
        <v>15.2</v>
      </c>
      <c r="N21" s="13" t="s">
        <v>280</v>
      </c>
      <c r="O21" s="13">
        <v>40.542270000000002</v>
      </c>
      <c r="P21" s="13">
        <v>-70.569109999999995</v>
      </c>
      <c r="Q21" s="29">
        <v>1729</v>
      </c>
      <c r="R21" s="34"/>
      <c r="S21" s="13"/>
      <c r="T21" s="13"/>
      <c r="U21" s="13"/>
      <c r="V21" s="13"/>
      <c r="W21" s="29"/>
    </row>
    <row r="22" spans="1:23" x14ac:dyDescent="0.35">
      <c r="A22" s="33" t="s">
        <v>276</v>
      </c>
      <c r="B22" s="39" t="s">
        <v>284</v>
      </c>
      <c r="C22" s="6" t="s">
        <v>257</v>
      </c>
      <c r="D22" s="6">
        <v>2</v>
      </c>
      <c r="E22" s="27" t="s">
        <v>195</v>
      </c>
      <c r="F22" s="33"/>
      <c r="G22" s="6"/>
      <c r="H22" s="6"/>
      <c r="I22" s="6"/>
      <c r="J22" s="6"/>
      <c r="K22" s="27"/>
      <c r="L22" s="33">
        <v>9.06</v>
      </c>
      <c r="M22" s="6">
        <v>20</v>
      </c>
      <c r="N22" s="6" t="s">
        <v>281</v>
      </c>
      <c r="O22" s="6">
        <v>40.539760000000001</v>
      </c>
      <c r="P22" s="6">
        <v>-70.577039999999997</v>
      </c>
      <c r="Q22" s="27">
        <v>1716</v>
      </c>
      <c r="R22" s="33"/>
      <c r="S22" s="6"/>
      <c r="T22" s="6"/>
      <c r="U22" s="6"/>
      <c r="V22" s="6"/>
      <c r="W22" s="27"/>
    </row>
    <row r="23" spans="1:23" s="25" customFormat="1" x14ac:dyDescent="0.35">
      <c r="A23" s="49" t="s">
        <v>278</v>
      </c>
      <c r="B23" s="38" t="s">
        <v>285</v>
      </c>
      <c r="C23" s="13" t="s">
        <v>256</v>
      </c>
      <c r="D23" s="13">
        <v>2</v>
      </c>
      <c r="E23" s="29" t="s">
        <v>193</v>
      </c>
      <c r="F23" s="34"/>
      <c r="G23" s="13"/>
      <c r="H23" s="13"/>
      <c r="I23" s="13"/>
      <c r="J23" s="13"/>
      <c r="K23" s="29"/>
      <c r="L23" s="34">
        <v>4.3099999999999996</v>
      </c>
      <c r="M23" s="13">
        <v>15.9</v>
      </c>
      <c r="N23" s="13">
        <v>22127130400</v>
      </c>
      <c r="O23" s="13">
        <v>40.420630000000003</v>
      </c>
      <c r="P23" s="13">
        <v>-70.563999999999993</v>
      </c>
      <c r="Q23" s="29">
        <v>1814</v>
      </c>
      <c r="R23" s="34"/>
      <c r="S23" s="13"/>
      <c r="T23" s="13"/>
      <c r="U23" s="13"/>
      <c r="V23" s="13"/>
      <c r="W23" s="29"/>
    </row>
    <row r="24" spans="1:23" x14ac:dyDescent="0.35">
      <c r="A24" s="50" t="s">
        <v>279</v>
      </c>
      <c r="B24" s="39" t="s">
        <v>286</v>
      </c>
      <c r="C24" s="6" t="s">
        <v>256</v>
      </c>
      <c r="D24" s="6">
        <v>2</v>
      </c>
      <c r="E24" s="27" t="s">
        <v>193</v>
      </c>
      <c r="F24" s="33"/>
      <c r="G24" s="6"/>
      <c r="H24" s="6"/>
      <c r="I24" s="6"/>
      <c r="J24" s="6"/>
      <c r="K24" s="27"/>
      <c r="L24" s="33">
        <v>4.3499999999999996</v>
      </c>
      <c r="M24" s="6">
        <v>16.5</v>
      </c>
      <c r="N24" s="6" t="s">
        <v>282</v>
      </c>
      <c r="O24" s="6">
        <v>40.420349999999999</v>
      </c>
      <c r="P24" s="6">
        <v>-70.571269999999998</v>
      </c>
      <c r="Q24" s="27">
        <v>1795</v>
      </c>
      <c r="R24" s="33"/>
      <c r="S24" s="6"/>
      <c r="T24" s="6"/>
      <c r="U24" s="6"/>
      <c r="V24" s="6"/>
      <c r="W24" s="27"/>
    </row>
    <row r="25" spans="1:23" s="25" customFormat="1" x14ac:dyDescent="0.35">
      <c r="A25" s="34" t="s">
        <v>310</v>
      </c>
      <c r="B25" s="38" t="s">
        <v>314</v>
      </c>
      <c r="C25" s="13" t="s">
        <v>256</v>
      </c>
      <c r="D25" s="13">
        <v>14</v>
      </c>
      <c r="E25" s="29" t="s">
        <v>193</v>
      </c>
      <c r="F25" s="34"/>
      <c r="G25" s="13"/>
      <c r="H25" s="13"/>
      <c r="I25" s="13"/>
      <c r="J25" s="13"/>
      <c r="K25" s="29"/>
      <c r="L25" s="28">
        <v>6.6313817230300431</v>
      </c>
      <c r="M25" s="13">
        <v>19.7</v>
      </c>
      <c r="N25" s="13" t="s">
        <v>313</v>
      </c>
      <c r="O25" s="13">
        <v>40.399979999999999</v>
      </c>
      <c r="P25" s="13">
        <v>-70.574119999999994</v>
      </c>
      <c r="Q25" s="29">
        <v>1765</v>
      </c>
      <c r="R25" s="34"/>
      <c r="S25" s="13"/>
      <c r="T25" s="13"/>
      <c r="U25" s="13"/>
      <c r="V25" s="13"/>
      <c r="W25" s="29"/>
    </row>
    <row r="26" spans="1:23" x14ac:dyDescent="0.35">
      <c r="A26" s="33" t="s">
        <v>309</v>
      </c>
      <c r="B26" s="39" t="s">
        <v>311</v>
      </c>
      <c r="C26" s="6" t="s">
        <v>256</v>
      </c>
      <c r="D26" s="6">
        <v>2</v>
      </c>
      <c r="E26" s="27" t="s">
        <v>193</v>
      </c>
      <c r="F26" s="33"/>
      <c r="G26" s="6"/>
      <c r="H26" s="6"/>
      <c r="I26" s="6"/>
      <c r="J26" s="6"/>
      <c r="K26" s="27"/>
      <c r="L26" s="26">
        <v>5.9061291076220162</v>
      </c>
      <c r="M26" s="6">
        <v>17.7</v>
      </c>
      <c r="N26" s="6" t="s">
        <v>312</v>
      </c>
      <c r="O26" s="6">
        <v>40.40596</v>
      </c>
      <c r="P26" s="6">
        <v>-70.561790000000002</v>
      </c>
      <c r="Q26" s="27">
        <v>1772</v>
      </c>
      <c r="R26" s="33"/>
      <c r="S26" s="6"/>
      <c r="T26" s="6"/>
      <c r="U26" s="6"/>
      <c r="V26" s="6"/>
      <c r="W26" s="27"/>
    </row>
    <row r="27" spans="1:23" s="25" customFormat="1" x14ac:dyDescent="0.35">
      <c r="A27" s="34" t="s">
        <v>320</v>
      </c>
      <c r="B27" s="38" t="s">
        <v>326</v>
      </c>
      <c r="C27" s="13" t="s">
        <v>256</v>
      </c>
      <c r="D27" s="13">
        <v>3</v>
      </c>
      <c r="E27" s="29" t="s">
        <v>193</v>
      </c>
      <c r="F27" s="34"/>
      <c r="G27" s="13"/>
      <c r="H27" s="13"/>
      <c r="I27" s="13"/>
      <c r="J27" s="13"/>
      <c r="K27" s="29"/>
      <c r="L27" s="28">
        <v>6.2542126463038272</v>
      </c>
      <c r="M27" s="13">
        <v>15.6</v>
      </c>
      <c r="N27" s="13" t="s">
        <v>329</v>
      </c>
      <c r="O27" s="38">
        <v>40.402830000000002</v>
      </c>
      <c r="P27" s="38">
        <v>-70.561920000000001</v>
      </c>
      <c r="Q27" s="29">
        <v>1765</v>
      </c>
      <c r="R27" s="34"/>
      <c r="S27" s="13"/>
      <c r="T27" s="13"/>
      <c r="U27" s="13"/>
      <c r="V27" s="13"/>
      <c r="W27" s="29"/>
    </row>
    <row r="28" spans="1:23" x14ac:dyDescent="0.35">
      <c r="A28" s="33" t="s">
        <v>321</v>
      </c>
      <c r="B28" s="39" t="s">
        <v>325</v>
      </c>
      <c r="C28" s="6" t="s">
        <v>347</v>
      </c>
      <c r="D28" s="6">
        <v>14</v>
      </c>
      <c r="E28" s="27" t="s">
        <v>193</v>
      </c>
      <c r="F28" s="33"/>
      <c r="G28" s="6"/>
      <c r="H28" s="6"/>
      <c r="I28" s="6"/>
      <c r="J28" s="6"/>
      <c r="K28" s="27"/>
      <c r="L28" s="26">
        <v>5.5393242941509913</v>
      </c>
      <c r="M28" s="6">
        <v>15.3</v>
      </c>
      <c r="N28" s="6" t="s">
        <v>328</v>
      </c>
      <c r="O28" s="39">
        <v>40.409239999999997</v>
      </c>
      <c r="P28" s="39">
        <v>-70.563109999999995</v>
      </c>
      <c r="Q28" s="27">
        <v>1782</v>
      </c>
      <c r="R28" s="33"/>
      <c r="S28" s="6"/>
      <c r="T28" s="6"/>
      <c r="U28" s="6"/>
      <c r="V28" s="6"/>
      <c r="W28" s="27"/>
    </row>
    <row r="29" spans="1:23" s="25" customFormat="1" x14ac:dyDescent="0.35">
      <c r="A29" s="34" t="s">
        <v>319</v>
      </c>
      <c r="B29" s="38" t="s">
        <v>332</v>
      </c>
      <c r="C29" s="13" t="s">
        <v>256</v>
      </c>
      <c r="D29" s="13">
        <v>14</v>
      </c>
      <c r="E29" s="29" t="s">
        <v>193</v>
      </c>
      <c r="F29" s="34"/>
      <c r="G29" s="13"/>
      <c r="H29" s="13"/>
      <c r="I29" s="13"/>
      <c r="J29" s="13"/>
      <c r="K29" s="29"/>
      <c r="L29" s="28">
        <v>4.8528952605899347</v>
      </c>
      <c r="M29" s="13">
        <v>17.399999999999999</v>
      </c>
      <c r="N29" s="13" t="s">
        <v>324</v>
      </c>
      <c r="O29" s="38">
        <v>40.415439999999997</v>
      </c>
      <c r="P29" s="38">
        <v>-70.561220000000006</v>
      </c>
      <c r="Q29" s="29"/>
      <c r="R29" s="34"/>
      <c r="S29" s="13"/>
      <c r="T29" s="13"/>
      <c r="U29" s="13"/>
      <c r="V29" s="13"/>
      <c r="W29" s="29"/>
    </row>
    <row r="30" spans="1:23" x14ac:dyDescent="0.35">
      <c r="A30" s="33" t="s">
        <v>322</v>
      </c>
      <c r="B30" s="39" t="s">
        <v>323</v>
      </c>
      <c r="C30" s="6" t="s">
        <v>256</v>
      </c>
      <c r="D30" s="6">
        <v>2</v>
      </c>
      <c r="E30" s="27" t="s">
        <v>193</v>
      </c>
      <c r="F30" s="33"/>
      <c r="G30" s="6"/>
      <c r="H30" s="6"/>
      <c r="I30" s="6"/>
      <c r="J30" s="6"/>
      <c r="K30" s="27"/>
      <c r="L30" s="26">
        <v>5.2654923898194461</v>
      </c>
      <c r="M30" s="6">
        <v>19.600000000000001</v>
      </c>
      <c r="N30" s="6" t="s">
        <v>327</v>
      </c>
      <c r="O30" s="39">
        <v>40.411709999999999</v>
      </c>
      <c r="P30" s="39">
        <v>-70.562160000000006</v>
      </c>
      <c r="Q30" s="27"/>
      <c r="R30" s="33"/>
      <c r="S30" s="6"/>
      <c r="T30" s="6"/>
      <c r="U30" s="6"/>
      <c r="V30" s="6"/>
      <c r="W30" s="27"/>
    </row>
    <row r="31" spans="1:23" s="25" customFormat="1" ht="15" thickBot="1" x14ac:dyDescent="0.4">
      <c r="A31" s="52" t="s">
        <v>330</v>
      </c>
      <c r="B31" s="53" t="s">
        <v>331</v>
      </c>
      <c r="C31" s="54" t="s">
        <v>256</v>
      </c>
      <c r="D31" s="54">
        <v>14</v>
      </c>
      <c r="E31" s="55" t="s">
        <v>193</v>
      </c>
      <c r="F31" s="52"/>
      <c r="G31" s="54"/>
      <c r="H31" s="54"/>
      <c r="I31" s="54"/>
      <c r="J31" s="54"/>
      <c r="K31" s="55"/>
      <c r="L31" s="56">
        <v>4.8965715918974819</v>
      </c>
      <c r="M31" s="53">
        <v>21.2</v>
      </c>
      <c r="N31" s="53" t="s">
        <v>333</v>
      </c>
      <c r="O31" s="53">
        <v>40.415300000000002</v>
      </c>
      <c r="P31" s="53">
        <v>-70.556910000000002</v>
      </c>
      <c r="Q31" s="55"/>
      <c r="R31" s="52"/>
      <c r="S31" s="54"/>
      <c r="T31" s="54"/>
      <c r="U31" s="54"/>
      <c r="V31" s="54"/>
      <c r="W31" s="55"/>
    </row>
  </sheetData>
  <mergeCells count="8">
    <mergeCell ref="R1:W1"/>
    <mergeCell ref="L1:Q1"/>
    <mergeCell ref="F1:K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1752-8C97-4CB0-9B0F-467071EFBC7B}">
  <dimension ref="A1:AB208"/>
  <sheetViews>
    <sheetView tabSelected="1" topLeftCell="A13" zoomScale="78" zoomScaleNormal="98" workbookViewId="0">
      <selection activeCell="N29" sqref="N29"/>
    </sheetView>
  </sheetViews>
  <sheetFormatPr defaultRowHeight="14.5" x14ac:dyDescent="0.35"/>
  <cols>
    <col min="1" max="1" width="10.08984375" bestFit="1" customWidth="1"/>
    <col min="3" max="3" width="22.1796875" bestFit="1" customWidth="1"/>
    <col min="4" max="4" width="11.26953125" bestFit="1" customWidth="1"/>
    <col min="5" max="5" width="11.1796875" bestFit="1" customWidth="1"/>
    <col min="6" max="6" width="13.6328125" bestFit="1" customWidth="1"/>
    <col min="8" max="8" width="26.1796875" bestFit="1" customWidth="1"/>
    <col min="9" max="9" width="15.36328125" bestFit="1" customWidth="1"/>
    <col min="10" max="10" width="13.08984375" bestFit="1" customWidth="1"/>
    <col min="11" max="11" width="15.26953125" bestFit="1" customWidth="1"/>
    <col min="13" max="13" width="22.1796875" bestFit="1" customWidth="1"/>
    <col min="14" max="14" width="11.1796875" bestFit="1" customWidth="1"/>
    <col min="15" max="15" width="12.08984375" bestFit="1" customWidth="1"/>
    <col min="16" max="16" width="13.6328125" bestFit="1" customWidth="1"/>
    <col min="19" max="19" width="22.1796875" bestFit="1" customWidth="1"/>
  </cols>
  <sheetData>
    <row r="1" spans="1:23" x14ac:dyDescent="0.35">
      <c r="A1" t="s">
        <v>23</v>
      </c>
      <c r="C1" s="1"/>
      <c r="D1" s="1"/>
      <c r="E1" s="1"/>
      <c r="F1" s="1"/>
    </row>
    <row r="2" spans="1:23" x14ac:dyDescent="0.35">
      <c r="A2">
        <v>3</v>
      </c>
      <c r="C2" s="5" t="s">
        <v>8</v>
      </c>
      <c r="D2" s="5" t="s">
        <v>24</v>
      </c>
      <c r="E2" s="5" t="s">
        <v>25</v>
      </c>
      <c r="F2" s="5" t="s">
        <v>26</v>
      </c>
      <c r="H2" s="5" t="s">
        <v>8</v>
      </c>
      <c r="I2" s="5" t="s">
        <v>27</v>
      </c>
      <c r="J2" s="5" t="s">
        <v>28</v>
      </c>
      <c r="K2" s="5" t="s">
        <v>29</v>
      </c>
      <c r="M2" s="5" t="s">
        <v>8</v>
      </c>
      <c r="N2" s="5" t="s">
        <v>30</v>
      </c>
      <c r="O2" s="5" t="s">
        <v>31</v>
      </c>
      <c r="P2" s="5" t="s">
        <v>26</v>
      </c>
      <c r="S2" s="6" t="s">
        <v>32</v>
      </c>
      <c r="T2" s="6" t="s">
        <v>33</v>
      </c>
      <c r="U2" s="6" t="s">
        <v>34</v>
      </c>
      <c r="V2" s="6" t="s">
        <v>35</v>
      </c>
    </row>
    <row r="3" spans="1:23" x14ac:dyDescent="0.35">
      <c r="C3" s="6" t="s">
        <v>36</v>
      </c>
      <c r="D3" s="6">
        <v>23.4</v>
      </c>
      <c r="E3" s="6">
        <v>39</v>
      </c>
      <c r="F3" s="6">
        <v>53.7</v>
      </c>
      <c r="H3" s="6" t="s">
        <v>36</v>
      </c>
      <c r="I3" s="6">
        <v>24.4</v>
      </c>
      <c r="J3" s="6">
        <v>40.1</v>
      </c>
      <c r="K3" s="6" t="s">
        <v>37</v>
      </c>
      <c r="M3" s="6" t="s">
        <v>36</v>
      </c>
      <c r="N3" s="6">
        <v>25.7</v>
      </c>
      <c r="O3" s="6">
        <v>43.2</v>
      </c>
      <c r="P3" s="6">
        <v>54.9</v>
      </c>
      <c r="S3" s="6" t="s">
        <v>36</v>
      </c>
      <c r="T3" s="6">
        <v>25</v>
      </c>
      <c r="U3" s="6">
        <v>40.700000000000003</v>
      </c>
      <c r="V3" s="6">
        <v>53.7</v>
      </c>
    </row>
    <row r="4" spans="1:23" x14ac:dyDescent="0.35">
      <c r="C4" s="6" t="s">
        <v>38</v>
      </c>
      <c r="D4" s="6">
        <v>23.6</v>
      </c>
      <c r="E4" s="6">
        <v>38.9</v>
      </c>
      <c r="F4" s="6">
        <v>53.6</v>
      </c>
      <c r="H4" s="6" t="s">
        <v>38</v>
      </c>
      <c r="I4" s="6">
        <v>24.4</v>
      </c>
      <c r="J4" s="6">
        <v>40.1</v>
      </c>
      <c r="K4" s="6"/>
      <c r="M4" s="6" t="s">
        <v>38</v>
      </c>
      <c r="N4" s="6" t="s">
        <v>39</v>
      </c>
      <c r="O4" s="6" t="s">
        <v>40</v>
      </c>
      <c r="P4" s="6" t="s">
        <v>41</v>
      </c>
      <c r="S4" s="6" t="s">
        <v>38</v>
      </c>
      <c r="T4" s="6">
        <v>25.5</v>
      </c>
      <c r="U4" s="6">
        <v>39.799999999999997</v>
      </c>
      <c r="V4" s="6">
        <v>54.5</v>
      </c>
    </row>
    <row r="5" spans="1:23" x14ac:dyDescent="0.35">
      <c r="C5" s="6" t="s">
        <v>42</v>
      </c>
      <c r="D5" s="6" t="s">
        <v>43</v>
      </c>
      <c r="E5" s="6" t="s">
        <v>44</v>
      </c>
      <c r="F5" s="6" t="s">
        <v>45</v>
      </c>
      <c r="H5" s="6" t="s">
        <v>46</v>
      </c>
      <c r="I5" s="6" t="s">
        <v>47</v>
      </c>
      <c r="J5" s="6" t="s">
        <v>44</v>
      </c>
      <c r="K5" s="6" t="s">
        <v>45</v>
      </c>
      <c r="M5" s="6" t="s">
        <v>48</v>
      </c>
      <c r="N5" s="6" t="s">
        <v>49</v>
      </c>
      <c r="O5" s="6" t="s">
        <v>44</v>
      </c>
      <c r="P5" s="6" t="s">
        <v>45</v>
      </c>
      <c r="S5" s="7" t="s">
        <v>50</v>
      </c>
      <c r="T5" s="8" t="s">
        <v>51</v>
      </c>
      <c r="U5" s="6" t="s">
        <v>44</v>
      </c>
      <c r="V5" s="6" t="s">
        <v>45</v>
      </c>
    </row>
    <row r="6" spans="1:23" x14ac:dyDescent="0.35">
      <c r="C6" s="109" t="s">
        <v>52</v>
      </c>
      <c r="D6" s="6" t="s">
        <v>53</v>
      </c>
      <c r="E6" s="9">
        <v>109</v>
      </c>
      <c r="F6" s="6">
        <v>1813</v>
      </c>
      <c r="H6" s="109" t="s">
        <v>54</v>
      </c>
      <c r="I6" s="6" t="s">
        <v>53</v>
      </c>
      <c r="J6" s="9">
        <v>141</v>
      </c>
      <c r="K6" s="6">
        <v>1795</v>
      </c>
      <c r="M6" s="109" t="s">
        <v>52</v>
      </c>
      <c r="N6" s="6" t="s">
        <v>53</v>
      </c>
      <c r="O6" s="9" t="s">
        <v>55</v>
      </c>
      <c r="P6" s="6" t="s">
        <v>56</v>
      </c>
      <c r="S6" s="109" t="s">
        <v>57</v>
      </c>
      <c r="T6" s="6" t="s">
        <v>53</v>
      </c>
      <c r="U6" s="6">
        <v>299</v>
      </c>
      <c r="V6" s="6">
        <v>1773</v>
      </c>
    </row>
    <row r="7" spans="1:23" x14ac:dyDescent="0.35">
      <c r="C7" s="109"/>
      <c r="D7" s="6" t="s">
        <v>58</v>
      </c>
      <c r="E7" s="6">
        <v>242</v>
      </c>
      <c r="F7" s="6">
        <v>1964</v>
      </c>
      <c r="H7" s="109"/>
      <c r="I7" s="6" t="s">
        <v>58</v>
      </c>
      <c r="J7" s="6">
        <v>130</v>
      </c>
      <c r="K7" s="6">
        <v>2006</v>
      </c>
      <c r="M7" s="109"/>
      <c r="N7" s="6" t="s">
        <v>58</v>
      </c>
      <c r="O7" s="6" t="s">
        <v>59</v>
      </c>
      <c r="P7" s="6" t="s">
        <v>60</v>
      </c>
      <c r="S7" s="109"/>
      <c r="T7" s="6" t="s">
        <v>58</v>
      </c>
      <c r="U7" s="6">
        <v>272</v>
      </c>
      <c r="V7" s="6">
        <v>1899</v>
      </c>
    </row>
    <row r="8" spans="1:23" x14ac:dyDescent="0.35">
      <c r="C8" s="109" t="s">
        <v>61</v>
      </c>
      <c r="D8" s="6" t="s">
        <v>53</v>
      </c>
      <c r="E8" s="10">
        <v>106</v>
      </c>
      <c r="F8" s="11">
        <v>1814</v>
      </c>
      <c r="H8" s="109" t="s">
        <v>61</v>
      </c>
      <c r="I8" s="6" t="s">
        <v>53</v>
      </c>
      <c r="J8" s="10">
        <v>142</v>
      </c>
      <c r="K8" s="11">
        <v>1795</v>
      </c>
      <c r="M8" s="109" t="s">
        <v>61</v>
      </c>
      <c r="N8" s="6" t="s">
        <v>53</v>
      </c>
      <c r="O8" s="6" t="s">
        <v>62</v>
      </c>
      <c r="P8" s="11" t="s">
        <v>63</v>
      </c>
      <c r="S8" s="109" t="s">
        <v>61</v>
      </c>
      <c r="T8" s="6" t="s">
        <v>53</v>
      </c>
      <c r="U8" s="6">
        <v>229</v>
      </c>
      <c r="V8" s="13">
        <v>1774</v>
      </c>
    </row>
    <row r="9" spans="1:23" x14ac:dyDescent="0.35">
      <c r="C9" s="109"/>
      <c r="D9" s="6" t="s">
        <v>58</v>
      </c>
      <c r="E9" s="6">
        <v>244</v>
      </c>
      <c r="F9" s="6">
        <v>1963</v>
      </c>
      <c r="H9" s="109"/>
      <c r="I9" s="6" t="s">
        <v>58</v>
      </c>
      <c r="J9" s="6">
        <v>132</v>
      </c>
      <c r="K9" s="6">
        <v>2005</v>
      </c>
      <c r="M9" s="109"/>
      <c r="N9" s="6" t="s">
        <v>58</v>
      </c>
      <c r="O9" s="6" t="s">
        <v>64</v>
      </c>
      <c r="P9" s="6" t="s">
        <v>65</v>
      </c>
      <c r="S9" s="109"/>
      <c r="T9" s="6" t="s">
        <v>58</v>
      </c>
      <c r="U9" s="6">
        <v>198</v>
      </c>
      <c r="V9" s="6">
        <v>1829</v>
      </c>
    </row>
    <row r="10" spans="1:23" x14ac:dyDescent="0.35">
      <c r="C10" s="109" t="s">
        <v>66</v>
      </c>
      <c r="D10" s="6" t="s">
        <v>53</v>
      </c>
      <c r="E10" s="6">
        <v>101.8</v>
      </c>
      <c r="F10" s="6">
        <v>1810.4</v>
      </c>
      <c r="G10">
        <f>F10+F12</f>
        <v>1814.8000000000002</v>
      </c>
      <c r="H10" s="109" t="s">
        <v>66</v>
      </c>
      <c r="I10" s="6" t="s">
        <v>53</v>
      </c>
      <c r="J10" s="6">
        <v>138.1</v>
      </c>
      <c r="K10" s="6">
        <v>1794.1</v>
      </c>
      <c r="L10">
        <f>K10+K12</f>
        <v>1795.3999999999999</v>
      </c>
      <c r="M10" s="109" t="s">
        <v>66</v>
      </c>
      <c r="N10" s="6" t="s">
        <v>53</v>
      </c>
      <c r="O10" s="6">
        <v>214</v>
      </c>
      <c r="P10" s="6">
        <v>1778.4</v>
      </c>
      <c r="Q10">
        <f>P10+P12</f>
        <v>1791.2</v>
      </c>
      <c r="S10" s="109" t="s">
        <v>66</v>
      </c>
      <c r="T10" s="6" t="s">
        <v>53</v>
      </c>
      <c r="U10" s="6">
        <v>221.6</v>
      </c>
      <c r="V10" s="6">
        <v>1773.6</v>
      </c>
      <c r="W10">
        <f>V10+V12</f>
        <v>1781.1999999999998</v>
      </c>
    </row>
    <row r="11" spans="1:23" x14ac:dyDescent="0.35">
      <c r="C11" s="109"/>
      <c r="D11" s="6" t="s">
        <v>58</v>
      </c>
      <c r="E11" s="6">
        <v>161.69999999999999</v>
      </c>
      <c r="F11" s="6">
        <v>1954.9</v>
      </c>
      <c r="G11">
        <f>F10-F12</f>
        <v>1806</v>
      </c>
      <c r="H11" s="109"/>
      <c r="I11" s="6" t="s">
        <v>58</v>
      </c>
      <c r="J11" s="6">
        <v>166.3</v>
      </c>
      <c r="K11" s="6">
        <v>1990.8</v>
      </c>
      <c r="L11">
        <f>K10-K12</f>
        <v>1792.8</v>
      </c>
      <c r="M11" s="109"/>
      <c r="N11" s="6" t="s">
        <v>58</v>
      </c>
      <c r="O11" s="6">
        <v>179.2</v>
      </c>
      <c r="P11" s="6">
        <v>1922.3</v>
      </c>
      <c r="Q11">
        <f>P10-P12</f>
        <v>1765.6000000000001</v>
      </c>
      <c r="S11" s="109"/>
      <c r="T11" s="6" t="s">
        <v>58</v>
      </c>
      <c r="U11" s="6">
        <v>180.6</v>
      </c>
      <c r="V11" s="6">
        <v>1923.4</v>
      </c>
      <c r="W11">
        <f>V10-V12</f>
        <v>1766</v>
      </c>
    </row>
    <row r="12" spans="1:23" x14ac:dyDescent="0.35">
      <c r="C12" s="109" t="s">
        <v>67</v>
      </c>
      <c r="D12" s="6" t="s">
        <v>53</v>
      </c>
      <c r="E12" s="6">
        <v>14</v>
      </c>
      <c r="F12" s="6">
        <v>4.4000000000000004</v>
      </c>
      <c r="G12">
        <f>E10-E12</f>
        <v>87.8</v>
      </c>
      <c r="H12" s="109" t="s">
        <v>67</v>
      </c>
      <c r="I12" s="6" t="s">
        <v>53</v>
      </c>
      <c r="J12" s="6">
        <v>9.1</v>
      </c>
      <c r="K12" s="6">
        <v>1.3</v>
      </c>
      <c r="L12">
        <f>J10-J12</f>
        <v>129</v>
      </c>
      <c r="M12" s="109" t="s">
        <v>67</v>
      </c>
      <c r="N12" s="6" t="s">
        <v>53</v>
      </c>
      <c r="O12" s="6">
        <v>60.2</v>
      </c>
      <c r="P12" s="6">
        <v>12.8</v>
      </c>
      <c r="Q12">
        <f>O10-O12</f>
        <v>153.80000000000001</v>
      </c>
      <c r="S12" s="109" t="s">
        <v>67</v>
      </c>
      <c r="T12" s="6" t="s">
        <v>53</v>
      </c>
      <c r="U12" s="6">
        <v>53.5</v>
      </c>
      <c r="V12" s="6">
        <v>7.6</v>
      </c>
    </row>
    <row r="13" spans="1:23" x14ac:dyDescent="0.35">
      <c r="C13" s="109"/>
      <c r="D13" s="6" t="s">
        <v>58</v>
      </c>
      <c r="E13" s="6">
        <v>62.8</v>
      </c>
      <c r="F13" s="6">
        <v>43.3</v>
      </c>
      <c r="G13">
        <f>E10+E12</f>
        <v>115.8</v>
      </c>
      <c r="H13" s="109"/>
      <c r="I13" s="6" t="s">
        <v>58</v>
      </c>
      <c r="J13" s="6">
        <v>66</v>
      </c>
      <c r="K13" s="6">
        <v>46.8</v>
      </c>
      <c r="L13">
        <f>J10+J12</f>
        <v>147.19999999999999</v>
      </c>
      <c r="M13" s="109"/>
      <c r="N13" s="6" t="s">
        <v>58</v>
      </c>
      <c r="O13" s="6">
        <v>73.7</v>
      </c>
      <c r="P13" s="6">
        <v>69.3</v>
      </c>
      <c r="Q13">
        <f>O10+O12</f>
        <v>274.2</v>
      </c>
      <c r="S13" s="109"/>
      <c r="T13" s="6" t="s">
        <v>58</v>
      </c>
      <c r="U13" s="6">
        <v>74.099999999999994</v>
      </c>
      <c r="V13" s="6">
        <v>67.900000000000006</v>
      </c>
    </row>
    <row r="14" spans="1:23" x14ac:dyDescent="0.35">
      <c r="C14" s="1"/>
      <c r="D14" s="1"/>
      <c r="E14" s="1"/>
      <c r="F14" s="1"/>
      <c r="S14" s="1"/>
      <c r="T14" s="1"/>
      <c r="U14" s="1"/>
      <c r="V14" s="1"/>
    </row>
    <row r="15" spans="1:23" x14ac:dyDescent="0.35">
      <c r="A15">
        <v>11</v>
      </c>
      <c r="C15" s="5" t="s">
        <v>68</v>
      </c>
      <c r="D15" s="5" t="s">
        <v>69</v>
      </c>
      <c r="E15" s="5" t="s">
        <v>70</v>
      </c>
      <c r="F15" s="5" t="s">
        <v>71</v>
      </c>
      <c r="H15" s="5" t="s">
        <v>68</v>
      </c>
      <c r="I15" s="5" t="s">
        <v>27</v>
      </c>
      <c r="J15" s="5" t="s">
        <v>72</v>
      </c>
      <c r="K15" s="5" t="s">
        <v>73</v>
      </c>
      <c r="M15" s="5" t="s">
        <v>68</v>
      </c>
      <c r="N15" s="5" t="s">
        <v>30</v>
      </c>
      <c r="O15" s="5" t="s">
        <v>74</v>
      </c>
      <c r="P15" s="5" t="s">
        <v>75</v>
      </c>
      <c r="S15" s="6" t="s">
        <v>76</v>
      </c>
      <c r="T15" s="6" t="s">
        <v>33</v>
      </c>
      <c r="U15" s="6" t="s">
        <v>34</v>
      </c>
      <c r="V15" s="6" t="s">
        <v>35</v>
      </c>
    </row>
    <row r="16" spans="1:23" x14ac:dyDescent="0.35">
      <c r="C16" s="6" t="s">
        <v>36</v>
      </c>
      <c r="D16" s="6">
        <v>23.8</v>
      </c>
      <c r="E16" s="6">
        <v>39.1</v>
      </c>
      <c r="F16" s="6" t="s">
        <v>37</v>
      </c>
      <c r="H16" s="6" t="s">
        <v>36</v>
      </c>
      <c r="I16" s="6">
        <v>24.6</v>
      </c>
      <c r="J16" s="6" t="s">
        <v>37</v>
      </c>
      <c r="K16" s="6" t="s">
        <v>37</v>
      </c>
      <c r="M16" s="6" t="s">
        <v>36</v>
      </c>
      <c r="N16" s="6">
        <v>26.2</v>
      </c>
      <c r="O16" s="6">
        <v>42.7</v>
      </c>
      <c r="P16" s="6">
        <v>53.7</v>
      </c>
      <c r="S16" s="6" t="s">
        <v>36</v>
      </c>
      <c r="T16" s="6">
        <v>25.3</v>
      </c>
      <c r="U16" s="6">
        <v>41.8</v>
      </c>
      <c r="V16" s="6">
        <v>53.8</v>
      </c>
    </row>
    <row r="17" spans="1:28" x14ac:dyDescent="0.35">
      <c r="C17" s="6" t="s">
        <v>38</v>
      </c>
      <c r="D17" s="6">
        <v>23.8</v>
      </c>
      <c r="E17" s="6">
        <v>39.1</v>
      </c>
      <c r="F17" s="6" t="s">
        <v>37</v>
      </c>
      <c r="H17" s="6" t="s">
        <v>38</v>
      </c>
      <c r="I17" s="6">
        <v>24.6</v>
      </c>
      <c r="J17" s="6">
        <v>39.9</v>
      </c>
      <c r="K17" s="6" t="s">
        <v>37</v>
      </c>
      <c r="M17" s="6" t="s">
        <v>38</v>
      </c>
      <c r="N17" s="6">
        <v>25.2</v>
      </c>
      <c r="O17" s="6">
        <v>40.799999999999997</v>
      </c>
      <c r="P17" s="6">
        <v>55.7</v>
      </c>
      <c r="S17" s="6" t="s">
        <v>38</v>
      </c>
      <c r="T17" s="6">
        <v>24.8</v>
      </c>
      <c r="U17" s="6">
        <v>40.299999999999997</v>
      </c>
      <c r="V17" s="6">
        <v>55.2</v>
      </c>
    </row>
    <row r="18" spans="1:28" x14ac:dyDescent="0.35">
      <c r="C18" s="7" t="s">
        <v>77</v>
      </c>
      <c r="D18" s="8" t="s">
        <v>78</v>
      </c>
      <c r="E18" s="6" t="s">
        <v>44</v>
      </c>
      <c r="F18" s="6" t="s">
        <v>45</v>
      </c>
      <c r="H18" s="7" t="s">
        <v>79</v>
      </c>
      <c r="I18" s="8" t="s">
        <v>80</v>
      </c>
      <c r="J18" s="6" t="s">
        <v>44</v>
      </c>
      <c r="K18" s="6" t="s">
        <v>45</v>
      </c>
      <c r="M18" s="7" t="s">
        <v>81</v>
      </c>
      <c r="N18" s="8" t="s">
        <v>82</v>
      </c>
      <c r="O18" s="6" t="s">
        <v>44</v>
      </c>
      <c r="P18" s="6" t="s">
        <v>45</v>
      </c>
      <c r="S18" s="7" t="s">
        <v>83</v>
      </c>
      <c r="T18" s="8" t="s">
        <v>84</v>
      </c>
      <c r="U18" s="6" t="s">
        <v>44</v>
      </c>
      <c r="V18" s="6" t="s">
        <v>45</v>
      </c>
    </row>
    <row r="19" spans="1:28" x14ac:dyDescent="0.35">
      <c r="C19" s="109" t="s">
        <v>52</v>
      </c>
      <c r="D19" s="6" t="s">
        <v>53</v>
      </c>
      <c r="E19" s="9">
        <v>119</v>
      </c>
      <c r="F19" s="6">
        <v>1802</v>
      </c>
      <c r="H19" s="109" t="s">
        <v>52</v>
      </c>
      <c r="I19" s="6" t="s">
        <v>53</v>
      </c>
      <c r="J19" s="9">
        <v>218</v>
      </c>
      <c r="K19" s="6">
        <v>1792</v>
      </c>
      <c r="M19" s="109" t="s">
        <v>52</v>
      </c>
      <c r="N19" s="6" t="s">
        <v>53</v>
      </c>
      <c r="O19" s="9">
        <v>299</v>
      </c>
      <c r="P19" s="6">
        <v>1778</v>
      </c>
      <c r="S19" s="109" t="s">
        <v>57</v>
      </c>
      <c r="T19" s="6" t="s">
        <v>53</v>
      </c>
      <c r="U19" s="6">
        <v>296</v>
      </c>
      <c r="V19" s="6">
        <v>1764</v>
      </c>
    </row>
    <row r="20" spans="1:28" x14ac:dyDescent="0.35">
      <c r="C20" s="109"/>
      <c r="D20" s="6" t="s">
        <v>58</v>
      </c>
      <c r="E20" s="6">
        <v>221</v>
      </c>
      <c r="F20" s="6">
        <v>1979</v>
      </c>
      <c r="H20" s="109"/>
      <c r="I20" s="6" t="s">
        <v>58</v>
      </c>
      <c r="J20" s="6">
        <v>132</v>
      </c>
      <c r="K20" s="6">
        <v>2035</v>
      </c>
      <c r="M20" s="109"/>
      <c r="N20" s="6" t="s">
        <v>58</v>
      </c>
      <c r="O20" s="6">
        <v>70</v>
      </c>
      <c r="P20" s="6">
        <v>1825</v>
      </c>
      <c r="S20" s="109"/>
      <c r="T20" s="6" t="s">
        <v>58</v>
      </c>
      <c r="U20" s="6">
        <v>205</v>
      </c>
      <c r="V20" s="6">
        <v>1881</v>
      </c>
    </row>
    <row r="21" spans="1:28" x14ac:dyDescent="0.35">
      <c r="C21" s="109" t="s">
        <v>61</v>
      </c>
      <c r="D21" s="6" t="s">
        <v>53</v>
      </c>
      <c r="E21" s="10">
        <v>121</v>
      </c>
      <c r="F21" s="11">
        <v>1801</v>
      </c>
      <c r="H21" s="109" t="s">
        <v>61</v>
      </c>
      <c r="I21" s="6" t="s">
        <v>53</v>
      </c>
      <c r="J21" s="6">
        <v>187</v>
      </c>
      <c r="K21" s="11">
        <v>1791</v>
      </c>
      <c r="M21" s="109" t="s">
        <v>61</v>
      </c>
      <c r="N21" s="6" t="s">
        <v>53</v>
      </c>
      <c r="O21" s="6">
        <v>295</v>
      </c>
      <c r="P21" s="11">
        <v>1776</v>
      </c>
      <c r="S21" s="109" t="s">
        <v>61</v>
      </c>
      <c r="T21" s="6" t="s">
        <v>53</v>
      </c>
      <c r="U21" s="6">
        <v>295</v>
      </c>
      <c r="V21" s="13">
        <v>1765</v>
      </c>
      <c r="AA21">
        <v>1776</v>
      </c>
      <c r="AB21">
        <v>1782</v>
      </c>
    </row>
    <row r="22" spans="1:28" x14ac:dyDescent="0.35">
      <c r="C22" s="109"/>
      <c r="D22" s="6" t="s">
        <v>58</v>
      </c>
      <c r="E22" s="6">
        <v>223</v>
      </c>
      <c r="F22" s="6">
        <v>1978</v>
      </c>
      <c r="H22" s="109"/>
      <c r="I22" s="6" t="s">
        <v>58</v>
      </c>
      <c r="J22" s="6">
        <v>285</v>
      </c>
      <c r="K22" s="6">
        <v>1986</v>
      </c>
      <c r="M22" s="109"/>
      <c r="N22" s="6" t="s">
        <v>58</v>
      </c>
      <c r="O22" s="6">
        <v>167</v>
      </c>
      <c r="P22" s="6">
        <v>1844</v>
      </c>
      <c r="S22" s="109"/>
      <c r="T22" s="6" t="s">
        <v>58</v>
      </c>
      <c r="U22" s="6">
        <v>229</v>
      </c>
      <c r="V22" s="6">
        <v>1901</v>
      </c>
      <c r="Z22">
        <v>1765</v>
      </c>
    </row>
    <row r="23" spans="1:28" x14ac:dyDescent="0.35">
      <c r="C23" s="109" t="s">
        <v>66</v>
      </c>
      <c r="D23" s="6" t="s">
        <v>53</v>
      </c>
      <c r="E23" s="6">
        <v>121.4</v>
      </c>
      <c r="F23" s="6">
        <v>1801.2</v>
      </c>
      <c r="G23">
        <f>F23+F25</f>
        <v>1805.6000000000001</v>
      </c>
      <c r="H23" s="109" t="s">
        <v>66</v>
      </c>
      <c r="I23" s="6" t="s">
        <v>53</v>
      </c>
      <c r="J23" s="6">
        <v>182.4</v>
      </c>
      <c r="K23" s="6">
        <v>1782.6</v>
      </c>
      <c r="L23">
        <f>K23+K25</f>
        <v>1801.3999999999999</v>
      </c>
      <c r="M23" s="109" t="s">
        <v>66</v>
      </c>
      <c r="N23" s="6" t="s">
        <v>53</v>
      </c>
      <c r="O23" s="6">
        <v>210.6</v>
      </c>
      <c r="P23" s="6">
        <v>1779.3</v>
      </c>
      <c r="Q23">
        <f>P23+P25</f>
        <v>1794.3</v>
      </c>
      <c r="S23" s="109" t="s">
        <v>66</v>
      </c>
      <c r="T23" s="6" t="s">
        <v>53</v>
      </c>
      <c r="U23" s="6">
        <v>216.7</v>
      </c>
      <c r="V23" s="6">
        <v>1766.7</v>
      </c>
      <c r="W23">
        <f>V23+V25</f>
        <v>1778.5</v>
      </c>
      <c r="Z23">
        <v>1774</v>
      </c>
    </row>
    <row r="24" spans="1:28" x14ac:dyDescent="0.35">
      <c r="C24" s="109"/>
      <c r="D24" s="6" t="s">
        <v>58</v>
      </c>
      <c r="E24" s="6">
        <v>223.5</v>
      </c>
      <c r="F24" s="6">
        <v>1978.3</v>
      </c>
      <c r="G24">
        <f>F23-F25</f>
        <v>1796.8</v>
      </c>
      <c r="H24" s="109"/>
      <c r="I24" s="6" t="s">
        <v>58</v>
      </c>
      <c r="J24" s="6">
        <v>195.3</v>
      </c>
      <c r="K24" s="6">
        <v>1956.4</v>
      </c>
      <c r="L24">
        <f>K23-K25</f>
        <v>1763.8</v>
      </c>
      <c r="M24" s="109"/>
      <c r="N24" s="6" t="s">
        <v>58</v>
      </c>
      <c r="O24" s="6">
        <v>176</v>
      </c>
      <c r="P24" s="6">
        <v>1921.4</v>
      </c>
      <c r="Q24">
        <f>P23-P25</f>
        <v>1764.3</v>
      </c>
      <c r="S24" s="109"/>
      <c r="T24" s="6" t="s">
        <v>58</v>
      </c>
      <c r="U24" s="6">
        <v>177.9</v>
      </c>
      <c r="V24" s="6">
        <v>1922.4</v>
      </c>
      <c r="W24">
        <f>V23-V25</f>
        <v>1754.9</v>
      </c>
    </row>
    <row r="25" spans="1:28" x14ac:dyDescent="0.35">
      <c r="C25" s="109" t="s">
        <v>67</v>
      </c>
      <c r="D25" s="6" t="s">
        <v>53</v>
      </c>
      <c r="E25" s="6">
        <v>7.6</v>
      </c>
      <c r="F25" s="6">
        <v>4.4000000000000004</v>
      </c>
      <c r="G25">
        <f>E23-E25</f>
        <v>113.80000000000001</v>
      </c>
      <c r="H25" s="109" t="s">
        <v>67</v>
      </c>
      <c r="I25" s="6" t="s">
        <v>53</v>
      </c>
      <c r="J25" s="6">
        <v>66.099999999999994</v>
      </c>
      <c r="K25" s="6">
        <v>18.8</v>
      </c>
      <c r="L25">
        <f>J23-J25</f>
        <v>116.30000000000001</v>
      </c>
      <c r="M25" s="109" t="s">
        <v>67</v>
      </c>
      <c r="N25" s="6" t="s">
        <v>53</v>
      </c>
      <c r="O25" s="6">
        <v>60.4</v>
      </c>
      <c r="P25" s="6">
        <v>15</v>
      </c>
      <c r="Q25">
        <f>O23-O25</f>
        <v>150.19999999999999</v>
      </c>
      <c r="S25" s="109" t="s">
        <v>67</v>
      </c>
      <c r="T25" s="6" t="s">
        <v>53</v>
      </c>
      <c r="U25" s="6">
        <v>56.8</v>
      </c>
      <c r="V25" s="6">
        <v>11.8</v>
      </c>
    </row>
    <row r="26" spans="1:28" x14ac:dyDescent="0.35">
      <c r="C26" s="109"/>
      <c r="D26" s="6" t="s">
        <v>58</v>
      </c>
      <c r="E26" s="6">
        <v>1.7</v>
      </c>
      <c r="F26" s="6">
        <v>8.1</v>
      </c>
      <c r="G26">
        <f>E23+E25</f>
        <v>129</v>
      </c>
      <c r="H26" s="109"/>
      <c r="I26" s="6" t="s">
        <v>58</v>
      </c>
      <c r="J26" s="6">
        <v>72.8</v>
      </c>
      <c r="K26" s="6">
        <v>52.7</v>
      </c>
      <c r="L26">
        <f>J23+J25</f>
        <v>248.5</v>
      </c>
      <c r="M26" s="109"/>
      <c r="N26" s="6" t="s">
        <v>58</v>
      </c>
      <c r="O26" s="6">
        <v>73.099999999999994</v>
      </c>
      <c r="P26" s="6">
        <v>68.7</v>
      </c>
      <c r="Q26">
        <f>O23+O25</f>
        <v>271</v>
      </c>
      <c r="S26" s="109"/>
      <c r="T26" s="6" t="s">
        <v>58</v>
      </c>
      <c r="U26" s="6">
        <v>73.400000000000006</v>
      </c>
      <c r="V26" s="6">
        <v>68.2</v>
      </c>
    </row>
    <row r="27" spans="1:28" x14ac:dyDescent="0.35">
      <c r="C27" s="1"/>
      <c r="D27" s="1"/>
      <c r="E27" s="1"/>
      <c r="F27" s="1"/>
    </row>
    <row r="28" spans="1:28" x14ac:dyDescent="0.35">
      <c r="A28">
        <v>3</v>
      </c>
      <c r="C28" s="5" t="s">
        <v>85</v>
      </c>
      <c r="D28" s="5" t="s">
        <v>69</v>
      </c>
      <c r="E28" s="5" t="s">
        <v>72</v>
      </c>
      <c r="F28" s="5" t="s">
        <v>86</v>
      </c>
      <c r="H28" s="5" t="s">
        <v>85</v>
      </c>
      <c r="I28" s="5" t="s">
        <v>27</v>
      </c>
      <c r="J28" s="5" t="s">
        <v>31</v>
      </c>
      <c r="K28" s="5" t="s">
        <v>86</v>
      </c>
      <c r="M28" s="5" t="s">
        <v>85</v>
      </c>
      <c r="N28" s="5" t="s">
        <v>103</v>
      </c>
      <c r="O28" s="5" t="s">
        <v>87</v>
      </c>
      <c r="P28" s="5" t="s">
        <v>86</v>
      </c>
    </row>
    <row r="29" spans="1:28" x14ac:dyDescent="0.35">
      <c r="A29" t="s">
        <v>88</v>
      </c>
      <c r="C29" s="6" t="s">
        <v>36</v>
      </c>
      <c r="D29" s="6">
        <v>23.7</v>
      </c>
      <c r="E29" s="6">
        <v>38.700000000000003</v>
      </c>
      <c r="F29" s="6" t="s">
        <v>37</v>
      </c>
      <c r="H29" s="6" t="s">
        <v>36</v>
      </c>
      <c r="I29" s="6">
        <v>23.9</v>
      </c>
      <c r="J29" s="6">
        <v>39.799999999999997</v>
      </c>
      <c r="K29" s="6" t="s">
        <v>37</v>
      </c>
      <c r="M29" s="6" t="s">
        <v>36</v>
      </c>
      <c r="N29" s="6"/>
      <c r="O29" s="6">
        <v>39.5</v>
      </c>
      <c r="P29" s="6" t="s">
        <v>37</v>
      </c>
    </row>
    <row r="30" spans="1:28" x14ac:dyDescent="0.35">
      <c r="C30" s="6" t="s">
        <v>38</v>
      </c>
      <c r="D30" s="6">
        <v>23.7</v>
      </c>
      <c r="E30" s="6">
        <v>38.700000000000003</v>
      </c>
      <c r="F30" s="6"/>
      <c r="H30" s="6" t="s">
        <v>38</v>
      </c>
      <c r="I30" s="6">
        <v>23.9</v>
      </c>
      <c r="J30" s="6">
        <v>39.799999999999997</v>
      </c>
      <c r="K30" s="6" t="s">
        <v>37</v>
      </c>
      <c r="M30" s="6" t="s">
        <v>38</v>
      </c>
      <c r="N30" s="6">
        <v>25.4</v>
      </c>
      <c r="O30" s="6">
        <v>39.6</v>
      </c>
      <c r="P30" s="6"/>
    </row>
    <row r="31" spans="1:28" x14ac:dyDescent="0.35">
      <c r="C31" s="7" t="s">
        <v>89</v>
      </c>
      <c r="D31" s="8" t="s">
        <v>90</v>
      </c>
      <c r="E31" s="6" t="s">
        <v>44</v>
      </c>
      <c r="F31" s="6" t="s">
        <v>45</v>
      </c>
      <c r="H31" s="7" t="s">
        <v>91</v>
      </c>
      <c r="I31" s="8" t="s">
        <v>92</v>
      </c>
      <c r="J31" s="6" t="s">
        <v>44</v>
      </c>
      <c r="K31" s="6" t="s">
        <v>45</v>
      </c>
      <c r="M31" s="7" t="s">
        <v>215</v>
      </c>
      <c r="N31" s="8" t="s">
        <v>216</v>
      </c>
      <c r="O31" s="6" t="s">
        <v>44</v>
      </c>
      <c r="P31" s="6" t="s">
        <v>45</v>
      </c>
    </row>
    <row r="32" spans="1:28" x14ac:dyDescent="0.35">
      <c r="C32" s="109" t="s">
        <v>57</v>
      </c>
      <c r="D32" s="6" t="s">
        <v>53</v>
      </c>
      <c r="E32" s="9">
        <v>149</v>
      </c>
      <c r="F32" s="6">
        <v>1822</v>
      </c>
      <c r="H32" s="109" t="s">
        <v>57</v>
      </c>
      <c r="I32" s="6" t="s">
        <v>53</v>
      </c>
      <c r="J32" s="9">
        <v>96</v>
      </c>
      <c r="K32" s="6">
        <v>1790</v>
      </c>
      <c r="M32" s="109" t="s">
        <v>57</v>
      </c>
      <c r="N32" s="6" t="s">
        <v>53</v>
      </c>
      <c r="O32" s="9">
        <v>260</v>
      </c>
      <c r="P32" s="6">
        <v>1778</v>
      </c>
    </row>
    <row r="33" spans="1:17" x14ac:dyDescent="0.35">
      <c r="C33" s="109"/>
      <c r="D33" s="6" t="s">
        <v>58</v>
      </c>
      <c r="E33" s="6">
        <v>91</v>
      </c>
      <c r="F33" s="6">
        <v>1952</v>
      </c>
      <c r="H33" s="109"/>
      <c r="I33" s="6" t="s">
        <v>58</v>
      </c>
      <c r="J33" s="6">
        <v>175</v>
      </c>
      <c r="K33" s="6">
        <v>2025</v>
      </c>
      <c r="M33" s="109"/>
      <c r="N33" s="6" t="s">
        <v>58</v>
      </c>
      <c r="O33" s="6">
        <v>288</v>
      </c>
      <c r="P33" s="6">
        <v>1885</v>
      </c>
    </row>
    <row r="34" spans="1:17" x14ac:dyDescent="0.35">
      <c r="C34" s="109" t="s">
        <v>61</v>
      </c>
      <c r="D34" s="6" t="s">
        <v>53</v>
      </c>
      <c r="E34" s="10">
        <v>142</v>
      </c>
      <c r="F34" s="11">
        <v>1821</v>
      </c>
      <c r="H34" s="109" t="s">
        <v>61</v>
      </c>
      <c r="I34" s="6" t="s">
        <v>53</v>
      </c>
      <c r="J34" s="10">
        <v>96</v>
      </c>
      <c r="K34" s="11">
        <v>1791</v>
      </c>
      <c r="M34" s="109" t="s">
        <v>61</v>
      </c>
      <c r="N34" s="6" t="s">
        <v>53</v>
      </c>
      <c r="O34" s="10">
        <v>259</v>
      </c>
      <c r="P34" s="13">
        <v>1782</v>
      </c>
    </row>
    <row r="35" spans="1:17" x14ac:dyDescent="0.35">
      <c r="C35" s="109"/>
      <c r="D35" s="6" t="s">
        <v>58</v>
      </c>
      <c r="E35" s="6">
        <v>91</v>
      </c>
      <c r="F35" s="6">
        <v>1929</v>
      </c>
      <c r="H35" s="109"/>
      <c r="I35" s="6" t="s">
        <v>58</v>
      </c>
      <c r="J35" s="6">
        <v>172</v>
      </c>
      <c r="K35" s="6">
        <v>1873</v>
      </c>
      <c r="M35" s="109"/>
      <c r="N35" s="6" t="s">
        <v>58</v>
      </c>
      <c r="O35" s="6">
        <v>290</v>
      </c>
      <c r="P35" s="6">
        <v>1884</v>
      </c>
    </row>
    <row r="36" spans="1:17" x14ac:dyDescent="0.35">
      <c r="C36" s="109" t="s">
        <v>66</v>
      </c>
      <c r="D36" s="6" t="s">
        <v>53</v>
      </c>
      <c r="E36" s="6">
        <v>145.80000000000001</v>
      </c>
      <c r="F36" s="6">
        <v>1821.3</v>
      </c>
      <c r="G36">
        <f>F36+F38</f>
        <v>1822.5</v>
      </c>
      <c r="H36" s="109" t="s">
        <v>66</v>
      </c>
      <c r="I36" s="6" t="s">
        <v>53</v>
      </c>
      <c r="J36" s="6">
        <v>83.5</v>
      </c>
      <c r="K36" s="6">
        <v>1788.3</v>
      </c>
      <c r="L36">
        <f>K36+K38</f>
        <v>1791.6</v>
      </c>
      <c r="M36" s="109" t="s">
        <v>66</v>
      </c>
      <c r="N36" s="6" t="s">
        <v>53</v>
      </c>
      <c r="O36" s="6">
        <v>262.10000000000002</v>
      </c>
      <c r="P36" s="6">
        <v>1780.7</v>
      </c>
      <c r="Q36" s="19">
        <f>P36+P38</f>
        <v>1784.3</v>
      </c>
    </row>
    <row r="37" spans="1:17" x14ac:dyDescent="0.35">
      <c r="C37" s="109"/>
      <c r="D37" s="6" t="s">
        <v>58</v>
      </c>
      <c r="E37" s="6">
        <v>172.2</v>
      </c>
      <c r="F37" s="6">
        <v>1941.1</v>
      </c>
      <c r="G37">
        <f>F36-F38</f>
        <v>1820.1</v>
      </c>
      <c r="H37" s="109"/>
      <c r="I37" s="6" t="s">
        <v>58</v>
      </c>
      <c r="J37" s="6">
        <v>128.69999999999999</v>
      </c>
      <c r="K37" s="6">
        <v>1936.5</v>
      </c>
      <c r="L37">
        <f>K36-K38</f>
        <v>1785</v>
      </c>
      <c r="M37" s="109"/>
      <c r="N37" s="6" t="s">
        <v>58</v>
      </c>
      <c r="O37" s="6">
        <v>230.4</v>
      </c>
      <c r="P37" s="6">
        <v>1929.6</v>
      </c>
      <c r="Q37" s="18">
        <f>P36-P38</f>
        <v>1777.1000000000001</v>
      </c>
    </row>
    <row r="38" spans="1:17" x14ac:dyDescent="0.35">
      <c r="C38" s="109" t="s">
        <v>67</v>
      </c>
      <c r="D38" s="6" t="s">
        <v>53</v>
      </c>
      <c r="E38" s="6">
        <v>5</v>
      </c>
      <c r="F38" s="6">
        <v>1.2</v>
      </c>
      <c r="G38">
        <f>E36-E38</f>
        <v>140.80000000000001</v>
      </c>
      <c r="H38" s="109" t="s">
        <v>67</v>
      </c>
      <c r="I38" s="6" t="s">
        <v>53</v>
      </c>
      <c r="J38" s="6">
        <v>12.6</v>
      </c>
      <c r="K38" s="6">
        <v>3.3</v>
      </c>
      <c r="L38">
        <f>J36-J38</f>
        <v>70.900000000000006</v>
      </c>
      <c r="M38" s="109" t="s">
        <v>67</v>
      </c>
      <c r="N38" s="6" t="s">
        <v>53</v>
      </c>
      <c r="O38" s="6">
        <v>10.4</v>
      </c>
      <c r="P38" s="6">
        <v>3.6</v>
      </c>
      <c r="Q38">
        <f>O36-O38</f>
        <v>251.70000000000002</v>
      </c>
    </row>
    <row r="39" spans="1:17" x14ac:dyDescent="0.35">
      <c r="C39" s="109"/>
      <c r="D39" s="6" t="s">
        <v>58</v>
      </c>
      <c r="E39" s="6">
        <v>75.099999999999994</v>
      </c>
      <c r="F39" s="6">
        <v>11.1</v>
      </c>
      <c r="G39">
        <f>E36+E38</f>
        <v>150.80000000000001</v>
      </c>
      <c r="H39" s="109"/>
      <c r="I39" s="6" t="s">
        <v>58</v>
      </c>
      <c r="J39" s="6">
        <v>47.1</v>
      </c>
      <c r="K39" s="6">
        <v>74</v>
      </c>
      <c r="L39">
        <f>J36+J38</f>
        <v>96.1</v>
      </c>
      <c r="M39" s="109"/>
      <c r="N39" s="6" t="s">
        <v>58</v>
      </c>
      <c r="O39" s="6">
        <v>87.6</v>
      </c>
      <c r="P39" s="6">
        <v>53</v>
      </c>
      <c r="Q39">
        <f>O36+O38</f>
        <v>272.5</v>
      </c>
    </row>
    <row r="40" spans="1:17" x14ac:dyDescent="0.35">
      <c r="C40" s="1"/>
      <c r="D40" s="1"/>
      <c r="E40" s="1"/>
      <c r="F40" s="1"/>
    </row>
    <row r="41" spans="1:17" x14ac:dyDescent="0.35">
      <c r="A41">
        <v>11</v>
      </c>
      <c r="H41" s="5" t="s">
        <v>139</v>
      </c>
      <c r="I41" s="5" t="s">
        <v>96</v>
      </c>
      <c r="J41" s="5" t="s">
        <v>97</v>
      </c>
      <c r="K41" s="5" t="s">
        <v>98</v>
      </c>
      <c r="M41" s="1"/>
      <c r="N41" s="1"/>
    </row>
    <row r="42" spans="1:17" x14ac:dyDescent="0.35">
      <c r="H42" s="6" t="s">
        <v>36</v>
      </c>
      <c r="I42" s="6">
        <v>24.3</v>
      </c>
      <c r="J42" s="6">
        <v>40.1</v>
      </c>
      <c r="K42" s="6" t="s">
        <v>37</v>
      </c>
      <c r="M42" s="1"/>
      <c r="N42" s="1"/>
    </row>
    <row r="43" spans="1:17" x14ac:dyDescent="0.35">
      <c r="H43" s="6" t="s">
        <v>38</v>
      </c>
      <c r="I43" s="6">
        <v>24.3</v>
      </c>
      <c r="J43" s="6">
        <v>40.200000000000003</v>
      </c>
      <c r="K43" s="6" t="s">
        <v>37</v>
      </c>
      <c r="M43" s="1"/>
      <c r="N43" s="1"/>
    </row>
    <row r="44" spans="1:17" x14ac:dyDescent="0.35">
      <c r="H44" s="7" t="s">
        <v>101</v>
      </c>
      <c r="I44" s="8" t="s">
        <v>102</v>
      </c>
      <c r="J44" s="6" t="s">
        <v>44</v>
      </c>
      <c r="K44" s="6" t="s">
        <v>45</v>
      </c>
      <c r="M44" s="12"/>
      <c r="N44" s="12"/>
    </row>
    <row r="45" spans="1:17" x14ac:dyDescent="0.35">
      <c r="H45" s="110" t="s">
        <v>57</v>
      </c>
      <c r="I45" s="6" t="s">
        <v>53</v>
      </c>
      <c r="J45" s="9">
        <v>106</v>
      </c>
      <c r="K45" s="6">
        <v>1779</v>
      </c>
      <c r="M45" s="12"/>
      <c r="N45" s="1"/>
    </row>
    <row r="46" spans="1:17" x14ac:dyDescent="0.35">
      <c r="H46" s="111"/>
      <c r="I46" s="6" t="s">
        <v>58</v>
      </c>
      <c r="J46" s="6">
        <v>66</v>
      </c>
      <c r="K46" s="6">
        <v>1989</v>
      </c>
      <c r="M46" s="12"/>
      <c r="N46" s="1"/>
    </row>
    <row r="47" spans="1:17" x14ac:dyDescent="0.35">
      <c r="H47" s="110" t="s">
        <v>61</v>
      </c>
      <c r="I47" s="6" t="s">
        <v>53</v>
      </c>
      <c r="J47" s="10">
        <v>106</v>
      </c>
      <c r="K47" s="13">
        <v>1778</v>
      </c>
      <c r="M47" s="12"/>
      <c r="N47" s="1"/>
    </row>
    <row r="48" spans="1:17" x14ac:dyDescent="0.35">
      <c r="H48" s="111"/>
      <c r="I48" s="6" t="s">
        <v>58</v>
      </c>
      <c r="J48" s="6">
        <v>65</v>
      </c>
      <c r="K48" s="6">
        <v>1990</v>
      </c>
      <c r="M48" s="12"/>
      <c r="N48" s="1"/>
    </row>
    <row r="49" spans="1:16" x14ac:dyDescent="0.35">
      <c r="H49" s="109" t="s">
        <v>66</v>
      </c>
      <c r="I49" s="6" t="s">
        <v>53</v>
      </c>
      <c r="J49" s="6">
        <v>106.2</v>
      </c>
      <c r="K49" s="6">
        <v>1780</v>
      </c>
      <c r="L49" s="18">
        <f>K49-K51</f>
        <v>1778.3</v>
      </c>
      <c r="M49" s="12"/>
      <c r="N49" s="1"/>
    </row>
    <row r="50" spans="1:16" x14ac:dyDescent="0.35">
      <c r="H50" s="109"/>
      <c r="I50" s="6" t="s">
        <v>58</v>
      </c>
      <c r="J50" s="6">
        <v>149.69999999999999</v>
      </c>
      <c r="K50" s="6">
        <v>1960.2</v>
      </c>
      <c r="L50" s="19">
        <f>K49+K51</f>
        <v>1781.7</v>
      </c>
      <c r="M50" s="12"/>
      <c r="N50" s="1"/>
    </row>
    <row r="51" spans="1:16" x14ac:dyDescent="0.35">
      <c r="H51" s="109" t="s">
        <v>67</v>
      </c>
      <c r="I51" s="6" t="s">
        <v>53</v>
      </c>
      <c r="J51" s="6">
        <v>3.2</v>
      </c>
      <c r="K51" s="6">
        <v>1.7</v>
      </c>
      <c r="L51">
        <f>J49-J51</f>
        <v>103</v>
      </c>
      <c r="M51" s="12"/>
      <c r="N51" s="1"/>
    </row>
    <row r="52" spans="1:16" x14ac:dyDescent="0.35">
      <c r="H52" s="109"/>
      <c r="I52" s="6" t="s">
        <v>58</v>
      </c>
      <c r="J52" s="6">
        <v>86.6</v>
      </c>
      <c r="K52" s="6">
        <v>31.7</v>
      </c>
      <c r="L52">
        <f>J49+J51</f>
        <v>109.4</v>
      </c>
      <c r="M52" s="12"/>
      <c r="N52" s="1"/>
    </row>
    <row r="53" spans="1:16" x14ac:dyDescent="0.35">
      <c r="C53" s="1"/>
      <c r="D53" s="1"/>
      <c r="E53" s="1"/>
      <c r="F53" s="1"/>
    </row>
    <row r="54" spans="1:16" x14ac:dyDescent="0.35">
      <c r="A54">
        <v>2</v>
      </c>
      <c r="H54" s="5" t="s">
        <v>16</v>
      </c>
      <c r="I54" s="5" t="s">
        <v>96</v>
      </c>
      <c r="J54" s="5" t="s">
        <v>162</v>
      </c>
      <c r="K54" s="5" t="s">
        <v>163</v>
      </c>
      <c r="M54" s="1"/>
      <c r="N54" s="1"/>
      <c r="O54" s="1"/>
      <c r="P54" s="1"/>
    </row>
    <row r="55" spans="1:16" x14ac:dyDescent="0.35">
      <c r="H55" s="6" t="s">
        <v>36</v>
      </c>
      <c r="I55" s="6">
        <v>24.1</v>
      </c>
      <c r="J55" s="6">
        <v>38.9</v>
      </c>
      <c r="K55" s="6"/>
      <c r="M55" s="1"/>
      <c r="N55" s="1"/>
      <c r="O55" s="1"/>
      <c r="P55" s="1"/>
    </row>
    <row r="56" spans="1:16" x14ac:dyDescent="0.35">
      <c r="H56" s="6" t="s">
        <v>38</v>
      </c>
      <c r="I56" s="6">
        <v>24</v>
      </c>
      <c r="J56" s="6">
        <v>4</v>
      </c>
      <c r="K56" s="6"/>
      <c r="M56" s="1"/>
      <c r="N56" s="1"/>
      <c r="O56" s="1"/>
      <c r="P56" s="1"/>
    </row>
    <row r="57" spans="1:16" x14ac:dyDescent="0.35">
      <c r="H57" s="14" t="s">
        <v>217</v>
      </c>
      <c r="I57" s="15" t="s">
        <v>218</v>
      </c>
      <c r="J57" s="6" t="s">
        <v>44</v>
      </c>
      <c r="K57" s="6" t="s">
        <v>45</v>
      </c>
      <c r="M57" s="12"/>
      <c r="N57" s="12"/>
      <c r="O57" s="1"/>
      <c r="P57" s="1"/>
    </row>
    <row r="58" spans="1:16" x14ac:dyDescent="0.35">
      <c r="H58" s="110" t="s">
        <v>57</v>
      </c>
      <c r="I58" s="6" t="s">
        <v>53</v>
      </c>
      <c r="J58" s="6">
        <v>287</v>
      </c>
      <c r="K58" s="6">
        <v>1807</v>
      </c>
      <c r="M58" s="108"/>
      <c r="N58" s="1"/>
      <c r="O58" s="1"/>
      <c r="P58" s="1"/>
    </row>
    <row r="59" spans="1:16" x14ac:dyDescent="0.35">
      <c r="H59" s="111"/>
      <c r="I59" s="6" t="s">
        <v>58</v>
      </c>
      <c r="J59" s="6">
        <v>252</v>
      </c>
      <c r="K59" s="6">
        <v>2026</v>
      </c>
      <c r="M59" s="108"/>
      <c r="N59" s="1"/>
      <c r="O59" s="1"/>
      <c r="P59" s="1"/>
    </row>
    <row r="60" spans="1:16" x14ac:dyDescent="0.35">
      <c r="H60" s="110" t="s">
        <v>61</v>
      </c>
      <c r="I60" s="6" t="s">
        <v>53</v>
      </c>
      <c r="J60" s="6">
        <v>285</v>
      </c>
      <c r="K60" s="13">
        <v>1805</v>
      </c>
      <c r="M60" s="108"/>
      <c r="N60" s="1"/>
      <c r="O60" s="1"/>
      <c r="P60" s="1"/>
    </row>
    <row r="61" spans="1:16" x14ac:dyDescent="0.35">
      <c r="H61" s="111"/>
      <c r="I61" s="6" t="s">
        <v>58</v>
      </c>
      <c r="J61" s="6">
        <v>70.400000000000006</v>
      </c>
      <c r="K61" s="6">
        <v>2027</v>
      </c>
      <c r="M61" s="108"/>
      <c r="N61" s="1"/>
      <c r="O61" s="1"/>
      <c r="P61" s="1"/>
    </row>
    <row r="62" spans="1:16" x14ac:dyDescent="0.35">
      <c r="H62" s="109" t="s">
        <v>66</v>
      </c>
      <c r="I62" s="6" t="s">
        <v>53</v>
      </c>
      <c r="J62" s="6">
        <v>256.3</v>
      </c>
      <c r="K62" s="6">
        <v>1805.6</v>
      </c>
      <c r="L62" s="18">
        <f>K62-K64</f>
        <v>1803.8999999999999</v>
      </c>
      <c r="M62" s="108"/>
      <c r="N62" s="1"/>
      <c r="O62" s="1"/>
      <c r="P62" s="1"/>
    </row>
    <row r="63" spans="1:16" x14ac:dyDescent="0.35">
      <c r="H63" s="109"/>
      <c r="I63" s="6" t="s">
        <v>58</v>
      </c>
      <c r="J63" s="6">
        <v>169.1</v>
      </c>
      <c r="K63" s="6">
        <v>1958.1</v>
      </c>
      <c r="L63" s="19">
        <f>K62+K64</f>
        <v>1807.3</v>
      </c>
      <c r="M63" s="108"/>
      <c r="N63" s="1"/>
      <c r="O63" s="1"/>
      <c r="P63" s="1"/>
    </row>
    <row r="64" spans="1:16" x14ac:dyDescent="0.35">
      <c r="H64" s="109" t="s">
        <v>67</v>
      </c>
      <c r="I64" s="6" t="s">
        <v>53</v>
      </c>
      <c r="J64" s="6">
        <v>30.7</v>
      </c>
      <c r="K64" s="6">
        <v>1.7</v>
      </c>
      <c r="L64">
        <f>J62-J64</f>
        <v>225.60000000000002</v>
      </c>
      <c r="M64" s="108"/>
      <c r="N64" s="1"/>
      <c r="O64" s="1"/>
      <c r="P64" s="1"/>
    </row>
    <row r="65" spans="1:16" x14ac:dyDescent="0.35">
      <c r="H65" s="109"/>
      <c r="I65" s="6" t="s">
        <v>58</v>
      </c>
      <c r="J65" s="6">
        <v>74</v>
      </c>
      <c r="K65" s="6">
        <v>58</v>
      </c>
      <c r="L65">
        <f>J62+J64</f>
        <v>287</v>
      </c>
      <c r="M65" s="108"/>
      <c r="N65" s="1"/>
      <c r="O65" s="1"/>
      <c r="P65" s="1"/>
    </row>
    <row r="67" spans="1:16" x14ac:dyDescent="0.35">
      <c r="A67">
        <v>2</v>
      </c>
      <c r="C67" s="1"/>
      <c r="D67" s="1"/>
      <c r="E67" s="1"/>
      <c r="F67" s="1"/>
      <c r="H67" s="5" t="s">
        <v>17</v>
      </c>
      <c r="I67" s="5" t="s">
        <v>147</v>
      </c>
      <c r="J67" s="5" t="s">
        <v>148</v>
      </c>
      <c r="K67" s="5" t="s">
        <v>149</v>
      </c>
      <c r="M67" s="1"/>
      <c r="N67" s="1"/>
      <c r="O67" s="1"/>
      <c r="P67" s="1"/>
    </row>
    <row r="68" spans="1:16" x14ac:dyDescent="0.35">
      <c r="C68" s="1"/>
      <c r="D68" s="1"/>
      <c r="E68" s="1"/>
      <c r="F68" s="1"/>
      <c r="H68" s="6" t="s">
        <v>36</v>
      </c>
      <c r="I68" s="6">
        <v>24.7</v>
      </c>
      <c r="J68" s="6">
        <v>39.799999999999997</v>
      </c>
      <c r="K68" s="6"/>
      <c r="M68" s="1"/>
      <c r="N68" s="1"/>
      <c r="O68" s="1"/>
      <c r="P68" s="1"/>
    </row>
    <row r="69" spans="1:16" x14ac:dyDescent="0.35">
      <c r="C69" s="1"/>
      <c r="D69" s="1"/>
      <c r="E69" s="1"/>
      <c r="F69" s="1"/>
      <c r="H69" s="6" t="s">
        <v>38</v>
      </c>
      <c r="I69" s="6">
        <v>24.5</v>
      </c>
      <c r="J69" s="6">
        <v>39.799999999999997</v>
      </c>
      <c r="K69" s="6"/>
      <c r="M69" s="1"/>
      <c r="N69" s="1"/>
      <c r="O69" s="1"/>
      <c r="P69" s="1"/>
    </row>
    <row r="70" spans="1:16" x14ac:dyDescent="0.35">
      <c r="C70" s="12"/>
      <c r="D70" s="12"/>
      <c r="E70" s="1"/>
      <c r="F70" s="1"/>
      <c r="H70" s="14" t="s">
        <v>219</v>
      </c>
      <c r="I70" s="15" t="s">
        <v>220</v>
      </c>
      <c r="J70" s="6" t="s">
        <v>44</v>
      </c>
      <c r="K70" s="6" t="s">
        <v>45</v>
      </c>
      <c r="M70" s="12"/>
      <c r="N70" s="12"/>
      <c r="O70" s="1"/>
      <c r="P70" s="1"/>
    </row>
    <row r="71" spans="1:16" x14ac:dyDescent="0.35">
      <c r="C71" s="108"/>
      <c r="D71" s="1"/>
      <c r="E71" s="1"/>
      <c r="F71" s="1"/>
      <c r="H71" s="110" t="s">
        <v>57</v>
      </c>
      <c r="I71" s="6" t="s">
        <v>53</v>
      </c>
      <c r="J71" s="6">
        <v>253</v>
      </c>
      <c r="K71" s="6">
        <v>1789</v>
      </c>
      <c r="M71" s="108"/>
      <c r="N71" s="1"/>
      <c r="O71" s="1"/>
      <c r="P71" s="1"/>
    </row>
    <row r="72" spans="1:16" x14ac:dyDescent="0.35">
      <c r="C72" s="108"/>
      <c r="D72" s="1"/>
      <c r="E72" s="1"/>
      <c r="F72" s="1"/>
      <c r="H72" s="111"/>
      <c r="I72" s="6" t="s">
        <v>58</v>
      </c>
      <c r="J72" s="6">
        <v>116</v>
      </c>
      <c r="K72" s="6">
        <v>1991</v>
      </c>
      <c r="M72" s="108"/>
      <c r="N72" s="1"/>
      <c r="O72" s="1"/>
      <c r="P72" s="1"/>
    </row>
    <row r="73" spans="1:16" x14ac:dyDescent="0.35">
      <c r="C73" s="108"/>
      <c r="D73" s="1"/>
      <c r="E73" s="1"/>
      <c r="F73" s="1"/>
      <c r="H73" s="110" t="s">
        <v>61</v>
      </c>
      <c r="I73" s="6" t="s">
        <v>53</v>
      </c>
      <c r="J73" s="6">
        <v>254</v>
      </c>
      <c r="K73" s="13">
        <v>1788</v>
      </c>
      <c r="M73" s="108"/>
      <c r="N73" s="1"/>
      <c r="O73" s="1"/>
      <c r="P73" s="1"/>
    </row>
    <row r="74" spans="1:16" x14ac:dyDescent="0.35">
      <c r="C74" s="108"/>
      <c r="D74" s="1"/>
      <c r="E74" s="1"/>
      <c r="F74" s="1"/>
      <c r="H74" s="111"/>
      <c r="I74" s="6" t="s">
        <v>58</v>
      </c>
      <c r="J74" s="6">
        <v>50</v>
      </c>
      <c r="K74" s="6">
        <v>1907</v>
      </c>
      <c r="M74" s="108"/>
      <c r="N74" s="1"/>
      <c r="O74" s="1"/>
      <c r="P74" s="1"/>
    </row>
    <row r="75" spans="1:16" x14ac:dyDescent="0.35">
      <c r="C75" s="108"/>
      <c r="D75" s="1"/>
      <c r="E75" s="1"/>
      <c r="F75" s="1"/>
      <c r="H75" s="109" t="s">
        <v>66</v>
      </c>
      <c r="I75" s="6" t="s">
        <v>53</v>
      </c>
      <c r="J75" s="6">
        <v>241.5</v>
      </c>
      <c r="K75" s="6">
        <v>1788.1</v>
      </c>
      <c r="L75" s="18">
        <f>K75-K77</f>
        <v>1785.5</v>
      </c>
      <c r="M75" s="108"/>
      <c r="N75" s="1"/>
      <c r="O75" s="1"/>
      <c r="P75" s="1"/>
    </row>
    <row r="76" spans="1:16" x14ac:dyDescent="0.35">
      <c r="C76" s="108"/>
      <c r="D76" s="1"/>
      <c r="E76" s="1"/>
      <c r="F76" s="1"/>
      <c r="H76" s="109"/>
      <c r="I76" s="6" t="s">
        <v>58</v>
      </c>
      <c r="J76" s="6">
        <v>160.19999999999999</v>
      </c>
      <c r="K76" s="6">
        <v>1957</v>
      </c>
      <c r="L76" s="19">
        <f>K75+K77</f>
        <v>1790.6999999999998</v>
      </c>
      <c r="M76" s="108"/>
      <c r="N76" s="1"/>
      <c r="O76" s="1"/>
      <c r="P76" s="1"/>
    </row>
    <row r="77" spans="1:16" x14ac:dyDescent="0.35">
      <c r="C77" s="108"/>
      <c r="D77" s="1"/>
      <c r="E77" s="1"/>
      <c r="F77" s="1"/>
      <c r="H77" s="109" t="s">
        <v>67</v>
      </c>
      <c r="I77" s="6" t="s">
        <v>53</v>
      </c>
      <c r="J77" s="6">
        <v>33.9</v>
      </c>
      <c r="K77" s="6">
        <v>2.6</v>
      </c>
      <c r="L77">
        <f>J75-J77</f>
        <v>207.6</v>
      </c>
      <c r="M77" s="108"/>
      <c r="N77" s="1"/>
      <c r="O77" s="1"/>
      <c r="P77" s="1"/>
    </row>
    <row r="78" spans="1:16" x14ac:dyDescent="0.35">
      <c r="C78" s="108"/>
      <c r="D78" s="1"/>
      <c r="E78" s="1"/>
      <c r="F78" s="1"/>
      <c r="H78" s="109"/>
      <c r="I78" s="6" t="s">
        <v>58</v>
      </c>
      <c r="J78" s="6">
        <v>76.8</v>
      </c>
      <c r="K78" s="6">
        <v>48.3</v>
      </c>
      <c r="L78">
        <f>J75+J77</f>
        <v>275.39999999999998</v>
      </c>
      <c r="M78" s="108"/>
      <c r="N78" s="1"/>
      <c r="O78" s="1"/>
      <c r="P78" s="1"/>
    </row>
    <row r="79" spans="1:16" x14ac:dyDescent="0.35">
      <c r="C79" s="1"/>
      <c r="D79" s="1"/>
      <c r="E79" s="1"/>
      <c r="F79" s="1"/>
    </row>
    <row r="80" spans="1:16" x14ac:dyDescent="0.35">
      <c r="A80">
        <v>2</v>
      </c>
      <c r="C80" s="1"/>
      <c r="D80" s="1"/>
      <c r="E80" s="1"/>
      <c r="F80" s="1"/>
      <c r="H80" s="5" t="s">
        <v>142</v>
      </c>
      <c r="I80" s="5" t="s">
        <v>147</v>
      </c>
      <c r="J80" s="5" t="s">
        <v>150</v>
      </c>
      <c r="K80" s="5" t="s">
        <v>151</v>
      </c>
      <c r="M80" s="1"/>
      <c r="N80" s="1"/>
      <c r="O80" s="1"/>
      <c r="P80" s="1"/>
    </row>
    <row r="81" spans="1:16" x14ac:dyDescent="0.35">
      <c r="C81" s="1"/>
      <c r="D81" s="1"/>
      <c r="E81" s="1"/>
      <c r="F81" s="1"/>
      <c r="H81" s="6" t="s">
        <v>36</v>
      </c>
      <c r="I81" s="6">
        <v>23.9</v>
      </c>
      <c r="J81" s="6">
        <v>39.9</v>
      </c>
      <c r="K81" s="6"/>
      <c r="M81" s="1"/>
      <c r="N81" s="1"/>
      <c r="O81" s="1"/>
      <c r="P81" s="1"/>
    </row>
    <row r="82" spans="1:16" x14ac:dyDescent="0.35">
      <c r="C82" s="1"/>
      <c r="D82" s="1"/>
      <c r="E82" s="1"/>
      <c r="F82" s="1"/>
      <c r="H82" s="6" t="s">
        <v>38</v>
      </c>
      <c r="I82" s="6">
        <v>24</v>
      </c>
      <c r="J82" s="6">
        <v>39.799999999999997</v>
      </c>
      <c r="K82" s="6"/>
      <c r="M82" s="1"/>
      <c r="N82" s="1"/>
      <c r="O82" s="1"/>
      <c r="P82" s="1"/>
    </row>
    <row r="83" spans="1:16" x14ac:dyDescent="0.35">
      <c r="C83" s="12"/>
      <c r="D83" s="12"/>
      <c r="E83" s="1"/>
      <c r="F83" s="1"/>
      <c r="H83" s="14" t="s">
        <v>221</v>
      </c>
      <c r="I83" s="15" t="s">
        <v>222</v>
      </c>
      <c r="J83" s="6" t="s">
        <v>44</v>
      </c>
      <c r="K83" s="6" t="s">
        <v>45</v>
      </c>
      <c r="M83" s="12"/>
      <c r="N83" s="12"/>
      <c r="O83" s="1"/>
      <c r="P83" s="1"/>
    </row>
    <row r="84" spans="1:16" x14ac:dyDescent="0.35">
      <c r="C84" s="108"/>
      <c r="D84" s="1"/>
      <c r="E84" s="1"/>
      <c r="F84" s="1"/>
      <c r="H84" s="110" t="s">
        <v>57</v>
      </c>
      <c r="I84" s="6" t="s">
        <v>53</v>
      </c>
      <c r="J84" s="6">
        <v>107</v>
      </c>
      <c r="K84" s="6">
        <v>1781</v>
      </c>
      <c r="M84" s="108"/>
      <c r="N84" s="1"/>
      <c r="O84" s="1"/>
      <c r="P84" s="1"/>
    </row>
    <row r="85" spans="1:16" x14ac:dyDescent="0.35">
      <c r="C85" s="108"/>
      <c r="D85" s="1"/>
      <c r="E85" s="1"/>
      <c r="F85" s="1"/>
      <c r="H85" s="111"/>
      <c r="I85" s="6" t="s">
        <v>58</v>
      </c>
      <c r="J85" s="6">
        <v>161</v>
      </c>
      <c r="K85" s="6">
        <v>1973</v>
      </c>
      <c r="M85" s="108"/>
      <c r="N85" s="1"/>
      <c r="O85" s="1"/>
      <c r="P85" s="1"/>
    </row>
    <row r="86" spans="1:16" x14ac:dyDescent="0.35">
      <c r="C86" s="108"/>
      <c r="D86" s="1"/>
      <c r="E86" s="1"/>
      <c r="F86" s="1"/>
      <c r="H86" s="110" t="s">
        <v>61</v>
      </c>
      <c r="I86" s="6" t="s">
        <v>53</v>
      </c>
      <c r="J86" s="6">
        <v>106</v>
      </c>
      <c r="K86" s="13">
        <v>1782</v>
      </c>
      <c r="M86" s="108"/>
      <c r="N86" s="1"/>
      <c r="O86" s="1"/>
      <c r="P86" s="1"/>
    </row>
    <row r="87" spans="1:16" x14ac:dyDescent="0.35">
      <c r="C87" s="108"/>
      <c r="D87" s="1"/>
      <c r="E87" s="1"/>
      <c r="F87" s="1"/>
      <c r="H87" s="111"/>
      <c r="I87" s="6" t="s">
        <v>58</v>
      </c>
      <c r="J87" s="6">
        <v>162</v>
      </c>
      <c r="K87" s="6">
        <v>1975</v>
      </c>
      <c r="M87" s="108"/>
      <c r="N87" s="1"/>
      <c r="O87" s="1"/>
      <c r="P87" s="1"/>
    </row>
    <row r="88" spans="1:16" x14ac:dyDescent="0.35">
      <c r="C88" s="108"/>
      <c r="D88" s="1"/>
      <c r="E88" s="1"/>
      <c r="F88" s="1"/>
      <c r="H88" s="109" t="s">
        <v>66</v>
      </c>
      <c r="I88" s="6" t="s">
        <v>53</v>
      </c>
      <c r="J88" s="6">
        <v>101.6</v>
      </c>
      <c r="K88" s="6">
        <v>1780</v>
      </c>
      <c r="L88" s="18">
        <f>K88-K90</f>
        <v>1775.9</v>
      </c>
      <c r="M88" s="108"/>
      <c r="N88" s="1"/>
      <c r="O88" s="1"/>
      <c r="P88" s="1"/>
    </row>
    <row r="89" spans="1:16" x14ac:dyDescent="0.35">
      <c r="C89" s="108"/>
      <c r="D89" s="1"/>
      <c r="E89" s="1"/>
      <c r="F89" s="1"/>
      <c r="H89" s="109"/>
      <c r="I89" s="6" t="s">
        <v>58</v>
      </c>
      <c r="J89" s="6">
        <v>192.4</v>
      </c>
      <c r="K89" s="6">
        <v>1960.1</v>
      </c>
      <c r="L89" s="19">
        <f>K88+K90</f>
        <v>1784.1</v>
      </c>
      <c r="M89" s="108"/>
      <c r="N89" s="1"/>
      <c r="O89" s="1"/>
      <c r="P89" s="1"/>
    </row>
    <row r="90" spans="1:16" x14ac:dyDescent="0.35">
      <c r="C90" s="108"/>
      <c r="D90" s="1"/>
      <c r="E90" s="1"/>
      <c r="F90" s="1"/>
      <c r="H90" s="109" t="s">
        <v>67</v>
      </c>
      <c r="I90" s="6" t="s">
        <v>53</v>
      </c>
      <c r="J90" s="6">
        <v>8.9</v>
      </c>
      <c r="K90" s="6">
        <v>4.0999999999999996</v>
      </c>
      <c r="L90">
        <f>J88-J90</f>
        <v>92.699999999999989</v>
      </c>
      <c r="M90" s="108"/>
      <c r="N90" s="1"/>
      <c r="O90" s="1"/>
      <c r="P90" s="1"/>
    </row>
    <row r="91" spans="1:16" x14ac:dyDescent="0.35">
      <c r="C91" s="108"/>
      <c r="D91" s="1"/>
      <c r="E91" s="1"/>
      <c r="F91" s="1"/>
      <c r="H91" s="109"/>
      <c r="I91" s="6" t="s">
        <v>58</v>
      </c>
      <c r="J91" s="6">
        <v>57.4</v>
      </c>
      <c r="K91" s="6">
        <v>30.5</v>
      </c>
      <c r="L91">
        <f>J88+J90</f>
        <v>110.5</v>
      </c>
      <c r="M91" s="108"/>
      <c r="N91" s="1"/>
      <c r="O91" s="1"/>
      <c r="P91" s="1"/>
    </row>
    <row r="93" spans="1:16" x14ac:dyDescent="0.35">
      <c r="A93">
        <v>14</v>
      </c>
      <c r="H93" s="5" t="s">
        <v>146</v>
      </c>
      <c r="I93" s="5" t="s">
        <v>155</v>
      </c>
      <c r="J93" s="5" t="s">
        <v>153</v>
      </c>
      <c r="K93" s="5" t="s">
        <v>154</v>
      </c>
    </row>
    <row r="94" spans="1:16" x14ac:dyDescent="0.35">
      <c r="H94" s="6" t="s">
        <v>36</v>
      </c>
      <c r="I94" s="6">
        <v>24.7</v>
      </c>
      <c r="J94" s="6">
        <v>39.6</v>
      </c>
      <c r="K94" s="6"/>
    </row>
    <row r="95" spans="1:16" x14ac:dyDescent="0.35">
      <c r="H95" s="6" t="s">
        <v>38</v>
      </c>
      <c r="I95" s="6">
        <v>24.5</v>
      </c>
      <c r="J95" s="6">
        <v>39.700000000000003</v>
      </c>
      <c r="K95" s="6"/>
    </row>
    <row r="96" spans="1:16" x14ac:dyDescent="0.35">
      <c r="H96" s="14" t="s">
        <v>223</v>
      </c>
      <c r="I96" s="15" t="s">
        <v>224</v>
      </c>
      <c r="J96" s="6" t="s">
        <v>44</v>
      </c>
      <c r="K96" s="6" t="s">
        <v>45</v>
      </c>
    </row>
    <row r="97" spans="1:12" x14ac:dyDescent="0.35">
      <c r="H97" s="110" t="s">
        <v>57</v>
      </c>
      <c r="I97" s="6" t="s">
        <v>53</v>
      </c>
      <c r="J97" s="6">
        <v>253</v>
      </c>
      <c r="K97" s="6">
        <v>1786</v>
      </c>
    </row>
    <row r="98" spans="1:12" x14ac:dyDescent="0.35">
      <c r="H98" s="111"/>
      <c r="I98" s="6" t="s">
        <v>58</v>
      </c>
      <c r="J98" s="6">
        <v>72</v>
      </c>
      <c r="K98" s="6">
        <v>2015</v>
      </c>
    </row>
    <row r="99" spans="1:12" x14ac:dyDescent="0.35">
      <c r="H99" s="110" t="s">
        <v>61</v>
      </c>
      <c r="I99" s="6" t="s">
        <v>53</v>
      </c>
      <c r="J99" s="6">
        <v>295</v>
      </c>
      <c r="K99" s="13">
        <v>1785</v>
      </c>
    </row>
    <row r="100" spans="1:12" x14ac:dyDescent="0.35">
      <c r="H100" s="111"/>
      <c r="I100" s="6" t="s">
        <v>58</v>
      </c>
      <c r="J100" s="6">
        <v>198</v>
      </c>
      <c r="K100" s="6">
        <v>2005</v>
      </c>
    </row>
    <row r="101" spans="1:12" x14ac:dyDescent="0.35">
      <c r="H101" s="109" t="s">
        <v>66</v>
      </c>
      <c r="I101" s="6" t="s">
        <v>53</v>
      </c>
      <c r="J101" s="6">
        <v>241.2</v>
      </c>
      <c r="K101" s="6">
        <v>1785.4</v>
      </c>
      <c r="L101" s="18">
        <f>K101-K103</f>
        <v>1782.1000000000001</v>
      </c>
    </row>
    <row r="102" spans="1:12" x14ac:dyDescent="0.35">
      <c r="H102" s="109"/>
      <c r="I102" s="6" t="s">
        <v>58</v>
      </c>
      <c r="J102" s="6">
        <v>179.7</v>
      </c>
      <c r="K102" s="6">
        <v>1956.5</v>
      </c>
      <c r="L102" s="19">
        <f>K101+K103</f>
        <v>1788.7</v>
      </c>
    </row>
    <row r="103" spans="1:12" x14ac:dyDescent="0.35">
      <c r="H103" s="109" t="s">
        <v>67</v>
      </c>
      <c r="I103" s="6" t="s">
        <v>53</v>
      </c>
      <c r="J103" s="6">
        <v>40.4</v>
      </c>
      <c r="K103" s="6">
        <v>3.3</v>
      </c>
      <c r="L103">
        <f>J101-J103</f>
        <v>200.79999999999998</v>
      </c>
    </row>
    <row r="104" spans="1:12" x14ac:dyDescent="0.35">
      <c r="H104" s="109"/>
      <c r="I104" s="6" t="s">
        <v>58</v>
      </c>
      <c r="J104" s="6">
        <v>74.7</v>
      </c>
      <c r="K104" s="6">
        <v>53.8</v>
      </c>
      <c r="L104">
        <f>J101+J103</f>
        <v>281.59999999999997</v>
      </c>
    </row>
    <row r="106" spans="1:12" x14ac:dyDescent="0.35">
      <c r="A106">
        <v>12</v>
      </c>
      <c r="H106" s="5" t="s">
        <v>144</v>
      </c>
      <c r="I106" s="5" t="s">
        <v>27</v>
      </c>
      <c r="J106" s="5" t="s">
        <v>156</v>
      </c>
      <c r="K106" s="5" t="s">
        <v>157</v>
      </c>
    </row>
    <row r="107" spans="1:12" x14ac:dyDescent="0.35">
      <c r="H107" s="6" t="s">
        <v>36</v>
      </c>
      <c r="I107" s="6">
        <v>24.8</v>
      </c>
      <c r="J107" s="6">
        <v>39.700000000000003</v>
      </c>
      <c r="K107" s="6"/>
    </row>
    <row r="108" spans="1:12" x14ac:dyDescent="0.35">
      <c r="H108" s="6" t="s">
        <v>38</v>
      </c>
      <c r="I108" s="6">
        <v>25</v>
      </c>
      <c r="J108" s="6">
        <v>39.799999999999997</v>
      </c>
      <c r="K108" s="6"/>
    </row>
    <row r="109" spans="1:12" x14ac:dyDescent="0.35">
      <c r="H109" s="14" t="s">
        <v>225</v>
      </c>
      <c r="I109" s="15" t="s">
        <v>226</v>
      </c>
      <c r="J109" s="6" t="s">
        <v>44</v>
      </c>
      <c r="K109" s="6" t="s">
        <v>45</v>
      </c>
    </row>
    <row r="110" spans="1:12" x14ac:dyDescent="0.35">
      <c r="H110" s="110" t="s">
        <v>57</v>
      </c>
      <c r="I110" s="6" t="s">
        <v>53</v>
      </c>
      <c r="J110" s="6">
        <v>274</v>
      </c>
      <c r="K110" s="6">
        <v>1756</v>
      </c>
    </row>
    <row r="111" spans="1:12" x14ac:dyDescent="0.35">
      <c r="H111" s="111"/>
      <c r="I111" s="6" t="s">
        <v>58</v>
      </c>
      <c r="J111" s="6">
        <v>54</v>
      </c>
      <c r="K111" s="6">
        <v>1870</v>
      </c>
    </row>
    <row r="112" spans="1:12" x14ac:dyDescent="0.35">
      <c r="H112" s="110" t="s">
        <v>61</v>
      </c>
      <c r="I112" s="6" t="s">
        <v>53</v>
      </c>
      <c r="J112" s="6">
        <v>300</v>
      </c>
      <c r="K112" s="13">
        <v>1769</v>
      </c>
    </row>
    <row r="113" spans="1:12" x14ac:dyDescent="0.35">
      <c r="H113" s="111"/>
      <c r="I113" s="6" t="s">
        <v>58</v>
      </c>
      <c r="J113" s="6">
        <v>55</v>
      </c>
      <c r="K113" s="6">
        <v>1869</v>
      </c>
    </row>
    <row r="114" spans="1:12" x14ac:dyDescent="0.35">
      <c r="H114" s="109" t="s">
        <v>66</v>
      </c>
      <c r="I114" s="6" t="s">
        <v>53</v>
      </c>
      <c r="J114" s="6">
        <v>259.10000000000002</v>
      </c>
      <c r="K114" s="6">
        <v>1767.2</v>
      </c>
      <c r="L114" s="18">
        <f>K114-K116</f>
        <v>1762.8</v>
      </c>
    </row>
    <row r="115" spans="1:12" x14ac:dyDescent="0.35">
      <c r="H115" s="109"/>
      <c r="I115" s="6" t="s">
        <v>58</v>
      </c>
      <c r="J115" s="6">
        <v>161.9</v>
      </c>
      <c r="K115" s="6">
        <v>1949.2</v>
      </c>
      <c r="L115" s="19">
        <f>K114+K116</f>
        <v>1771.6000000000001</v>
      </c>
    </row>
    <row r="116" spans="1:12" x14ac:dyDescent="0.35">
      <c r="H116" s="109" t="s">
        <v>67</v>
      </c>
      <c r="I116" s="6" t="s">
        <v>53</v>
      </c>
      <c r="J116" s="6">
        <v>35.4</v>
      </c>
      <c r="K116" s="6">
        <v>4.4000000000000004</v>
      </c>
      <c r="L116">
        <f>J114-J116</f>
        <v>223.70000000000002</v>
      </c>
    </row>
    <row r="117" spans="1:12" x14ac:dyDescent="0.35">
      <c r="H117" s="109"/>
      <c r="I117" s="6" t="s">
        <v>58</v>
      </c>
      <c r="J117" s="6">
        <v>77.3</v>
      </c>
      <c r="K117" s="6">
        <v>57.4</v>
      </c>
      <c r="L117">
        <f>J114+J116</f>
        <v>294.5</v>
      </c>
    </row>
    <row r="119" spans="1:12" x14ac:dyDescent="0.35">
      <c r="A119">
        <v>2</v>
      </c>
      <c r="H119" s="5" t="s">
        <v>167</v>
      </c>
      <c r="I119" s="5" t="s">
        <v>96</v>
      </c>
      <c r="J119" s="5" t="s">
        <v>176</v>
      </c>
      <c r="K119" s="5" t="s">
        <v>177</v>
      </c>
    </row>
    <row r="120" spans="1:12" x14ac:dyDescent="0.35">
      <c r="H120" s="6" t="s">
        <v>36</v>
      </c>
      <c r="I120" s="6">
        <v>24.3</v>
      </c>
      <c r="J120" s="6">
        <v>39.700000000000003</v>
      </c>
      <c r="K120" s="6"/>
    </row>
    <row r="121" spans="1:12" x14ac:dyDescent="0.35">
      <c r="H121" s="6" t="s">
        <v>38</v>
      </c>
      <c r="I121" s="6">
        <v>24.3</v>
      </c>
      <c r="J121" s="6">
        <v>39.700000000000003</v>
      </c>
      <c r="K121" s="6"/>
    </row>
    <row r="122" spans="1:12" x14ac:dyDescent="0.35">
      <c r="H122" s="14" t="s">
        <v>227</v>
      </c>
      <c r="I122" s="15" t="s">
        <v>228</v>
      </c>
      <c r="J122" s="6" t="s">
        <v>44</v>
      </c>
      <c r="K122" s="6" t="s">
        <v>45</v>
      </c>
    </row>
    <row r="123" spans="1:12" x14ac:dyDescent="0.35">
      <c r="H123" s="110" t="s">
        <v>57</v>
      </c>
      <c r="I123" s="6" t="s">
        <v>53</v>
      </c>
      <c r="J123" s="6">
        <v>166</v>
      </c>
      <c r="K123" s="6">
        <v>1790</v>
      </c>
    </row>
    <row r="124" spans="1:12" x14ac:dyDescent="0.35">
      <c r="H124" s="111"/>
      <c r="I124" s="6" t="s">
        <v>58</v>
      </c>
      <c r="J124" s="6">
        <v>67</v>
      </c>
      <c r="K124" s="6">
        <v>1909</v>
      </c>
    </row>
    <row r="125" spans="1:12" x14ac:dyDescent="0.35">
      <c r="H125" s="110" t="s">
        <v>61</v>
      </c>
      <c r="I125" s="6" t="s">
        <v>53</v>
      </c>
      <c r="J125" s="6">
        <v>167</v>
      </c>
      <c r="K125" s="13">
        <v>1791</v>
      </c>
    </row>
    <row r="126" spans="1:12" x14ac:dyDescent="0.35">
      <c r="H126" s="111"/>
      <c r="I126" s="6" t="s">
        <v>58</v>
      </c>
      <c r="J126" s="6">
        <v>65</v>
      </c>
      <c r="K126" s="6">
        <v>1910</v>
      </c>
    </row>
    <row r="127" spans="1:12" x14ac:dyDescent="0.35">
      <c r="H127" s="109" t="s">
        <v>66</v>
      </c>
      <c r="I127" s="6" t="s">
        <v>53</v>
      </c>
      <c r="J127" s="6">
        <v>167.3</v>
      </c>
      <c r="K127" s="6">
        <v>1791.4</v>
      </c>
      <c r="L127" s="18">
        <f>K127-K129</f>
        <v>1790.3000000000002</v>
      </c>
    </row>
    <row r="128" spans="1:12" x14ac:dyDescent="0.35">
      <c r="H128" s="109"/>
      <c r="I128" s="6" t="s">
        <v>58</v>
      </c>
      <c r="J128" s="6">
        <v>65.3</v>
      </c>
      <c r="K128" s="6">
        <v>1910.3</v>
      </c>
      <c r="L128" s="19">
        <f>K127+K129</f>
        <v>1792.5</v>
      </c>
    </row>
    <row r="129" spans="1:14" x14ac:dyDescent="0.35">
      <c r="H129" s="109" t="s">
        <v>67</v>
      </c>
      <c r="I129" s="6" t="s">
        <v>53</v>
      </c>
      <c r="J129" s="6">
        <v>2.5</v>
      </c>
      <c r="K129" s="6">
        <v>1.1000000000000001</v>
      </c>
      <c r="L129">
        <f>J127-J129</f>
        <v>164.8</v>
      </c>
    </row>
    <row r="130" spans="1:14" x14ac:dyDescent="0.35">
      <c r="H130" s="109"/>
      <c r="I130" s="6" t="s">
        <v>58</v>
      </c>
      <c r="J130" s="6">
        <v>2.7</v>
      </c>
      <c r="K130" s="6">
        <v>3.3</v>
      </c>
      <c r="L130">
        <f>J127+J129</f>
        <v>169.8</v>
      </c>
    </row>
    <row r="132" spans="1:14" x14ac:dyDescent="0.35">
      <c r="A132">
        <v>2</v>
      </c>
      <c r="H132" s="5" t="s">
        <v>278</v>
      </c>
      <c r="I132" s="5" t="s">
        <v>294</v>
      </c>
      <c r="J132" s="5" t="s">
        <v>295</v>
      </c>
      <c r="K132" s="5" t="s">
        <v>296</v>
      </c>
      <c r="M132" s="85" t="s">
        <v>362</v>
      </c>
    </row>
    <row r="133" spans="1:14" x14ac:dyDescent="0.35">
      <c r="H133" s="6" t="s">
        <v>36</v>
      </c>
      <c r="I133" s="6">
        <v>24.3</v>
      </c>
      <c r="J133" s="6">
        <v>38</v>
      </c>
      <c r="K133" s="6"/>
    </row>
    <row r="134" spans="1:14" x14ac:dyDescent="0.35">
      <c r="H134" s="6" t="s">
        <v>38</v>
      </c>
      <c r="I134" s="6">
        <v>23.8</v>
      </c>
      <c r="J134" s="6">
        <v>38.5</v>
      </c>
      <c r="K134" s="6"/>
    </row>
    <row r="135" spans="1:14" x14ac:dyDescent="0.35">
      <c r="H135" s="14" t="s">
        <v>297</v>
      </c>
      <c r="I135" s="15" t="s">
        <v>298</v>
      </c>
      <c r="J135" s="6" t="s">
        <v>44</v>
      </c>
      <c r="K135" s="6" t="s">
        <v>45</v>
      </c>
      <c r="M135" s="42"/>
      <c r="N135" s="1"/>
    </row>
    <row r="136" spans="1:14" x14ac:dyDescent="0.35">
      <c r="H136" s="110" t="s">
        <v>57</v>
      </c>
      <c r="I136" s="6" t="s">
        <v>53</v>
      </c>
      <c r="J136" s="6">
        <v>274</v>
      </c>
      <c r="K136" s="6">
        <v>1815</v>
      </c>
    </row>
    <row r="137" spans="1:14" x14ac:dyDescent="0.35">
      <c r="H137" s="111"/>
      <c r="I137" s="6" t="s">
        <v>58</v>
      </c>
      <c r="J137" s="6">
        <v>216</v>
      </c>
      <c r="K137" s="6">
        <v>1896</v>
      </c>
    </row>
    <row r="138" spans="1:14" x14ac:dyDescent="0.35">
      <c r="H138" s="110" t="s">
        <v>61</v>
      </c>
      <c r="I138" s="6" t="s">
        <v>53</v>
      </c>
      <c r="J138" s="6">
        <v>269</v>
      </c>
      <c r="K138" s="13">
        <v>1814</v>
      </c>
    </row>
    <row r="139" spans="1:14" x14ac:dyDescent="0.35">
      <c r="H139" s="111"/>
      <c r="I139" s="6" t="s">
        <v>58</v>
      </c>
      <c r="J139" s="6">
        <v>91</v>
      </c>
      <c r="K139" s="6">
        <v>1903</v>
      </c>
    </row>
    <row r="140" spans="1:14" x14ac:dyDescent="0.35">
      <c r="H140" s="109" t="s">
        <v>66</v>
      </c>
      <c r="I140" s="6" t="s">
        <v>53</v>
      </c>
      <c r="J140" s="6">
        <v>213.5</v>
      </c>
      <c r="K140" s="6">
        <v>1816.5</v>
      </c>
      <c r="L140" s="19">
        <f>K140+K142</f>
        <v>1826.9</v>
      </c>
    </row>
    <row r="141" spans="1:14" x14ac:dyDescent="0.35">
      <c r="H141" s="109"/>
      <c r="I141" s="6" t="s">
        <v>58</v>
      </c>
      <c r="J141" s="6">
        <v>172.3</v>
      </c>
      <c r="K141" s="6">
        <v>1951.8</v>
      </c>
      <c r="L141" s="18">
        <f>K140-K142</f>
        <v>1806.1</v>
      </c>
    </row>
    <row r="142" spans="1:14" x14ac:dyDescent="0.35">
      <c r="H142" s="109" t="s">
        <v>67</v>
      </c>
      <c r="I142" s="6" t="s">
        <v>53</v>
      </c>
      <c r="J142" s="6">
        <v>56</v>
      </c>
      <c r="K142" s="6">
        <v>10.4</v>
      </c>
      <c r="L142">
        <f>J140-J142</f>
        <v>157.5</v>
      </c>
    </row>
    <row r="143" spans="1:14" x14ac:dyDescent="0.35">
      <c r="H143" s="109"/>
      <c r="I143" s="6" t="s">
        <v>58</v>
      </c>
      <c r="J143" s="6">
        <v>73.8</v>
      </c>
      <c r="K143" s="6">
        <v>53.8</v>
      </c>
      <c r="L143">
        <f>J140+J142</f>
        <v>269.5</v>
      </c>
    </row>
    <row r="145" spans="1:12" x14ac:dyDescent="0.35">
      <c r="A145">
        <v>2</v>
      </c>
      <c r="H145" s="5" t="s">
        <v>279</v>
      </c>
      <c r="I145" s="5" t="s">
        <v>117</v>
      </c>
      <c r="J145" s="5" t="s">
        <v>299</v>
      </c>
      <c r="K145" s="5" t="s">
        <v>300</v>
      </c>
    </row>
    <row r="146" spans="1:12" x14ac:dyDescent="0.35">
      <c r="H146" s="6" t="s">
        <v>36</v>
      </c>
      <c r="I146" s="6">
        <v>24.3</v>
      </c>
      <c r="J146" s="6">
        <v>39.5</v>
      </c>
      <c r="K146" s="6"/>
    </row>
    <row r="147" spans="1:12" x14ac:dyDescent="0.35">
      <c r="H147" s="6" t="s">
        <v>38</v>
      </c>
      <c r="I147" s="6">
        <v>24.3</v>
      </c>
      <c r="J147" s="6">
        <v>39.5</v>
      </c>
      <c r="K147" s="6"/>
    </row>
    <row r="148" spans="1:12" x14ac:dyDescent="0.35">
      <c r="H148" s="14" t="s">
        <v>301</v>
      </c>
      <c r="I148" s="15" t="s">
        <v>302</v>
      </c>
      <c r="J148" s="6" t="s">
        <v>44</v>
      </c>
      <c r="K148" s="6" t="s">
        <v>45</v>
      </c>
    </row>
    <row r="149" spans="1:12" x14ac:dyDescent="0.35">
      <c r="H149" s="110" t="s">
        <v>57</v>
      </c>
      <c r="I149" s="6" t="s">
        <v>53</v>
      </c>
      <c r="J149" s="6">
        <v>269</v>
      </c>
      <c r="K149" s="6">
        <v>1796</v>
      </c>
    </row>
    <row r="150" spans="1:12" x14ac:dyDescent="0.35">
      <c r="H150" s="111"/>
      <c r="I150" s="6" t="s">
        <v>58</v>
      </c>
      <c r="J150" s="6">
        <v>98</v>
      </c>
      <c r="K150" s="6">
        <v>2042</v>
      </c>
    </row>
    <row r="151" spans="1:12" x14ac:dyDescent="0.35">
      <c r="H151" s="110" t="s">
        <v>61</v>
      </c>
      <c r="I151" s="6" t="s">
        <v>53</v>
      </c>
      <c r="J151" s="6">
        <v>239</v>
      </c>
      <c r="K151" s="13">
        <v>1795</v>
      </c>
    </row>
    <row r="152" spans="1:12" x14ac:dyDescent="0.35">
      <c r="H152" s="111"/>
      <c r="I152" s="6" t="s">
        <v>58</v>
      </c>
      <c r="J152" s="6">
        <v>116</v>
      </c>
      <c r="K152" s="6">
        <v>1967</v>
      </c>
    </row>
    <row r="153" spans="1:12" x14ac:dyDescent="0.35">
      <c r="H153" s="109" t="s">
        <v>66</v>
      </c>
      <c r="I153" s="6" t="s">
        <v>53</v>
      </c>
      <c r="J153" s="6">
        <v>259.89999999999998</v>
      </c>
      <c r="K153" s="6">
        <v>1795</v>
      </c>
      <c r="L153" s="19">
        <f>K153+K155</f>
        <v>1795.9</v>
      </c>
    </row>
    <row r="154" spans="1:12" x14ac:dyDescent="0.35">
      <c r="H154" s="109"/>
      <c r="I154" s="6" t="s">
        <v>58</v>
      </c>
      <c r="J154" s="6">
        <v>170.6</v>
      </c>
      <c r="K154" s="6">
        <v>1969.4</v>
      </c>
      <c r="L154" s="18">
        <f>K153-K155</f>
        <v>1794.1</v>
      </c>
    </row>
    <row r="155" spans="1:12" x14ac:dyDescent="0.35">
      <c r="H155" s="109" t="s">
        <v>67</v>
      </c>
      <c r="I155" s="6" t="s">
        <v>53</v>
      </c>
      <c r="J155" s="6">
        <v>21.8</v>
      </c>
      <c r="K155" s="6">
        <v>0.9</v>
      </c>
      <c r="L155">
        <f>J153-J155</f>
        <v>238.09999999999997</v>
      </c>
    </row>
    <row r="156" spans="1:12" x14ac:dyDescent="0.35">
      <c r="H156" s="109"/>
      <c r="I156" s="6" t="s">
        <v>58</v>
      </c>
      <c r="J156" s="6">
        <v>73.099999999999994</v>
      </c>
      <c r="K156" s="6">
        <v>43.4</v>
      </c>
      <c r="L156">
        <f>J153+J155</f>
        <v>281.7</v>
      </c>
    </row>
    <row r="158" spans="1:12" x14ac:dyDescent="0.35">
      <c r="A158">
        <v>14</v>
      </c>
      <c r="H158" s="5" t="s">
        <v>310</v>
      </c>
      <c r="I158" s="5" t="s">
        <v>147</v>
      </c>
      <c r="J158" s="5" t="s">
        <v>318</v>
      </c>
      <c r="K158" s="5" t="s">
        <v>317</v>
      </c>
    </row>
    <row r="159" spans="1:12" x14ac:dyDescent="0.35">
      <c r="H159" s="6" t="s">
        <v>36</v>
      </c>
      <c r="I159" s="6">
        <v>24.5</v>
      </c>
      <c r="J159" s="6">
        <v>40.6</v>
      </c>
      <c r="K159" s="6"/>
    </row>
    <row r="160" spans="1:12" x14ac:dyDescent="0.35">
      <c r="H160" s="6" t="s">
        <v>38</v>
      </c>
      <c r="I160" s="6">
        <v>24.5</v>
      </c>
      <c r="J160" s="6">
        <v>40.6</v>
      </c>
      <c r="K160" s="6"/>
    </row>
    <row r="161" spans="1:12" x14ac:dyDescent="0.35">
      <c r="H161" s="14" t="s">
        <v>335</v>
      </c>
      <c r="I161" s="15" t="s">
        <v>336</v>
      </c>
      <c r="J161" s="6" t="s">
        <v>44</v>
      </c>
      <c r="K161" s="6" t="s">
        <v>45</v>
      </c>
    </row>
    <row r="162" spans="1:12" x14ac:dyDescent="0.35">
      <c r="H162" s="110" t="s">
        <v>57</v>
      </c>
      <c r="I162" s="6" t="s">
        <v>53</v>
      </c>
      <c r="J162" s="6">
        <v>107</v>
      </c>
      <c r="K162" s="6">
        <v>1764</v>
      </c>
    </row>
    <row r="163" spans="1:12" x14ac:dyDescent="0.35">
      <c r="H163" s="111"/>
      <c r="I163" s="6" t="s">
        <v>58</v>
      </c>
      <c r="J163" s="6">
        <v>224</v>
      </c>
      <c r="K163" s="6">
        <v>1877</v>
      </c>
    </row>
    <row r="164" spans="1:12" x14ac:dyDescent="0.35">
      <c r="H164" s="110" t="s">
        <v>61</v>
      </c>
      <c r="I164" s="6" t="s">
        <v>53</v>
      </c>
      <c r="J164" s="6">
        <v>106</v>
      </c>
      <c r="K164" s="13">
        <v>1765</v>
      </c>
    </row>
    <row r="165" spans="1:12" x14ac:dyDescent="0.35">
      <c r="H165" s="111"/>
      <c r="I165" s="6" t="s">
        <v>58</v>
      </c>
      <c r="J165" s="6">
        <v>224</v>
      </c>
      <c r="K165" s="6">
        <v>1877</v>
      </c>
    </row>
    <row r="166" spans="1:12" x14ac:dyDescent="0.35">
      <c r="H166" s="109" t="s">
        <v>66</v>
      </c>
      <c r="I166" s="6" t="s">
        <v>53</v>
      </c>
      <c r="J166" s="6">
        <v>106.1</v>
      </c>
      <c r="K166" s="6">
        <v>1765.3</v>
      </c>
      <c r="L166">
        <f>K166+K168</f>
        <v>1765.3999999999999</v>
      </c>
    </row>
    <row r="167" spans="1:12" x14ac:dyDescent="0.35">
      <c r="H167" s="109"/>
      <c r="I167" s="6" t="s">
        <v>58</v>
      </c>
      <c r="J167" s="6">
        <v>223.2</v>
      </c>
      <c r="K167" s="6">
        <v>1876.3</v>
      </c>
      <c r="L167" s="18">
        <f>K166-K168</f>
        <v>1765.2</v>
      </c>
    </row>
    <row r="168" spans="1:12" x14ac:dyDescent="0.35">
      <c r="H168" s="109" t="s">
        <v>67</v>
      </c>
      <c r="I168" s="6" t="s">
        <v>53</v>
      </c>
      <c r="J168" s="6">
        <v>0.4</v>
      </c>
      <c r="K168" s="6">
        <v>0.1</v>
      </c>
      <c r="L168">
        <f>J166-J168</f>
        <v>105.69999999999999</v>
      </c>
    </row>
    <row r="169" spans="1:12" x14ac:dyDescent="0.35">
      <c r="H169" s="109"/>
      <c r="I169" s="6" t="s">
        <v>58</v>
      </c>
      <c r="J169" s="6">
        <v>4.9000000000000004</v>
      </c>
      <c r="K169" s="6">
        <v>0.4</v>
      </c>
      <c r="L169">
        <f>J166+J168</f>
        <v>106.5</v>
      </c>
    </row>
    <row r="171" spans="1:12" x14ac:dyDescent="0.35">
      <c r="A171">
        <v>2</v>
      </c>
      <c r="H171" s="5" t="s">
        <v>309</v>
      </c>
      <c r="I171" s="5" t="s">
        <v>155</v>
      </c>
      <c r="J171" s="5" t="s">
        <v>315</v>
      </c>
      <c r="K171" s="5" t="s">
        <v>316</v>
      </c>
    </row>
    <row r="172" spans="1:12" x14ac:dyDescent="0.35">
      <c r="H172" s="6" t="s">
        <v>36</v>
      </c>
      <c r="I172" s="6">
        <v>24.2</v>
      </c>
      <c r="J172" s="6">
        <v>40.299999999999997</v>
      </c>
      <c r="K172" s="6"/>
    </row>
    <row r="173" spans="1:12" x14ac:dyDescent="0.35">
      <c r="H173" s="6" t="s">
        <v>38</v>
      </c>
      <c r="I173" s="6">
        <v>24.2</v>
      </c>
      <c r="J173" s="6">
        <v>40.299999999999997</v>
      </c>
      <c r="K173" s="6"/>
    </row>
    <row r="174" spans="1:12" x14ac:dyDescent="0.35">
      <c r="H174" s="14" t="s">
        <v>337</v>
      </c>
      <c r="I174" s="15" t="s">
        <v>338</v>
      </c>
      <c r="J174" s="6" t="s">
        <v>44</v>
      </c>
      <c r="K174" s="6" t="s">
        <v>45</v>
      </c>
    </row>
    <row r="175" spans="1:12" x14ac:dyDescent="0.35">
      <c r="H175" s="110" t="s">
        <v>57</v>
      </c>
      <c r="I175" s="6" t="s">
        <v>53</v>
      </c>
      <c r="J175" s="6">
        <v>103</v>
      </c>
      <c r="K175" s="6">
        <v>1771</v>
      </c>
    </row>
    <row r="176" spans="1:12" x14ac:dyDescent="0.35">
      <c r="H176" s="111"/>
      <c r="I176" s="6" t="s">
        <v>58</v>
      </c>
      <c r="J176" s="6">
        <v>147</v>
      </c>
      <c r="K176" s="6">
        <v>2008</v>
      </c>
    </row>
    <row r="177" spans="1:12" x14ac:dyDescent="0.35">
      <c r="H177" s="110" t="s">
        <v>61</v>
      </c>
      <c r="I177" s="6" t="s">
        <v>53</v>
      </c>
      <c r="J177" s="6">
        <v>101</v>
      </c>
      <c r="K177" s="13">
        <v>1772</v>
      </c>
    </row>
    <row r="178" spans="1:12" x14ac:dyDescent="0.35">
      <c r="H178" s="111"/>
      <c r="I178" s="6" t="s">
        <v>58</v>
      </c>
      <c r="J178" s="6">
        <v>147</v>
      </c>
      <c r="K178" s="6">
        <v>2009</v>
      </c>
    </row>
    <row r="179" spans="1:12" x14ac:dyDescent="0.35">
      <c r="H179" s="109" t="s">
        <v>66</v>
      </c>
      <c r="I179" s="6" t="s">
        <v>53</v>
      </c>
      <c r="J179" s="6">
        <v>101</v>
      </c>
      <c r="K179" s="6">
        <v>1771.8</v>
      </c>
      <c r="L179">
        <f>K179+K181</f>
        <v>1776.3</v>
      </c>
    </row>
    <row r="180" spans="1:12" x14ac:dyDescent="0.35">
      <c r="H180" s="109"/>
      <c r="I180" s="6" t="s">
        <v>58</v>
      </c>
      <c r="J180" s="6">
        <v>146.9</v>
      </c>
      <c r="K180" s="6">
        <v>2008.4</v>
      </c>
      <c r="L180" s="18">
        <f>K179-K181</f>
        <v>1767.3</v>
      </c>
    </row>
    <row r="181" spans="1:12" x14ac:dyDescent="0.35">
      <c r="H181" s="109" t="s">
        <v>67</v>
      </c>
      <c r="I181" s="6" t="s">
        <v>53</v>
      </c>
      <c r="J181" s="6">
        <v>0.1</v>
      </c>
      <c r="K181" s="6">
        <v>4.5</v>
      </c>
      <c r="L181">
        <f>J179-J181</f>
        <v>100.9</v>
      </c>
    </row>
    <row r="182" spans="1:12" x14ac:dyDescent="0.35">
      <c r="H182" s="109"/>
      <c r="I182" s="6" t="s">
        <v>58</v>
      </c>
      <c r="J182" s="6">
        <v>0.5</v>
      </c>
      <c r="K182" s="6">
        <v>1.2</v>
      </c>
      <c r="L182">
        <f>J179+J181</f>
        <v>101.1</v>
      </c>
    </row>
    <row r="184" spans="1:12" x14ac:dyDescent="0.35">
      <c r="A184">
        <v>3</v>
      </c>
      <c r="H184" s="5" t="s">
        <v>320</v>
      </c>
      <c r="I184" s="5" t="s">
        <v>288</v>
      </c>
      <c r="J184" s="5" t="s">
        <v>334</v>
      </c>
      <c r="K184" s="5" t="s">
        <v>133</v>
      </c>
    </row>
    <row r="185" spans="1:12" x14ac:dyDescent="0.35">
      <c r="H185" s="6" t="s">
        <v>36</v>
      </c>
      <c r="I185" s="1">
        <v>24.2</v>
      </c>
      <c r="J185" s="1">
        <v>40.700000000000003</v>
      </c>
      <c r="K185" s="6"/>
    </row>
    <row r="186" spans="1:12" x14ac:dyDescent="0.35">
      <c r="H186" s="6" t="s">
        <v>38</v>
      </c>
      <c r="I186" s="6">
        <v>24.2</v>
      </c>
      <c r="J186" s="6">
        <v>40.700000000000003</v>
      </c>
      <c r="K186" s="6"/>
    </row>
    <row r="187" spans="1:12" x14ac:dyDescent="0.35">
      <c r="H187" s="14" t="s">
        <v>339</v>
      </c>
      <c r="I187" s="15" t="s">
        <v>340</v>
      </c>
      <c r="J187" s="6" t="s">
        <v>44</v>
      </c>
      <c r="K187" s="6" t="s">
        <v>45</v>
      </c>
    </row>
    <row r="188" spans="1:12" x14ac:dyDescent="0.35">
      <c r="H188" s="110" t="s">
        <v>57</v>
      </c>
      <c r="I188" s="6" t="s">
        <v>53</v>
      </c>
      <c r="J188" s="6">
        <v>69</v>
      </c>
      <c r="K188" s="6">
        <v>1766</v>
      </c>
    </row>
    <row r="189" spans="1:12" x14ac:dyDescent="0.35">
      <c r="H189" s="111"/>
      <c r="I189" s="6" t="s">
        <v>58</v>
      </c>
      <c r="J189" s="6">
        <v>277</v>
      </c>
      <c r="K189" s="6">
        <v>1882</v>
      </c>
    </row>
    <row r="190" spans="1:12" x14ac:dyDescent="0.35">
      <c r="H190" s="110" t="s">
        <v>61</v>
      </c>
      <c r="I190" s="6" t="s">
        <v>53</v>
      </c>
      <c r="J190" s="6">
        <v>70</v>
      </c>
      <c r="K190" s="13">
        <v>1765</v>
      </c>
    </row>
    <row r="191" spans="1:12" x14ac:dyDescent="0.35">
      <c r="H191" s="111"/>
      <c r="I191" s="6" t="s">
        <v>58</v>
      </c>
      <c r="J191" s="6">
        <v>274</v>
      </c>
      <c r="K191" s="6">
        <v>1880</v>
      </c>
    </row>
    <row r="192" spans="1:12" x14ac:dyDescent="0.35">
      <c r="H192" s="109" t="s">
        <v>66</v>
      </c>
      <c r="I192" s="6" t="s">
        <v>53</v>
      </c>
      <c r="J192" s="6">
        <v>70.400000000000006</v>
      </c>
      <c r="K192" s="6">
        <v>1765.3</v>
      </c>
      <c r="L192">
        <f>K192+K194</f>
        <v>1766.8999999999999</v>
      </c>
    </row>
    <row r="193" spans="1:12" x14ac:dyDescent="0.35">
      <c r="H193" s="109"/>
      <c r="I193" s="6" t="s">
        <v>58</v>
      </c>
      <c r="J193" s="6">
        <v>274.5</v>
      </c>
      <c r="K193" s="6">
        <v>1880.1</v>
      </c>
      <c r="L193" s="18">
        <f>K192-K194</f>
        <v>1763.7</v>
      </c>
    </row>
    <row r="194" spans="1:12" x14ac:dyDescent="0.35">
      <c r="H194" s="109" t="s">
        <v>67</v>
      </c>
      <c r="I194" s="6" t="s">
        <v>53</v>
      </c>
      <c r="J194" s="6">
        <v>4.7</v>
      </c>
      <c r="K194" s="6">
        <v>1.6</v>
      </c>
      <c r="L194">
        <f>J192-J194</f>
        <v>65.7</v>
      </c>
    </row>
    <row r="195" spans="1:12" x14ac:dyDescent="0.35">
      <c r="H195" s="109"/>
      <c r="I195" s="6" t="s">
        <v>58</v>
      </c>
      <c r="J195" s="6">
        <v>2.8</v>
      </c>
      <c r="K195" s="6">
        <v>2.4</v>
      </c>
      <c r="L195">
        <f>J192+J194</f>
        <v>75.100000000000009</v>
      </c>
    </row>
    <row r="197" spans="1:12" x14ac:dyDescent="0.35">
      <c r="A197">
        <v>14</v>
      </c>
      <c r="H197" s="5" t="s">
        <v>321</v>
      </c>
      <c r="I197" s="5" t="s">
        <v>96</v>
      </c>
      <c r="J197" s="5" t="s">
        <v>341</v>
      </c>
      <c r="K197" s="5" t="s">
        <v>342</v>
      </c>
    </row>
    <row r="198" spans="1:12" x14ac:dyDescent="0.35">
      <c r="H198" s="6" t="s">
        <v>36</v>
      </c>
      <c r="I198" s="6">
        <v>24.6</v>
      </c>
      <c r="J198" s="1"/>
      <c r="K198" s="6"/>
    </row>
    <row r="199" spans="1:12" x14ac:dyDescent="0.35">
      <c r="H199" s="6" t="s">
        <v>38</v>
      </c>
      <c r="I199" s="6">
        <v>24.6</v>
      </c>
      <c r="J199" s="6"/>
      <c r="K199" s="6"/>
    </row>
    <row r="200" spans="1:12" x14ac:dyDescent="0.35">
      <c r="H200" s="14" t="s">
        <v>348</v>
      </c>
      <c r="I200" s="15" t="s">
        <v>349</v>
      </c>
      <c r="J200" s="6" t="s">
        <v>44</v>
      </c>
      <c r="K200" s="6" t="s">
        <v>45</v>
      </c>
    </row>
    <row r="201" spans="1:12" x14ac:dyDescent="0.35">
      <c r="H201" s="110" t="s">
        <v>57</v>
      </c>
      <c r="I201" s="6" t="s">
        <v>53</v>
      </c>
      <c r="J201" s="6">
        <v>176</v>
      </c>
      <c r="K201" s="6">
        <v>1777</v>
      </c>
    </row>
    <row r="202" spans="1:12" x14ac:dyDescent="0.35">
      <c r="H202" s="111"/>
      <c r="I202" s="6" t="s">
        <v>58</v>
      </c>
      <c r="J202" s="6">
        <v>264</v>
      </c>
      <c r="K202" s="6">
        <v>1922</v>
      </c>
    </row>
    <row r="203" spans="1:12" x14ac:dyDescent="0.35">
      <c r="H203" s="110" t="s">
        <v>61</v>
      </c>
      <c r="I203" s="6" t="s">
        <v>53</v>
      </c>
      <c r="J203" s="6">
        <v>254</v>
      </c>
      <c r="K203" s="13">
        <v>1782</v>
      </c>
    </row>
    <row r="204" spans="1:12" x14ac:dyDescent="0.35">
      <c r="H204" s="111"/>
      <c r="I204" s="6" t="s">
        <v>58</v>
      </c>
      <c r="J204" s="6">
        <v>183</v>
      </c>
      <c r="K204" s="6">
        <v>1865</v>
      </c>
    </row>
    <row r="205" spans="1:12" x14ac:dyDescent="0.35">
      <c r="H205" s="109" t="s">
        <v>66</v>
      </c>
      <c r="I205" s="6" t="s">
        <v>53</v>
      </c>
      <c r="J205" s="6">
        <v>195.3</v>
      </c>
      <c r="K205" s="6">
        <v>1765.8</v>
      </c>
      <c r="L205">
        <f>K205+K207</f>
        <v>1790.3999999999999</v>
      </c>
    </row>
    <row r="206" spans="1:12" x14ac:dyDescent="0.35">
      <c r="H206" s="109"/>
      <c r="I206" s="6" t="s">
        <v>58</v>
      </c>
      <c r="J206" s="6">
        <v>179.1</v>
      </c>
      <c r="K206" s="6">
        <v>1963.8</v>
      </c>
      <c r="L206" s="18">
        <f>K205-K207</f>
        <v>1741.2</v>
      </c>
    </row>
    <row r="207" spans="1:12" x14ac:dyDescent="0.35">
      <c r="H207" s="109" t="s">
        <v>67</v>
      </c>
      <c r="I207" s="6" t="s">
        <v>53</v>
      </c>
      <c r="J207" s="6">
        <v>74.7</v>
      </c>
      <c r="K207" s="6">
        <v>24.6</v>
      </c>
      <c r="L207">
        <f>J205-J207</f>
        <v>120.60000000000001</v>
      </c>
    </row>
    <row r="208" spans="1:12" x14ac:dyDescent="0.35">
      <c r="H208" s="109"/>
      <c r="I208" s="6" t="s">
        <v>58</v>
      </c>
      <c r="J208" s="6">
        <v>71.099999999999994</v>
      </c>
      <c r="K208" s="6">
        <v>57.6</v>
      </c>
      <c r="L208">
        <f>J205+J207</f>
        <v>270</v>
      </c>
    </row>
  </sheetData>
  <mergeCells count="116">
    <mergeCell ref="H207:H208"/>
    <mergeCell ref="H192:H193"/>
    <mergeCell ref="H194:H195"/>
    <mergeCell ref="H201:H202"/>
    <mergeCell ref="H203:H204"/>
    <mergeCell ref="H205:H206"/>
    <mergeCell ref="H177:H178"/>
    <mergeCell ref="H179:H180"/>
    <mergeCell ref="H181:H182"/>
    <mergeCell ref="H188:H189"/>
    <mergeCell ref="H190:H191"/>
    <mergeCell ref="H162:H163"/>
    <mergeCell ref="H164:H165"/>
    <mergeCell ref="H166:H167"/>
    <mergeCell ref="H168:H169"/>
    <mergeCell ref="H175:H176"/>
    <mergeCell ref="H151:H152"/>
    <mergeCell ref="H153:H154"/>
    <mergeCell ref="H155:H156"/>
    <mergeCell ref="H136:H137"/>
    <mergeCell ref="H138:H139"/>
    <mergeCell ref="H140:H141"/>
    <mergeCell ref="H142:H143"/>
    <mergeCell ref="H149:H150"/>
    <mergeCell ref="C38:C39"/>
    <mergeCell ref="H38:H39"/>
    <mergeCell ref="M6:M7"/>
    <mergeCell ref="S6:S7"/>
    <mergeCell ref="C8:C9"/>
    <mergeCell ref="H8:H9"/>
    <mergeCell ref="M8:M9"/>
    <mergeCell ref="S8:S9"/>
    <mergeCell ref="C6:C7"/>
    <mergeCell ref="H6:H7"/>
    <mergeCell ref="M10:M11"/>
    <mergeCell ref="S10:S11"/>
    <mergeCell ref="C12:C13"/>
    <mergeCell ref="H12:H13"/>
    <mergeCell ref="M12:M13"/>
    <mergeCell ref="S12:S13"/>
    <mergeCell ref="C10:C11"/>
    <mergeCell ref="H10:H11"/>
    <mergeCell ref="M19:M20"/>
    <mergeCell ref="S19:S20"/>
    <mergeCell ref="C21:C22"/>
    <mergeCell ref="H21:H22"/>
    <mergeCell ref="M21:M22"/>
    <mergeCell ref="S21:S22"/>
    <mergeCell ref="C19:C20"/>
    <mergeCell ref="H19:H20"/>
    <mergeCell ref="M23:M24"/>
    <mergeCell ref="S23:S24"/>
    <mergeCell ref="C25:C26"/>
    <mergeCell ref="H25:H26"/>
    <mergeCell ref="M25:M26"/>
    <mergeCell ref="S25:S26"/>
    <mergeCell ref="C23:C24"/>
    <mergeCell ref="H23:H24"/>
    <mergeCell ref="M32:M33"/>
    <mergeCell ref="C34:C35"/>
    <mergeCell ref="H34:H35"/>
    <mergeCell ref="M34:M35"/>
    <mergeCell ref="C36:C37"/>
    <mergeCell ref="H36:H37"/>
    <mergeCell ref="M36:M37"/>
    <mergeCell ref="C32:C33"/>
    <mergeCell ref="H32:H33"/>
    <mergeCell ref="M38:M39"/>
    <mergeCell ref="M64:M65"/>
    <mergeCell ref="H45:H46"/>
    <mergeCell ref="H47:H48"/>
    <mergeCell ref="H49:H50"/>
    <mergeCell ref="H58:H59"/>
    <mergeCell ref="H60:H61"/>
    <mergeCell ref="H62:H63"/>
    <mergeCell ref="H64:H65"/>
    <mergeCell ref="H51:H52"/>
    <mergeCell ref="M58:M59"/>
    <mergeCell ref="M60:M61"/>
    <mergeCell ref="M62:M63"/>
    <mergeCell ref="C71:C72"/>
    <mergeCell ref="H71:H72"/>
    <mergeCell ref="M71:M72"/>
    <mergeCell ref="C73:C74"/>
    <mergeCell ref="H73:H74"/>
    <mergeCell ref="M73:M74"/>
    <mergeCell ref="C75:C76"/>
    <mergeCell ref="H75:H76"/>
    <mergeCell ref="M75:M76"/>
    <mergeCell ref="C77:C78"/>
    <mergeCell ref="H77:H78"/>
    <mergeCell ref="M77:M78"/>
    <mergeCell ref="C84:C85"/>
    <mergeCell ref="H84:H85"/>
    <mergeCell ref="M84:M85"/>
    <mergeCell ref="C86:C87"/>
    <mergeCell ref="H86:H87"/>
    <mergeCell ref="M86:M87"/>
    <mergeCell ref="C88:C89"/>
    <mergeCell ref="H88:H89"/>
    <mergeCell ref="M88:M89"/>
    <mergeCell ref="C90:C91"/>
    <mergeCell ref="H90:H91"/>
    <mergeCell ref="M90:M91"/>
    <mergeCell ref="H125:H126"/>
    <mergeCell ref="H127:H128"/>
    <mergeCell ref="H129:H130"/>
    <mergeCell ref="H97:H98"/>
    <mergeCell ref="H99:H100"/>
    <mergeCell ref="H101:H102"/>
    <mergeCell ref="H103:H104"/>
    <mergeCell ref="H123:H124"/>
    <mergeCell ref="H110:H111"/>
    <mergeCell ref="H112:H113"/>
    <mergeCell ref="H114:H115"/>
    <mergeCell ref="H116:H1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9E6F-BB33-499A-9C5A-AF473527802E}">
  <dimension ref="A1:O36"/>
  <sheetViews>
    <sheetView topLeftCell="A28" zoomScale="98" zoomScaleNormal="98" workbookViewId="0">
      <selection activeCell="O12" sqref="O12"/>
    </sheetView>
  </sheetViews>
  <sheetFormatPr defaultRowHeight="14.5" x14ac:dyDescent="0.35"/>
  <cols>
    <col min="1" max="1" width="25.08984375" bestFit="1" customWidth="1"/>
    <col min="2" max="2" width="9.54296875" bestFit="1" customWidth="1"/>
    <col min="3" max="3" width="9" bestFit="1" customWidth="1"/>
    <col min="4" max="4" width="10.6328125" bestFit="1" customWidth="1"/>
    <col min="13" max="13" width="11.453125" bestFit="1" customWidth="1"/>
  </cols>
  <sheetData>
    <row r="1" spans="1:15" x14ac:dyDescent="0.35">
      <c r="B1" s="113" t="s">
        <v>0</v>
      </c>
      <c r="C1" s="114"/>
      <c r="D1" s="114"/>
      <c r="E1" s="115"/>
      <c r="F1" s="113" t="s">
        <v>2</v>
      </c>
      <c r="G1" s="114"/>
      <c r="H1" s="115"/>
      <c r="I1" s="113" t="s">
        <v>1</v>
      </c>
      <c r="J1" s="114"/>
      <c r="K1" s="114"/>
      <c r="L1" s="115"/>
      <c r="M1" s="1" t="s">
        <v>3</v>
      </c>
    </row>
    <row r="2" spans="1:15" x14ac:dyDescent="0.35">
      <c r="B2" s="2" t="s">
        <v>4</v>
      </c>
      <c r="C2" s="1" t="s">
        <v>5</v>
      </c>
      <c r="D2" s="1" t="s">
        <v>6</v>
      </c>
      <c r="E2" s="3"/>
      <c r="F2" s="2" t="s">
        <v>4</v>
      </c>
      <c r="G2" s="1" t="s">
        <v>5</v>
      </c>
      <c r="H2" s="3" t="s">
        <v>6</v>
      </c>
      <c r="I2" s="2" t="s">
        <v>4</v>
      </c>
      <c r="J2" s="1" t="s">
        <v>5</v>
      </c>
      <c r="K2" s="1" t="s">
        <v>6</v>
      </c>
      <c r="L2" s="3" t="s">
        <v>7</v>
      </c>
      <c r="M2" s="1"/>
    </row>
    <row r="3" spans="1:15" x14ac:dyDescent="0.35">
      <c r="A3" s="112" t="s">
        <v>19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5" x14ac:dyDescent="0.35">
      <c r="A4" t="s">
        <v>8</v>
      </c>
      <c r="B4" s="2">
        <v>23.4</v>
      </c>
      <c r="C4" s="1">
        <v>39</v>
      </c>
      <c r="D4" s="1">
        <v>53.7</v>
      </c>
      <c r="E4" s="3"/>
      <c r="F4" s="2">
        <v>24.4</v>
      </c>
      <c r="G4" s="1">
        <v>40.1</v>
      </c>
      <c r="H4" s="3" t="s">
        <v>22</v>
      </c>
      <c r="I4" s="2">
        <v>25.7</v>
      </c>
      <c r="J4" s="1">
        <v>43.2</v>
      </c>
      <c r="K4" s="1">
        <v>54.9</v>
      </c>
      <c r="L4" s="3">
        <v>38.200000000000003</v>
      </c>
      <c r="M4" s="1">
        <v>3</v>
      </c>
    </row>
    <row r="5" spans="1:15" x14ac:dyDescent="0.35">
      <c r="A5" t="s">
        <v>10</v>
      </c>
      <c r="B5" s="2">
        <v>23.8</v>
      </c>
      <c r="C5" s="1">
        <v>39.1</v>
      </c>
      <c r="D5" s="1" t="s">
        <v>22</v>
      </c>
      <c r="E5" s="3"/>
      <c r="F5" s="2">
        <v>24.6</v>
      </c>
      <c r="G5" s="1" t="s">
        <v>22</v>
      </c>
      <c r="H5" s="3" t="s">
        <v>22</v>
      </c>
      <c r="I5" s="2">
        <v>26.2</v>
      </c>
      <c r="J5" s="1">
        <v>42.7</v>
      </c>
      <c r="K5" s="1">
        <v>53.7</v>
      </c>
      <c r="L5" s="3">
        <v>37.5</v>
      </c>
      <c r="M5" s="1">
        <v>11</v>
      </c>
    </row>
    <row r="6" spans="1:15" x14ac:dyDescent="0.35">
      <c r="A6" t="s">
        <v>13</v>
      </c>
      <c r="B6" s="2">
        <v>23.7</v>
      </c>
      <c r="C6" s="1">
        <v>38.700000000000003</v>
      </c>
      <c r="D6" s="1" t="s">
        <v>22</v>
      </c>
      <c r="E6" s="3"/>
      <c r="F6" s="2">
        <v>23.9</v>
      </c>
      <c r="G6" s="1">
        <v>39.799999999999997</v>
      </c>
      <c r="H6" s="3" t="s">
        <v>22</v>
      </c>
      <c r="I6" s="2">
        <v>25.8</v>
      </c>
      <c r="J6" s="1">
        <v>39.5</v>
      </c>
      <c r="K6" s="1" t="s">
        <v>22</v>
      </c>
      <c r="L6" s="3">
        <v>37.799999999999997</v>
      </c>
      <c r="M6" s="1">
        <v>3</v>
      </c>
    </row>
    <row r="7" spans="1:15" x14ac:dyDescent="0.35">
      <c r="A7" t="s">
        <v>139</v>
      </c>
      <c r="B7" s="2"/>
      <c r="C7" s="1"/>
      <c r="D7" s="1"/>
      <c r="E7" s="3"/>
      <c r="F7" s="2">
        <v>24.3</v>
      </c>
      <c r="G7" s="1">
        <v>40.1</v>
      </c>
      <c r="H7" s="3"/>
      <c r="I7" s="2"/>
      <c r="J7" s="1"/>
      <c r="K7" s="1"/>
      <c r="L7" s="3"/>
      <c r="M7" s="1">
        <v>11</v>
      </c>
    </row>
    <row r="8" spans="1:15" x14ac:dyDescent="0.35">
      <c r="A8" t="s">
        <v>16</v>
      </c>
      <c r="B8" s="2"/>
      <c r="C8" s="1"/>
      <c r="D8" s="1"/>
      <c r="E8" s="3"/>
      <c r="F8" s="2">
        <v>24.1</v>
      </c>
      <c r="G8" s="4">
        <v>38.9</v>
      </c>
      <c r="H8" s="3"/>
      <c r="I8" s="2"/>
      <c r="J8" s="1"/>
      <c r="K8" s="1"/>
      <c r="L8" s="3"/>
      <c r="M8" s="1"/>
    </row>
    <row r="9" spans="1:15" x14ac:dyDescent="0.35">
      <c r="A9" t="s">
        <v>17</v>
      </c>
      <c r="B9" s="2"/>
      <c r="C9" s="1"/>
      <c r="D9" s="1"/>
      <c r="E9" s="3"/>
      <c r="F9" s="2">
        <v>24.7</v>
      </c>
      <c r="G9" s="1">
        <v>39.799999999999997</v>
      </c>
      <c r="H9" s="3"/>
      <c r="I9" s="2"/>
      <c r="J9" s="1"/>
      <c r="K9" s="1"/>
      <c r="L9" s="3"/>
      <c r="M9" s="1"/>
    </row>
    <row r="10" spans="1:15" x14ac:dyDescent="0.35">
      <c r="A10" t="s">
        <v>143</v>
      </c>
      <c r="B10" s="1"/>
      <c r="C10" s="1"/>
      <c r="D10" s="1"/>
      <c r="E10" s="1"/>
      <c r="F10" s="2">
        <v>24.7</v>
      </c>
      <c r="G10" s="1">
        <v>39.6</v>
      </c>
      <c r="H10" s="1"/>
      <c r="I10" s="1"/>
      <c r="J10" s="1"/>
      <c r="K10" s="1"/>
      <c r="L10" s="1"/>
      <c r="M10" s="1"/>
    </row>
    <row r="11" spans="1:15" x14ac:dyDescent="0.35">
      <c r="A11" t="s">
        <v>142</v>
      </c>
      <c r="B11" s="1"/>
      <c r="C11" s="1"/>
      <c r="D11" s="1"/>
      <c r="E11" s="1"/>
      <c r="F11" s="2">
        <v>23.9</v>
      </c>
      <c r="G11">
        <v>39.9</v>
      </c>
      <c r="H11" s="1"/>
      <c r="I11" s="1"/>
      <c r="J11" s="1"/>
      <c r="K11" s="1"/>
      <c r="L11" s="1"/>
      <c r="M11" s="1"/>
      <c r="O11">
        <f>AVERAGE(F4:F22)</f>
        <v>24.384210526315794</v>
      </c>
    </row>
    <row r="12" spans="1:15" x14ac:dyDescent="0.35">
      <c r="A12" t="s">
        <v>144</v>
      </c>
      <c r="B12" s="1"/>
      <c r="C12" s="1"/>
      <c r="D12" s="1"/>
      <c r="E12" s="1"/>
      <c r="F12" s="1">
        <v>24.8</v>
      </c>
      <c r="G12" s="1">
        <v>39.700000000000003</v>
      </c>
      <c r="H12" s="1"/>
      <c r="I12" s="1"/>
      <c r="J12" s="1"/>
      <c r="K12" s="1"/>
      <c r="L12" s="1"/>
      <c r="M12" s="1"/>
    </row>
    <row r="13" spans="1:15" x14ac:dyDescent="0.35">
      <c r="A13" t="s">
        <v>167</v>
      </c>
      <c r="B13" s="1"/>
      <c r="C13" s="1"/>
      <c r="D13" s="1"/>
      <c r="E13" s="1"/>
      <c r="F13" s="1">
        <v>24.3</v>
      </c>
      <c r="G13" s="1">
        <v>39.700000000000003</v>
      </c>
      <c r="H13" s="1"/>
      <c r="I13" s="1"/>
      <c r="J13" s="1"/>
      <c r="K13" s="1"/>
      <c r="L13" s="1"/>
      <c r="M13" s="1"/>
    </row>
    <row r="14" spans="1:15" x14ac:dyDescent="0.35">
      <c r="A14" t="s">
        <v>278</v>
      </c>
      <c r="B14" s="1"/>
      <c r="C14" s="1"/>
      <c r="D14" s="1"/>
      <c r="E14" s="1"/>
      <c r="F14" s="1">
        <v>24.3</v>
      </c>
      <c r="G14" s="1">
        <v>38</v>
      </c>
      <c r="H14" s="1"/>
      <c r="I14" s="1"/>
      <c r="J14" s="1"/>
      <c r="K14" s="1"/>
      <c r="L14" s="1"/>
      <c r="M14" s="1"/>
    </row>
    <row r="15" spans="1:15" x14ac:dyDescent="0.35">
      <c r="A15" t="s">
        <v>279</v>
      </c>
      <c r="B15" s="1"/>
      <c r="C15" s="1"/>
      <c r="D15" s="1"/>
      <c r="E15" s="1"/>
      <c r="F15" s="1">
        <v>24.3</v>
      </c>
      <c r="G15" s="1">
        <v>39.5</v>
      </c>
      <c r="H15" s="1"/>
      <c r="I15" s="1"/>
      <c r="J15" s="1"/>
      <c r="K15" s="1"/>
      <c r="L15" s="1"/>
      <c r="M15" s="1"/>
    </row>
    <row r="16" spans="1:15" x14ac:dyDescent="0.35">
      <c r="A16" t="s">
        <v>309</v>
      </c>
      <c r="B16" s="1"/>
      <c r="C16" s="1"/>
      <c r="D16" s="1"/>
      <c r="E16" s="1"/>
      <c r="F16" s="1">
        <v>24.2</v>
      </c>
      <c r="G16" s="1">
        <v>40.299999999999997</v>
      </c>
      <c r="H16" s="1"/>
      <c r="I16" s="1"/>
      <c r="J16" s="1"/>
      <c r="K16" s="1"/>
      <c r="L16" s="1"/>
      <c r="M16" s="1"/>
    </row>
    <row r="17" spans="1:13" x14ac:dyDescent="0.35">
      <c r="A17" t="s">
        <v>310</v>
      </c>
      <c r="B17" s="1"/>
      <c r="C17" s="1"/>
      <c r="D17" s="1"/>
      <c r="E17" s="1"/>
      <c r="F17" s="1">
        <v>24.5</v>
      </c>
      <c r="G17">
        <v>40.6</v>
      </c>
      <c r="H17" s="1"/>
      <c r="I17" s="1"/>
      <c r="J17" s="1"/>
      <c r="K17" s="1"/>
      <c r="L17" s="1"/>
      <c r="M17" s="1"/>
    </row>
    <row r="18" spans="1:13" x14ac:dyDescent="0.35">
      <c r="A18" t="s">
        <v>319</v>
      </c>
      <c r="B18" s="1"/>
      <c r="C18" s="1"/>
      <c r="D18" s="1"/>
      <c r="E18" s="1"/>
      <c r="F18" s="1">
        <v>24.6</v>
      </c>
      <c r="G18" s="1">
        <v>39.799999999999997</v>
      </c>
      <c r="H18" s="1"/>
      <c r="I18" s="1"/>
      <c r="J18" s="1"/>
      <c r="K18" s="1"/>
      <c r="L18" s="1"/>
      <c r="M18" s="1"/>
    </row>
    <row r="19" spans="1:13" x14ac:dyDescent="0.35">
      <c r="A19" t="s">
        <v>320</v>
      </c>
      <c r="B19" s="1"/>
      <c r="C19" s="1"/>
      <c r="D19" s="1"/>
      <c r="E19" s="1"/>
      <c r="F19" s="1">
        <v>24.2</v>
      </c>
      <c r="G19" s="1">
        <v>40.700000000000003</v>
      </c>
      <c r="H19" s="1"/>
      <c r="I19" s="1"/>
      <c r="J19" s="1"/>
      <c r="K19" s="1"/>
      <c r="L19" s="1"/>
      <c r="M19" s="1"/>
    </row>
    <row r="20" spans="1:13" x14ac:dyDescent="0.35">
      <c r="A20" t="s">
        <v>321</v>
      </c>
      <c r="B20" s="1"/>
      <c r="C20" s="1"/>
      <c r="D20" s="1"/>
      <c r="E20" s="1"/>
      <c r="F20" s="1">
        <v>24.6</v>
      </c>
      <c r="G20" s="1"/>
      <c r="H20" s="1"/>
      <c r="I20" s="1"/>
      <c r="J20" s="1"/>
      <c r="K20" s="1"/>
      <c r="L20" s="1"/>
      <c r="M20" s="1"/>
    </row>
    <row r="21" spans="1:13" x14ac:dyDescent="0.35">
      <c r="A21" s="1" t="s">
        <v>322</v>
      </c>
      <c r="B21" s="1"/>
      <c r="C21" s="1"/>
      <c r="D21" s="1"/>
      <c r="E21" s="1"/>
      <c r="F21" s="1">
        <v>24.3</v>
      </c>
      <c r="G21" s="1">
        <v>39.6</v>
      </c>
      <c r="H21" s="1"/>
      <c r="I21" s="1"/>
      <c r="J21" s="1"/>
      <c r="K21" s="1"/>
      <c r="L21" s="1"/>
      <c r="M21" s="1"/>
    </row>
    <row r="22" spans="1:13" x14ac:dyDescent="0.35">
      <c r="A22" s="1" t="s">
        <v>330</v>
      </c>
      <c r="B22" s="1"/>
      <c r="C22" s="1"/>
      <c r="D22" s="1"/>
      <c r="E22" s="1"/>
      <c r="F22" s="1">
        <v>24.6</v>
      </c>
      <c r="G22" s="1">
        <v>40.1</v>
      </c>
      <c r="H22" s="1"/>
      <c r="I22" s="1"/>
      <c r="J22" s="1"/>
      <c r="K22" s="1"/>
      <c r="L22" s="1"/>
      <c r="M22" s="1"/>
    </row>
    <row r="23" spans="1:13" x14ac:dyDescent="0.35">
      <c r="A23" s="112" t="s">
        <v>21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3" x14ac:dyDescent="0.35">
      <c r="A24" t="s">
        <v>11</v>
      </c>
      <c r="B24" s="2">
        <v>27.7</v>
      </c>
      <c r="C24" s="1" t="s">
        <v>9</v>
      </c>
      <c r="D24" s="1" t="s">
        <v>9</v>
      </c>
      <c r="E24" s="3" t="s">
        <v>12</v>
      </c>
      <c r="F24" s="2">
        <v>27</v>
      </c>
      <c r="G24" s="1" t="s">
        <v>9</v>
      </c>
      <c r="H24" s="3" t="s">
        <v>9</v>
      </c>
      <c r="I24" s="2">
        <v>27</v>
      </c>
      <c r="J24" s="1" t="s">
        <v>9</v>
      </c>
      <c r="K24" s="1" t="s">
        <v>9</v>
      </c>
      <c r="L24" s="3"/>
      <c r="M24" s="1">
        <v>14</v>
      </c>
    </row>
    <row r="25" spans="1:13" x14ac:dyDescent="0.35">
      <c r="A25" t="s">
        <v>15</v>
      </c>
      <c r="B25" s="2">
        <v>27.2</v>
      </c>
      <c r="C25" s="1"/>
      <c r="D25" s="1"/>
      <c r="E25" s="3">
        <v>47.5</v>
      </c>
      <c r="F25" s="2">
        <v>27.8</v>
      </c>
      <c r="G25" s="1"/>
      <c r="H25" s="3"/>
      <c r="I25" s="2">
        <v>27.3</v>
      </c>
      <c r="J25" s="1"/>
      <c r="K25" s="1"/>
      <c r="L25" s="3"/>
      <c r="M25" s="1">
        <v>6</v>
      </c>
    </row>
    <row r="26" spans="1:13" x14ac:dyDescent="0.35">
      <c r="A26" t="s">
        <v>140</v>
      </c>
      <c r="B26" s="2"/>
      <c r="C26" s="1"/>
      <c r="D26" s="1"/>
      <c r="E26" s="3"/>
      <c r="F26" s="2">
        <v>26.9</v>
      </c>
      <c r="G26" s="1"/>
      <c r="H26" s="3"/>
      <c r="I26" s="2"/>
      <c r="J26" s="1"/>
      <c r="K26" s="1"/>
      <c r="L26" s="3"/>
      <c r="M26" s="1"/>
    </row>
    <row r="27" spans="1:13" x14ac:dyDescent="0.35">
      <c r="A27" t="s">
        <v>164</v>
      </c>
      <c r="B27" s="1"/>
      <c r="C27" s="1"/>
      <c r="D27" s="1"/>
      <c r="E27" s="1"/>
      <c r="F27" s="1">
        <v>27.5</v>
      </c>
      <c r="G27" s="1"/>
      <c r="H27" s="1"/>
      <c r="I27" s="1"/>
      <c r="J27" s="1"/>
      <c r="K27" s="1"/>
      <c r="L27" s="1"/>
      <c r="M27" s="1"/>
    </row>
    <row r="28" spans="1:13" x14ac:dyDescent="0.35">
      <c r="A28" t="s">
        <v>165</v>
      </c>
      <c r="B28" s="1"/>
      <c r="C28" s="1"/>
      <c r="D28" s="1"/>
      <c r="E28" s="1"/>
      <c r="F28" s="1">
        <v>27.5</v>
      </c>
      <c r="G28" s="1"/>
      <c r="H28" s="1"/>
      <c r="I28" s="1"/>
      <c r="J28" s="1"/>
      <c r="K28" s="1"/>
      <c r="L28" s="1"/>
      <c r="M28" s="1"/>
    </row>
    <row r="29" spans="1:13" x14ac:dyDescent="0.35">
      <c r="A29" t="s">
        <v>276</v>
      </c>
      <c r="B29" s="1"/>
      <c r="C29" s="1"/>
      <c r="D29" s="1"/>
      <c r="E29" s="1"/>
      <c r="F29" s="1">
        <v>26.9</v>
      </c>
      <c r="G29" s="1"/>
      <c r="H29" s="1"/>
      <c r="I29" s="1"/>
      <c r="J29" s="1"/>
      <c r="K29" s="1"/>
      <c r="L29" s="1"/>
      <c r="M29" s="1"/>
    </row>
    <row r="30" spans="1:13" x14ac:dyDescent="0.35">
      <c r="A30" t="s">
        <v>277</v>
      </c>
      <c r="B30" s="1"/>
      <c r="C30" s="1"/>
      <c r="D30" s="1"/>
      <c r="E30" s="1"/>
      <c r="F30" s="1">
        <v>27.3</v>
      </c>
      <c r="G30" s="1"/>
      <c r="H30" s="1"/>
      <c r="I30" s="1"/>
      <c r="J30" s="1"/>
      <c r="K30" s="1"/>
      <c r="L30" s="1"/>
      <c r="M30" s="1"/>
    </row>
    <row r="31" spans="1:13" x14ac:dyDescent="0.35">
      <c r="A31" s="112" t="s">
        <v>20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1:13" x14ac:dyDescent="0.35">
      <c r="A32" t="s">
        <v>14</v>
      </c>
      <c r="B32" s="2">
        <v>22.3</v>
      </c>
      <c r="C32" s="1">
        <v>38.799999999999997</v>
      </c>
      <c r="D32" s="1" t="s">
        <v>9</v>
      </c>
      <c r="E32" s="3"/>
      <c r="F32" s="2">
        <v>23.5</v>
      </c>
      <c r="G32" s="1">
        <v>39.799999999999997</v>
      </c>
      <c r="H32" s="3" t="s">
        <v>9</v>
      </c>
      <c r="I32" s="2">
        <v>24.6</v>
      </c>
      <c r="J32" s="1">
        <v>40.9</v>
      </c>
      <c r="K32" s="1" t="s">
        <v>9</v>
      </c>
      <c r="L32" s="3"/>
      <c r="M32" s="1">
        <v>14</v>
      </c>
    </row>
    <row r="33" spans="1:13" x14ac:dyDescent="0.35">
      <c r="A33" t="s">
        <v>18</v>
      </c>
      <c r="B33" s="2"/>
      <c r="C33" s="1"/>
      <c r="D33" s="1"/>
      <c r="E33" s="3"/>
      <c r="F33" s="2">
        <v>23</v>
      </c>
      <c r="G33" s="1">
        <v>39.6</v>
      </c>
      <c r="H33" s="3">
        <v>54.9</v>
      </c>
      <c r="I33" s="2"/>
      <c r="J33" s="1"/>
      <c r="K33" s="1"/>
      <c r="L33" s="3"/>
      <c r="M33" s="1"/>
    </row>
    <row r="34" spans="1:13" x14ac:dyDescent="0.35">
      <c r="A34" t="s">
        <v>141</v>
      </c>
      <c r="F34" s="2">
        <v>23.3</v>
      </c>
      <c r="G34">
        <v>37.9</v>
      </c>
    </row>
    <row r="35" spans="1:13" x14ac:dyDescent="0.35">
      <c r="A35" t="s">
        <v>166</v>
      </c>
      <c r="F35" s="1">
        <v>24.7</v>
      </c>
    </row>
    <row r="36" spans="1:13" x14ac:dyDescent="0.35">
      <c r="A36" t="s">
        <v>306</v>
      </c>
    </row>
  </sheetData>
  <mergeCells count="6">
    <mergeCell ref="A23:M23"/>
    <mergeCell ref="B1:E1"/>
    <mergeCell ref="I1:L1"/>
    <mergeCell ref="F1:H1"/>
    <mergeCell ref="A31:M31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C587-3D84-4A5C-B4F0-FEE436E55E53}">
  <dimension ref="A1:Q90"/>
  <sheetViews>
    <sheetView topLeftCell="A13" zoomScale="118" zoomScaleNormal="118" workbookViewId="0">
      <selection activeCell="P18" sqref="P18"/>
    </sheetView>
  </sheetViews>
  <sheetFormatPr defaultRowHeight="14.5" x14ac:dyDescent="0.35"/>
  <cols>
    <col min="3" max="3" width="21.7265625" bestFit="1" customWidth="1"/>
    <col min="4" max="4" width="11.26953125" bestFit="1" customWidth="1"/>
    <col min="5" max="5" width="11.08984375" bestFit="1" customWidth="1"/>
    <col min="6" max="6" width="13.453125" bestFit="1" customWidth="1"/>
    <col min="8" max="8" width="21.7265625" bestFit="1" customWidth="1"/>
    <col min="9" max="9" width="13.6328125" bestFit="1" customWidth="1"/>
    <col min="10" max="10" width="12.08984375" bestFit="1" customWidth="1"/>
    <col min="11" max="11" width="13.453125" bestFit="1" customWidth="1"/>
    <col min="13" max="13" width="21.7265625" bestFit="1" customWidth="1"/>
    <col min="14" max="14" width="11" bestFit="1" customWidth="1"/>
    <col min="15" max="15" width="12.08984375" bestFit="1" customWidth="1"/>
    <col min="16" max="16" width="13.453125" bestFit="1" customWidth="1"/>
  </cols>
  <sheetData>
    <row r="1" spans="1:17" x14ac:dyDescent="0.35">
      <c r="A1">
        <v>14</v>
      </c>
      <c r="C1" s="5" t="s">
        <v>104</v>
      </c>
      <c r="D1" s="5" t="s">
        <v>24</v>
      </c>
      <c r="E1" s="5" t="s">
        <v>105</v>
      </c>
      <c r="F1" s="5" t="s">
        <v>95</v>
      </c>
      <c r="H1" s="5" t="s">
        <v>104</v>
      </c>
      <c r="I1" s="5" t="s">
        <v>27</v>
      </c>
      <c r="J1" s="5" t="s">
        <v>106</v>
      </c>
      <c r="K1" s="5" t="s">
        <v>95</v>
      </c>
      <c r="M1" s="5" t="s">
        <v>104</v>
      </c>
      <c r="N1" s="5" t="s">
        <v>107</v>
      </c>
      <c r="O1" s="5" t="s">
        <v>108</v>
      </c>
      <c r="P1" s="5" t="s">
        <v>95</v>
      </c>
    </row>
    <row r="2" spans="1:17" x14ac:dyDescent="0.35">
      <c r="C2" s="6" t="s">
        <v>36</v>
      </c>
      <c r="D2" s="6">
        <v>27.7</v>
      </c>
      <c r="E2" s="6" t="s">
        <v>37</v>
      </c>
      <c r="F2" s="6" t="s">
        <v>37</v>
      </c>
      <c r="H2" s="6" t="s">
        <v>36</v>
      </c>
      <c r="I2" s="6">
        <v>27</v>
      </c>
      <c r="J2" s="6" t="s">
        <v>37</v>
      </c>
      <c r="K2" s="6" t="s">
        <v>37</v>
      </c>
      <c r="M2" s="6" t="s">
        <v>36</v>
      </c>
      <c r="N2" s="6">
        <v>27</v>
      </c>
      <c r="O2" s="6" t="s">
        <v>37</v>
      </c>
      <c r="P2" s="6" t="s">
        <v>37</v>
      </c>
    </row>
    <row r="3" spans="1:17" x14ac:dyDescent="0.35">
      <c r="C3" s="6" t="s">
        <v>38</v>
      </c>
      <c r="D3" s="6">
        <v>27.7</v>
      </c>
      <c r="E3" s="6" t="s">
        <v>37</v>
      </c>
      <c r="F3" s="6" t="s">
        <v>37</v>
      </c>
      <c r="H3" s="6" t="s">
        <v>38</v>
      </c>
      <c r="I3" s="6">
        <v>27</v>
      </c>
      <c r="J3" s="6" t="s">
        <v>37</v>
      </c>
      <c r="K3" s="6" t="s">
        <v>37</v>
      </c>
      <c r="M3" s="6" t="s">
        <v>38</v>
      </c>
      <c r="N3" s="6">
        <v>27</v>
      </c>
      <c r="O3" s="6" t="s">
        <v>37</v>
      </c>
      <c r="P3" s="6" t="s">
        <v>37</v>
      </c>
    </row>
    <row r="4" spans="1:17" x14ac:dyDescent="0.35">
      <c r="C4" s="7" t="s">
        <v>109</v>
      </c>
      <c r="D4" s="8" t="s">
        <v>110</v>
      </c>
      <c r="E4" s="6" t="s">
        <v>44</v>
      </c>
      <c r="F4" s="6" t="s">
        <v>45</v>
      </c>
      <c r="H4" s="7" t="s">
        <v>111</v>
      </c>
      <c r="I4" s="8" t="s">
        <v>112</v>
      </c>
      <c r="J4" s="6" t="s">
        <v>44</v>
      </c>
      <c r="K4" s="6" t="s">
        <v>45</v>
      </c>
      <c r="M4" s="7" t="s">
        <v>113</v>
      </c>
      <c r="N4" s="8" t="s">
        <v>114</v>
      </c>
      <c r="O4" s="6" t="s">
        <v>44</v>
      </c>
      <c r="P4" s="6" t="s">
        <v>45</v>
      </c>
    </row>
    <row r="5" spans="1:17" x14ac:dyDescent="0.35">
      <c r="C5" s="110" t="s">
        <v>57</v>
      </c>
      <c r="D5" s="6" t="s">
        <v>53</v>
      </c>
      <c r="E5" s="9">
        <v>266</v>
      </c>
      <c r="F5" s="6">
        <v>1709</v>
      </c>
      <c r="H5" s="110" t="s">
        <v>57</v>
      </c>
      <c r="I5" s="6" t="s">
        <v>53</v>
      </c>
      <c r="J5" s="9">
        <v>293</v>
      </c>
      <c r="K5" s="6">
        <v>1722</v>
      </c>
      <c r="M5" s="110" t="s">
        <v>57</v>
      </c>
      <c r="N5" s="6" t="s">
        <v>53</v>
      </c>
      <c r="O5" s="9">
        <v>266</v>
      </c>
      <c r="P5" s="6">
        <v>1723</v>
      </c>
    </row>
    <row r="6" spans="1:17" x14ac:dyDescent="0.35">
      <c r="C6" s="111"/>
      <c r="D6" s="6" t="s">
        <v>58</v>
      </c>
      <c r="E6" s="6">
        <v>70</v>
      </c>
      <c r="F6" s="6">
        <v>1997</v>
      </c>
      <c r="H6" s="111"/>
      <c r="I6" s="6" t="s">
        <v>58</v>
      </c>
      <c r="J6" s="6">
        <v>128</v>
      </c>
      <c r="K6" s="6">
        <v>1938</v>
      </c>
      <c r="M6" s="111"/>
      <c r="N6" s="6" t="s">
        <v>58</v>
      </c>
      <c r="O6" s="6">
        <v>74</v>
      </c>
      <c r="P6" s="6">
        <v>1929</v>
      </c>
    </row>
    <row r="7" spans="1:17" x14ac:dyDescent="0.35">
      <c r="C7" s="110" t="s">
        <v>61</v>
      </c>
      <c r="D7" s="6" t="s">
        <v>53</v>
      </c>
      <c r="E7" s="6">
        <v>229</v>
      </c>
      <c r="F7" s="13">
        <v>1710</v>
      </c>
      <c r="H7" s="110" t="s">
        <v>61</v>
      </c>
      <c r="I7" s="6" t="s">
        <v>53</v>
      </c>
      <c r="J7" s="6">
        <v>290</v>
      </c>
      <c r="K7" s="13">
        <v>1723</v>
      </c>
      <c r="M7" s="110" t="s">
        <v>61</v>
      </c>
      <c r="N7" s="6" t="s">
        <v>53</v>
      </c>
      <c r="O7" s="6">
        <v>295</v>
      </c>
      <c r="P7" s="13">
        <v>1723</v>
      </c>
    </row>
    <row r="8" spans="1:17" x14ac:dyDescent="0.35">
      <c r="C8" s="111"/>
      <c r="D8" s="6" t="s">
        <v>58</v>
      </c>
      <c r="E8" s="6">
        <v>172</v>
      </c>
      <c r="F8" s="6">
        <v>1952</v>
      </c>
      <c r="H8" s="111"/>
      <c r="I8" s="6" t="s">
        <v>58</v>
      </c>
      <c r="J8" s="6">
        <v>213</v>
      </c>
      <c r="K8" s="6">
        <v>1952</v>
      </c>
      <c r="M8" s="111"/>
      <c r="N8" s="6" t="s">
        <v>58</v>
      </c>
      <c r="O8" s="6">
        <v>198</v>
      </c>
      <c r="P8" s="6">
        <v>2027</v>
      </c>
    </row>
    <row r="9" spans="1:17" x14ac:dyDescent="0.35">
      <c r="C9" s="109" t="s">
        <v>66</v>
      </c>
      <c r="D9" s="6" t="s">
        <v>53</v>
      </c>
      <c r="E9" s="6">
        <v>211.6</v>
      </c>
      <c r="F9" s="6">
        <v>1706.8</v>
      </c>
      <c r="G9">
        <f>F9-F11</f>
        <v>1703.2</v>
      </c>
      <c r="H9" s="109" t="s">
        <v>66</v>
      </c>
      <c r="I9" s="6" t="s">
        <v>53</v>
      </c>
      <c r="J9" s="6">
        <v>204.4</v>
      </c>
      <c r="K9" s="6">
        <v>1718</v>
      </c>
      <c r="L9">
        <f>K9-K11</f>
        <v>1711.3</v>
      </c>
      <c r="M9" s="109" t="s">
        <v>66</v>
      </c>
      <c r="N9" s="6" t="s">
        <v>53</v>
      </c>
      <c r="O9" s="6">
        <v>210.8</v>
      </c>
      <c r="P9" s="6">
        <v>1717.9</v>
      </c>
      <c r="Q9">
        <f>P9-P11</f>
        <v>1711.5</v>
      </c>
    </row>
    <row r="10" spans="1:17" x14ac:dyDescent="0.35">
      <c r="C10" s="109"/>
      <c r="D10" s="6" t="s">
        <v>58</v>
      </c>
      <c r="E10" s="6">
        <v>156.1</v>
      </c>
      <c r="F10" s="6">
        <v>1948.1</v>
      </c>
      <c r="G10">
        <f>F9+F11</f>
        <v>1710.3999999999999</v>
      </c>
      <c r="H10" s="109"/>
      <c r="I10" s="6" t="s">
        <v>58</v>
      </c>
      <c r="J10" s="6">
        <v>174.8</v>
      </c>
      <c r="K10" s="6">
        <v>1955</v>
      </c>
      <c r="L10">
        <f>K9+K11</f>
        <v>1724.7</v>
      </c>
      <c r="M10" s="109"/>
      <c r="N10" s="6" t="s">
        <v>58</v>
      </c>
      <c r="O10" s="6">
        <v>146.69999999999999</v>
      </c>
      <c r="P10" s="6">
        <v>1968.1</v>
      </c>
      <c r="Q10">
        <f>P9+P11</f>
        <v>1724.3000000000002</v>
      </c>
    </row>
    <row r="11" spans="1:17" x14ac:dyDescent="0.35">
      <c r="C11" s="109" t="s">
        <v>67</v>
      </c>
      <c r="D11" s="6" t="s">
        <v>53</v>
      </c>
      <c r="E11" s="6">
        <v>45.7</v>
      </c>
      <c r="F11" s="6">
        <v>3.6</v>
      </c>
      <c r="G11">
        <f>E9-E11</f>
        <v>165.89999999999998</v>
      </c>
      <c r="H11" s="109" t="s">
        <v>67</v>
      </c>
      <c r="I11" s="6" t="s">
        <v>53</v>
      </c>
      <c r="J11" s="6">
        <v>70</v>
      </c>
      <c r="K11" s="6">
        <v>6.7</v>
      </c>
      <c r="L11">
        <f>J9-J11</f>
        <v>134.4</v>
      </c>
      <c r="M11" s="109" t="s">
        <v>67</v>
      </c>
      <c r="N11" s="6" t="s">
        <v>53</v>
      </c>
      <c r="O11" s="6">
        <v>64.400000000000006</v>
      </c>
      <c r="P11" s="6">
        <v>6.4</v>
      </c>
      <c r="Q11">
        <f>O9-O11</f>
        <v>146.4</v>
      </c>
    </row>
    <row r="12" spans="1:17" x14ac:dyDescent="0.35">
      <c r="C12" s="109"/>
      <c r="D12" s="6" t="s">
        <v>58</v>
      </c>
      <c r="E12" s="6">
        <v>68</v>
      </c>
      <c r="F12" s="6">
        <v>35.5</v>
      </c>
      <c r="G12">
        <f>E9+E11</f>
        <v>257.3</v>
      </c>
      <c r="H12" s="109"/>
      <c r="I12" s="6" t="s">
        <v>58</v>
      </c>
      <c r="J12" s="6">
        <v>79.8</v>
      </c>
      <c r="K12" s="6">
        <v>47.7</v>
      </c>
      <c r="L12">
        <f>J9+J11</f>
        <v>274.39999999999998</v>
      </c>
      <c r="M12" s="109"/>
      <c r="N12" s="6" t="s">
        <v>58</v>
      </c>
      <c r="O12" s="6">
        <v>65.099999999999994</v>
      </c>
      <c r="P12" s="6">
        <v>50</v>
      </c>
      <c r="Q12">
        <f>O9+O11</f>
        <v>275.20000000000005</v>
      </c>
    </row>
    <row r="13" spans="1:17" x14ac:dyDescent="0.35">
      <c r="C13" s="1"/>
      <c r="D13" s="1"/>
      <c r="E13" s="1"/>
      <c r="F13" s="1"/>
    </row>
    <row r="14" spans="1:17" x14ac:dyDescent="0.35">
      <c r="A14">
        <v>6</v>
      </c>
      <c r="C14" s="5" t="s">
        <v>15</v>
      </c>
      <c r="D14" s="5" t="s">
        <v>93</v>
      </c>
      <c r="E14" s="5" t="s">
        <v>115</v>
      </c>
      <c r="F14" s="5" t="s">
        <v>116</v>
      </c>
      <c r="H14" s="5" t="s">
        <v>15</v>
      </c>
      <c r="I14" s="5" t="s">
        <v>117</v>
      </c>
      <c r="J14" s="5" t="s">
        <v>118</v>
      </c>
      <c r="K14" s="5" t="s">
        <v>116</v>
      </c>
      <c r="M14" s="5" t="s">
        <v>15</v>
      </c>
      <c r="N14" s="5" t="s">
        <v>119</v>
      </c>
      <c r="O14" s="5" t="s">
        <v>120</v>
      </c>
      <c r="P14" s="5" t="s">
        <v>116</v>
      </c>
    </row>
    <row r="15" spans="1:17" x14ac:dyDescent="0.35">
      <c r="C15" s="6" t="s">
        <v>36</v>
      </c>
      <c r="D15" s="6">
        <v>27.2</v>
      </c>
      <c r="E15" s="6" t="s">
        <v>37</v>
      </c>
      <c r="F15" s="6" t="s">
        <v>37</v>
      </c>
      <c r="H15" s="6" t="s">
        <v>36</v>
      </c>
      <c r="I15" s="6">
        <v>27.3</v>
      </c>
      <c r="J15" s="6" t="s">
        <v>37</v>
      </c>
      <c r="K15" s="6" t="s">
        <v>37</v>
      </c>
      <c r="M15" s="6" t="s">
        <v>36</v>
      </c>
      <c r="N15" s="6">
        <v>27.8</v>
      </c>
      <c r="O15" s="6" t="s">
        <v>37</v>
      </c>
      <c r="P15" s="6" t="s">
        <v>37</v>
      </c>
    </row>
    <row r="16" spans="1:17" x14ac:dyDescent="0.35">
      <c r="C16" s="6" t="s">
        <v>38</v>
      </c>
      <c r="D16" s="6">
        <v>27.2</v>
      </c>
      <c r="E16" s="6" t="s">
        <v>37</v>
      </c>
      <c r="F16" s="6" t="s">
        <v>37</v>
      </c>
      <c r="H16" s="6" t="s">
        <v>38</v>
      </c>
      <c r="I16" s="6">
        <v>27.3</v>
      </c>
      <c r="J16" s="6" t="s">
        <v>37</v>
      </c>
      <c r="K16" s="6" t="s">
        <v>37</v>
      </c>
      <c r="M16" s="6" t="s">
        <v>38</v>
      </c>
      <c r="N16" s="6">
        <v>27.8</v>
      </c>
      <c r="O16" s="6" t="s">
        <v>37</v>
      </c>
      <c r="P16" s="6" t="s">
        <v>37</v>
      </c>
    </row>
    <row r="17" spans="1:17" x14ac:dyDescent="0.35">
      <c r="C17" s="7" t="s">
        <v>121</v>
      </c>
      <c r="D17" s="8" t="s">
        <v>122</v>
      </c>
      <c r="E17" s="6" t="s">
        <v>44</v>
      </c>
      <c r="F17" s="6" t="s">
        <v>45</v>
      </c>
      <c r="H17" s="7" t="s">
        <v>123</v>
      </c>
      <c r="I17" s="8" t="s">
        <v>124</v>
      </c>
      <c r="J17" s="6" t="s">
        <v>44</v>
      </c>
      <c r="K17" s="6" t="s">
        <v>45</v>
      </c>
      <c r="M17" s="7" t="s">
        <v>125</v>
      </c>
      <c r="N17" s="8" t="s">
        <v>126</v>
      </c>
      <c r="O17" s="6" t="s">
        <v>44</v>
      </c>
      <c r="P17" s="6" t="s">
        <v>45</v>
      </c>
    </row>
    <row r="18" spans="1:17" x14ac:dyDescent="0.35">
      <c r="C18" s="110" t="s">
        <v>57</v>
      </c>
      <c r="D18" s="6" t="s">
        <v>53</v>
      </c>
      <c r="E18" s="9">
        <v>283</v>
      </c>
      <c r="F18" s="6">
        <v>1740</v>
      </c>
      <c r="H18" s="110" t="s">
        <v>57</v>
      </c>
      <c r="I18" s="6" t="s">
        <v>53</v>
      </c>
      <c r="J18" s="9">
        <v>235</v>
      </c>
      <c r="K18" s="6">
        <v>1737</v>
      </c>
      <c r="M18" s="110" t="s">
        <v>57</v>
      </c>
      <c r="N18" s="6" t="s">
        <v>53</v>
      </c>
      <c r="O18" s="9">
        <v>299</v>
      </c>
      <c r="P18" s="6">
        <v>1725</v>
      </c>
    </row>
    <row r="19" spans="1:17" x14ac:dyDescent="0.35">
      <c r="C19" s="111"/>
      <c r="D19" s="6" t="s">
        <v>58</v>
      </c>
      <c r="E19" s="6">
        <v>85</v>
      </c>
      <c r="F19" s="6">
        <v>1902</v>
      </c>
      <c r="H19" s="111"/>
      <c r="I19" s="6" t="s">
        <v>58</v>
      </c>
      <c r="J19" s="6">
        <v>104</v>
      </c>
      <c r="K19" s="6">
        <v>1998</v>
      </c>
      <c r="M19" s="111"/>
      <c r="N19" s="6" t="s">
        <v>58</v>
      </c>
      <c r="O19" s="6">
        <v>198</v>
      </c>
      <c r="P19" s="6">
        <v>1970</v>
      </c>
    </row>
    <row r="20" spans="1:17" x14ac:dyDescent="0.35">
      <c r="C20" s="110" t="s">
        <v>61</v>
      </c>
      <c r="D20" s="6" t="s">
        <v>53</v>
      </c>
      <c r="E20" s="6">
        <v>269</v>
      </c>
      <c r="F20" s="13">
        <v>1739</v>
      </c>
      <c r="H20" s="110" t="s">
        <v>61</v>
      </c>
      <c r="I20" s="6" t="s">
        <v>53</v>
      </c>
      <c r="J20" s="6">
        <v>274</v>
      </c>
      <c r="K20" s="13">
        <v>1736</v>
      </c>
      <c r="M20" s="110" t="s">
        <v>61</v>
      </c>
      <c r="N20" s="6" t="s">
        <v>53</v>
      </c>
      <c r="O20" s="6">
        <v>300</v>
      </c>
      <c r="P20" s="13">
        <v>1726</v>
      </c>
    </row>
    <row r="21" spans="1:17" x14ac:dyDescent="0.35">
      <c r="C21" s="111"/>
      <c r="D21" s="6" t="s">
        <v>58</v>
      </c>
      <c r="E21" s="6">
        <v>295</v>
      </c>
      <c r="F21" s="6">
        <v>2024</v>
      </c>
      <c r="H21" s="111"/>
      <c r="I21" s="6" t="s">
        <v>58</v>
      </c>
      <c r="J21" s="6">
        <v>223</v>
      </c>
      <c r="K21" s="6">
        <v>1982</v>
      </c>
      <c r="M21" s="111"/>
      <c r="N21" s="6" t="s">
        <v>58</v>
      </c>
      <c r="O21" s="6">
        <v>218</v>
      </c>
      <c r="P21" s="6">
        <v>1971</v>
      </c>
    </row>
    <row r="22" spans="1:17" x14ac:dyDescent="0.35">
      <c r="C22" s="109" t="s">
        <v>66</v>
      </c>
      <c r="D22" s="6" t="s">
        <v>53</v>
      </c>
      <c r="E22" s="6">
        <v>186.9</v>
      </c>
      <c r="F22" s="6">
        <v>1730.6</v>
      </c>
      <c r="G22">
        <f>F22-F24</f>
        <v>1719.1</v>
      </c>
      <c r="H22" s="109" t="s">
        <v>66</v>
      </c>
      <c r="I22" s="6" t="s">
        <v>53</v>
      </c>
      <c r="J22" s="6">
        <v>201.6</v>
      </c>
      <c r="K22" s="6">
        <v>1730.2</v>
      </c>
      <c r="L22">
        <f>K22-K24</f>
        <v>1719.2</v>
      </c>
      <c r="M22" s="109" t="s">
        <v>66</v>
      </c>
      <c r="N22" s="6" t="s">
        <v>53</v>
      </c>
      <c r="O22" s="6">
        <v>211.1</v>
      </c>
      <c r="P22" s="6">
        <v>1722.2</v>
      </c>
      <c r="Q22">
        <f>P22-P24</f>
        <v>1715.3</v>
      </c>
    </row>
    <row r="23" spans="1:17" x14ac:dyDescent="0.35">
      <c r="C23" s="109"/>
      <c r="D23" s="6" t="s">
        <v>58</v>
      </c>
      <c r="E23" s="6">
        <v>180.1</v>
      </c>
      <c r="F23" s="6">
        <v>1968.8</v>
      </c>
      <c r="G23">
        <f>F22+F24</f>
        <v>1742.1</v>
      </c>
      <c r="H23" s="109"/>
      <c r="I23" s="6" t="s">
        <v>58</v>
      </c>
      <c r="J23" s="6">
        <v>187.4</v>
      </c>
      <c r="K23" s="6">
        <v>1947.9</v>
      </c>
      <c r="L23">
        <f>K22+K24</f>
        <v>1741.2</v>
      </c>
      <c r="M23" s="109"/>
      <c r="N23" s="6" t="s">
        <v>58</v>
      </c>
      <c r="O23" s="6">
        <v>182.7</v>
      </c>
      <c r="P23" s="6">
        <v>1958.1</v>
      </c>
      <c r="Q23">
        <f>P22+P24</f>
        <v>1729.1000000000001</v>
      </c>
    </row>
    <row r="24" spans="1:17" x14ac:dyDescent="0.35">
      <c r="C24" s="109" t="s">
        <v>67</v>
      </c>
      <c r="D24" s="6" t="s">
        <v>53</v>
      </c>
      <c r="E24" s="6">
        <v>71.3</v>
      </c>
      <c r="F24" s="6">
        <v>11.5</v>
      </c>
      <c r="G24">
        <f>E22-E24</f>
        <v>115.60000000000001</v>
      </c>
      <c r="H24" s="109" t="s">
        <v>67</v>
      </c>
      <c r="I24" s="6" t="s">
        <v>53</v>
      </c>
      <c r="J24" s="6">
        <v>65.099999999999994</v>
      </c>
      <c r="K24" s="6">
        <v>11</v>
      </c>
      <c r="L24">
        <f>J22-J24</f>
        <v>136.5</v>
      </c>
      <c r="M24" s="109" t="s">
        <v>67</v>
      </c>
      <c r="N24" s="6" t="s">
        <v>53</v>
      </c>
      <c r="O24" s="6">
        <v>61.9</v>
      </c>
      <c r="P24" s="6">
        <v>6.9</v>
      </c>
      <c r="Q24">
        <f>O22-O24</f>
        <v>149.19999999999999</v>
      </c>
    </row>
    <row r="25" spans="1:17" x14ac:dyDescent="0.35">
      <c r="C25" s="109"/>
      <c r="D25" s="6" t="s">
        <v>58</v>
      </c>
      <c r="E25" s="6">
        <v>74.2</v>
      </c>
      <c r="F25" s="6">
        <v>53.4</v>
      </c>
      <c r="G25">
        <f>E22+E24</f>
        <v>258.2</v>
      </c>
      <c r="H25" s="109"/>
      <c r="I25" s="6" t="s">
        <v>58</v>
      </c>
      <c r="J25" s="6">
        <v>68.8</v>
      </c>
      <c r="K25" s="6">
        <v>51.3</v>
      </c>
      <c r="L25">
        <f>J22+J24</f>
        <v>266.7</v>
      </c>
      <c r="M25" s="109"/>
      <c r="N25" s="6" t="s">
        <v>58</v>
      </c>
      <c r="O25" s="6">
        <v>72.7</v>
      </c>
      <c r="P25" s="6">
        <v>54.8</v>
      </c>
      <c r="Q25">
        <f>O22+O24</f>
        <v>273</v>
      </c>
    </row>
    <row r="27" spans="1:17" x14ac:dyDescent="0.35">
      <c r="A27">
        <v>12</v>
      </c>
      <c r="C27" s="5" t="s">
        <v>140</v>
      </c>
      <c r="D27" s="5" t="s">
        <v>93</v>
      </c>
      <c r="E27" s="5" t="s">
        <v>94</v>
      </c>
      <c r="F27" s="5" t="s">
        <v>95</v>
      </c>
      <c r="H27" s="5" t="s">
        <v>140</v>
      </c>
      <c r="I27" s="5" t="s">
        <v>155</v>
      </c>
      <c r="J27" s="5" t="s">
        <v>168</v>
      </c>
      <c r="K27" s="5" t="s">
        <v>163</v>
      </c>
    </row>
    <row r="28" spans="1:17" x14ac:dyDescent="0.35">
      <c r="C28" s="6" t="s">
        <v>36</v>
      </c>
      <c r="D28" s="6">
        <v>27.2</v>
      </c>
      <c r="E28" s="6" t="s">
        <v>37</v>
      </c>
      <c r="F28" s="6" t="s">
        <v>37</v>
      </c>
      <c r="H28" s="6" t="s">
        <v>36</v>
      </c>
      <c r="I28" s="6">
        <v>26.9</v>
      </c>
      <c r="J28" s="6"/>
      <c r="K28" s="6"/>
    </row>
    <row r="29" spans="1:17" x14ac:dyDescent="0.35">
      <c r="C29" s="6" t="s">
        <v>38</v>
      </c>
      <c r="D29" s="6">
        <v>27.2</v>
      </c>
      <c r="E29" s="6" t="s">
        <v>37</v>
      </c>
      <c r="F29" s="6" t="s">
        <v>37</v>
      </c>
      <c r="H29" s="6" t="s">
        <v>38</v>
      </c>
      <c r="I29" s="6">
        <v>26.9</v>
      </c>
      <c r="J29" s="6"/>
      <c r="K29" s="6"/>
    </row>
    <row r="30" spans="1:17" x14ac:dyDescent="0.35">
      <c r="C30" s="7" t="s">
        <v>99</v>
      </c>
      <c r="D30" s="8" t="s">
        <v>100</v>
      </c>
      <c r="E30" s="6" t="s">
        <v>44</v>
      </c>
      <c r="F30" s="6" t="s">
        <v>45</v>
      </c>
      <c r="H30" s="14" t="s">
        <v>213</v>
      </c>
      <c r="I30" s="15" t="s">
        <v>214</v>
      </c>
      <c r="J30" s="6" t="s">
        <v>44</v>
      </c>
      <c r="K30" s="6" t="s">
        <v>45</v>
      </c>
    </row>
    <row r="31" spans="1:17" x14ac:dyDescent="0.35">
      <c r="C31" s="110" t="s">
        <v>57</v>
      </c>
      <c r="D31" s="6" t="s">
        <v>53</v>
      </c>
      <c r="E31" s="9">
        <v>191</v>
      </c>
      <c r="F31" s="6">
        <v>1727</v>
      </c>
      <c r="H31" s="110" t="s">
        <v>57</v>
      </c>
      <c r="I31" s="6" t="s">
        <v>53</v>
      </c>
      <c r="J31" s="6">
        <v>254</v>
      </c>
      <c r="K31" s="6">
        <v>1713</v>
      </c>
    </row>
    <row r="32" spans="1:17" x14ac:dyDescent="0.35">
      <c r="C32" s="111"/>
      <c r="D32" s="6" t="s">
        <v>58</v>
      </c>
      <c r="E32" s="6">
        <v>204</v>
      </c>
      <c r="F32" s="6">
        <v>2043</v>
      </c>
      <c r="H32" s="111"/>
      <c r="I32" s="6" t="s">
        <v>58</v>
      </c>
      <c r="J32" s="6">
        <v>67</v>
      </c>
      <c r="K32" s="6">
        <v>2016</v>
      </c>
    </row>
    <row r="33" spans="1:12" x14ac:dyDescent="0.35">
      <c r="C33" s="110" t="s">
        <v>61</v>
      </c>
      <c r="D33" s="6" t="s">
        <v>53</v>
      </c>
      <c r="E33" s="6">
        <v>193</v>
      </c>
      <c r="F33" s="13">
        <v>1729</v>
      </c>
      <c r="H33" s="110" t="s">
        <v>61</v>
      </c>
      <c r="I33" s="6" t="s">
        <v>53</v>
      </c>
      <c r="J33" s="6">
        <v>254</v>
      </c>
      <c r="K33" s="13">
        <v>1713</v>
      </c>
    </row>
    <row r="34" spans="1:12" x14ac:dyDescent="0.35">
      <c r="C34" s="111"/>
      <c r="D34" s="6" t="s">
        <v>58</v>
      </c>
      <c r="E34" s="6">
        <v>218</v>
      </c>
      <c r="F34" s="6">
        <v>1888</v>
      </c>
      <c r="H34" s="111"/>
      <c r="I34" s="6" t="s">
        <v>58</v>
      </c>
      <c r="J34" s="6">
        <v>208</v>
      </c>
      <c r="K34" s="6">
        <v>2024</v>
      </c>
    </row>
    <row r="35" spans="1:12" x14ac:dyDescent="0.35">
      <c r="C35" s="109" t="s">
        <v>66</v>
      </c>
      <c r="D35" s="6" t="s">
        <v>53</v>
      </c>
      <c r="E35" s="6">
        <v>212</v>
      </c>
      <c r="F35" s="6">
        <v>1726.1</v>
      </c>
      <c r="G35">
        <f>F35-F37</f>
        <v>1721.1999999999998</v>
      </c>
      <c r="H35" s="109" t="s">
        <v>66</v>
      </c>
      <c r="I35" s="6" t="s">
        <v>53</v>
      </c>
      <c r="J35" s="6">
        <v>216.7</v>
      </c>
      <c r="K35" s="6">
        <v>1709.9</v>
      </c>
      <c r="L35" s="19">
        <f>K35+K37</f>
        <v>1713.4</v>
      </c>
    </row>
    <row r="36" spans="1:12" x14ac:dyDescent="0.35">
      <c r="C36" s="109"/>
      <c r="D36" s="6" t="s">
        <v>58</v>
      </c>
      <c r="E36" s="6">
        <v>175.3</v>
      </c>
      <c r="F36" s="6">
        <v>1949.5</v>
      </c>
      <c r="G36">
        <f>F35+F37</f>
        <v>1731</v>
      </c>
      <c r="H36" s="109"/>
      <c r="I36" s="6" t="s">
        <v>58</v>
      </c>
      <c r="J36" s="6">
        <v>178.4</v>
      </c>
      <c r="K36" s="6">
        <v>1954.3</v>
      </c>
      <c r="L36" s="18">
        <f>K35-K37</f>
        <v>1706.4</v>
      </c>
    </row>
    <row r="37" spans="1:12" x14ac:dyDescent="0.35">
      <c r="C37" s="109" t="s">
        <v>67</v>
      </c>
      <c r="D37" s="6" t="s">
        <v>53</v>
      </c>
      <c r="E37" s="6">
        <v>54.8</v>
      </c>
      <c r="F37" s="6">
        <v>4.9000000000000004</v>
      </c>
      <c r="G37">
        <f>E35-E37</f>
        <v>157.19999999999999</v>
      </c>
      <c r="H37" s="109" t="s">
        <v>67</v>
      </c>
      <c r="I37" s="6" t="s">
        <v>53</v>
      </c>
      <c r="J37" s="6">
        <v>55.6</v>
      </c>
      <c r="K37" s="6">
        <v>3.5</v>
      </c>
      <c r="L37">
        <f>J35-J37</f>
        <v>161.1</v>
      </c>
    </row>
    <row r="38" spans="1:12" x14ac:dyDescent="0.35">
      <c r="C38" s="109"/>
      <c r="D38" s="6" t="s">
        <v>58</v>
      </c>
      <c r="E38" s="6">
        <v>71.8</v>
      </c>
      <c r="F38" s="6">
        <v>59.5</v>
      </c>
      <c r="G38">
        <f>E35+E37</f>
        <v>266.8</v>
      </c>
      <c r="H38" s="109"/>
      <c r="I38" s="6" t="s">
        <v>58</v>
      </c>
      <c r="J38" s="6">
        <v>62.8</v>
      </c>
      <c r="K38" s="6">
        <v>56.4</v>
      </c>
      <c r="L38">
        <f>J35+J37</f>
        <v>272.3</v>
      </c>
    </row>
    <row r="40" spans="1:12" x14ac:dyDescent="0.35">
      <c r="A40">
        <v>2</v>
      </c>
      <c r="H40" s="5" t="s">
        <v>165</v>
      </c>
      <c r="I40" s="5" t="s">
        <v>117</v>
      </c>
      <c r="J40" s="5" t="s">
        <v>169</v>
      </c>
      <c r="K40" s="5" t="s">
        <v>170</v>
      </c>
    </row>
    <row r="41" spans="1:12" x14ac:dyDescent="0.35">
      <c r="H41" s="6" t="s">
        <v>36</v>
      </c>
      <c r="I41" s="6">
        <v>27.5</v>
      </c>
      <c r="J41" s="6"/>
      <c r="K41" s="6"/>
    </row>
    <row r="42" spans="1:12" x14ac:dyDescent="0.35">
      <c r="H42" s="6" t="s">
        <v>38</v>
      </c>
      <c r="I42" s="6">
        <v>27.5</v>
      </c>
      <c r="J42" s="6"/>
      <c r="K42" s="6"/>
    </row>
    <row r="43" spans="1:12" x14ac:dyDescent="0.35">
      <c r="H43" s="14" t="s">
        <v>229</v>
      </c>
      <c r="I43" s="15" t="s">
        <v>230</v>
      </c>
      <c r="J43" s="6" t="s">
        <v>44</v>
      </c>
      <c r="K43" s="6" t="s">
        <v>45</v>
      </c>
    </row>
    <row r="44" spans="1:12" x14ac:dyDescent="0.35">
      <c r="H44" s="110" t="s">
        <v>57</v>
      </c>
      <c r="I44" s="6" t="s">
        <v>53</v>
      </c>
      <c r="J44" s="6">
        <v>132</v>
      </c>
      <c r="K44" s="6">
        <v>1704</v>
      </c>
    </row>
    <row r="45" spans="1:12" x14ac:dyDescent="0.35">
      <c r="H45" s="111"/>
      <c r="I45" s="6" t="s">
        <v>58</v>
      </c>
      <c r="J45" s="6">
        <v>243</v>
      </c>
      <c r="K45" s="6">
        <v>1881</v>
      </c>
    </row>
    <row r="46" spans="1:12" x14ac:dyDescent="0.35">
      <c r="H46" s="110" t="s">
        <v>61</v>
      </c>
      <c r="I46" s="6" t="s">
        <v>53</v>
      </c>
      <c r="J46" s="6">
        <v>137</v>
      </c>
      <c r="K46" s="13">
        <v>1713</v>
      </c>
    </row>
    <row r="47" spans="1:12" x14ac:dyDescent="0.35">
      <c r="H47" s="111"/>
      <c r="I47" s="6" t="s">
        <v>58</v>
      </c>
      <c r="J47" s="6">
        <v>167</v>
      </c>
      <c r="K47" s="6">
        <v>2024</v>
      </c>
    </row>
    <row r="48" spans="1:12" x14ac:dyDescent="0.35">
      <c r="H48" s="109" t="s">
        <v>66</v>
      </c>
      <c r="I48" s="6" t="s">
        <v>53</v>
      </c>
      <c r="J48" s="6">
        <v>206.9</v>
      </c>
      <c r="K48" s="6">
        <v>1709</v>
      </c>
      <c r="L48" s="19">
        <f>K48+K50</f>
        <v>1713</v>
      </c>
    </row>
    <row r="49" spans="1:12" x14ac:dyDescent="0.35">
      <c r="H49" s="109"/>
      <c r="I49" s="6" t="s">
        <v>58</v>
      </c>
      <c r="J49" s="6">
        <v>176.8</v>
      </c>
      <c r="K49" s="6">
        <v>1942.5</v>
      </c>
      <c r="L49" s="18">
        <f>K48-K50</f>
        <v>1705</v>
      </c>
    </row>
    <row r="50" spans="1:12" x14ac:dyDescent="0.35">
      <c r="H50" s="109" t="s">
        <v>67</v>
      </c>
      <c r="I50" s="6" t="s">
        <v>53</v>
      </c>
      <c r="J50" s="6">
        <v>54.9</v>
      </c>
      <c r="K50" s="6">
        <v>4</v>
      </c>
      <c r="L50">
        <f>J48-J50</f>
        <v>152</v>
      </c>
    </row>
    <row r="51" spans="1:12" x14ac:dyDescent="0.35">
      <c r="H51" s="109"/>
      <c r="I51" s="6" t="s">
        <v>58</v>
      </c>
      <c r="J51" s="6">
        <v>68.599999999999994</v>
      </c>
      <c r="K51" s="6">
        <v>57.9</v>
      </c>
      <c r="L51">
        <f>J48+J50</f>
        <v>261.8</v>
      </c>
    </row>
    <row r="53" spans="1:12" x14ac:dyDescent="0.35">
      <c r="A53">
        <v>14</v>
      </c>
      <c r="H53" s="5" t="s">
        <v>171</v>
      </c>
      <c r="I53" s="5" t="s">
        <v>117</v>
      </c>
      <c r="J53" s="5" t="s">
        <v>172</v>
      </c>
      <c r="K53" s="5" t="s">
        <v>173</v>
      </c>
    </row>
    <row r="54" spans="1:12" x14ac:dyDescent="0.35">
      <c r="H54" s="6" t="s">
        <v>36</v>
      </c>
      <c r="I54" s="6">
        <v>27.5</v>
      </c>
      <c r="J54" s="6"/>
      <c r="K54" s="6"/>
    </row>
    <row r="55" spans="1:12" x14ac:dyDescent="0.35">
      <c r="H55" s="6" t="s">
        <v>38</v>
      </c>
      <c r="I55" s="6">
        <v>27.5</v>
      </c>
      <c r="J55" s="6"/>
      <c r="K55" s="6"/>
    </row>
    <row r="56" spans="1:12" x14ac:dyDescent="0.35">
      <c r="H56" s="14" t="s">
        <v>229</v>
      </c>
      <c r="I56" s="15" t="s">
        <v>230</v>
      </c>
      <c r="J56" s="6" t="s">
        <v>44</v>
      </c>
      <c r="K56" s="6" t="s">
        <v>45</v>
      </c>
    </row>
    <row r="57" spans="1:12" x14ac:dyDescent="0.35">
      <c r="H57" s="110" t="s">
        <v>57</v>
      </c>
      <c r="I57" s="6" t="s">
        <v>53</v>
      </c>
      <c r="J57" s="6">
        <v>133</v>
      </c>
      <c r="K57" s="6">
        <v>1703</v>
      </c>
    </row>
    <row r="58" spans="1:12" x14ac:dyDescent="0.35">
      <c r="H58" s="111"/>
      <c r="I58" s="6" t="s">
        <v>58</v>
      </c>
      <c r="J58" s="6">
        <v>221</v>
      </c>
      <c r="K58" s="6">
        <v>1989</v>
      </c>
    </row>
    <row r="59" spans="1:12" x14ac:dyDescent="0.35">
      <c r="H59" s="110" t="s">
        <v>61</v>
      </c>
      <c r="I59" s="6" t="s">
        <v>53</v>
      </c>
      <c r="J59" s="6">
        <v>223</v>
      </c>
      <c r="K59" s="13">
        <v>1713</v>
      </c>
    </row>
    <row r="60" spans="1:12" x14ac:dyDescent="0.35">
      <c r="H60" s="111"/>
      <c r="I60" s="6" t="s">
        <v>58</v>
      </c>
      <c r="J60" s="6">
        <v>269</v>
      </c>
      <c r="K60" s="6">
        <v>1899</v>
      </c>
    </row>
    <row r="61" spans="1:12" x14ac:dyDescent="0.35">
      <c r="H61" s="109" t="s">
        <v>66</v>
      </c>
      <c r="I61" s="6" t="s">
        <v>53</v>
      </c>
      <c r="J61" s="6">
        <v>219.3</v>
      </c>
      <c r="K61" s="6">
        <v>1709.7</v>
      </c>
      <c r="L61" s="19">
        <f>K61+K63</f>
        <v>1713.8</v>
      </c>
    </row>
    <row r="62" spans="1:12" x14ac:dyDescent="0.35">
      <c r="H62" s="109"/>
      <c r="I62" s="6" t="s">
        <v>58</v>
      </c>
      <c r="J62" s="6">
        <v>170.7</v>
      </c>
      <c r="K62" s="6">
        <v>1960.6</v>
      </c>
      <c r="L62" s="18">
        <f>K61-K63</f>
        <v>1705.6000000000001</v>
      </c>
    </row>
    <row r="63" spans="1:12" x14ac:dyDescent="0.35">
      <c r="H63" s="109" t="s">
        <v>67</v>
      </c>
      <c r="I63" s="6" t="s">
        <v>53</v>
      </c>
      <c r="J63" s="6">
        <v>54.5</v>
      </c>
      <c r="K63" s="6">
        <v>4.0999999999999996</v>
      </c>
      <c r="L63">
        <f>J61-J63</f>
        <v>164.8</v>
      </c>
    </row>
    <row r="64" spans="1:12" x14ac:dyDescent="0.35">
      <c r="H64" s="109"/>
      <c r="I64" s="6" t="s">
        <v>58</v>
      </c>
      <c r="J64" s="6">
        <v>79.599999999999994</v>
      </c>
      <c r="K64" s="6">
        <v>54.9</v>
      </c>
      <c r="L64">
        <f>J61+J63</f>
        <v>273.8</v>
      </c>
    </row>
    <row r="66" spans="1:12" x14ac:dyDescent="0.35">
      <c r="A66">
        <v>14</v>
      </c>
      <c r="H66" s="5" t="s">
        <v>276</v>
      </c>
      <c r="I66" s="5" t="s">
        <v>147</v>
      </c>
      <c r="J66" s="5" t="s">
        <v>289</v>
      </c>
      <c r="K66" s="5" t="s">
        <v>290</v>
      </c>
    </row>
    <row r="67" spans="1:12" x14ac:dyDescent="0.35">
      <c r="H67" s="6" t="s">
        <v>36</v>
      </c>
      <c r="I67" s="6">
        <v>26.9</v>
      </c>
      <c r="J67" s="6"/>
      <c r="K67" s="6"/>
    </row>
    <row r="68" spans="1:12" x14ac:dyDescent="0.35">
      <c r="H68" s="6" t="s">
        <v>38</v>
      </c>
      <c r="I68" s="6">
        <v>26.9</v>
      </c>
      <c r="J68" s="6"/>
      <c r="K68" s="6"/>
    </row>
    <row r="69" spans="1:12" x14ac:dyDescent="0.35">
      <c r="H69" s="14" t="s">
        <v>291</v>
      </c>
      <c r="I69" s="15" t="s">
        <v>214</v>
      </c>
      <c r="J69" s="6" t="s">
        <v>44</v>
      </c>
      <c r="K69" s="6" t="s">
        <v>45</v>
      </c>
    </row>
    <row r="70" spans="1:12" x14ac:dyDescent="0.35">
      <c r="H70" s="110" t="s">
        <v>57</v>
      </c>
      <c r="I70" s="6" t="s">
        <v>53</v>
      </c>
      <c r="J70" s="6">
        <v>266</v>
      </c>
      <c r="K70" s="6">
        <v>1730</v>
      </c>
    </row>
    <row r="71" spans="1:12" x14ac:dyDescent="0.35">
      <c r="H71" s="111"/>
      <c r="I71" s="6" t="s">
        <v>58</v>
      </c>
      <c r="J71" s="6">
        <v>290</v>
      </c>
      <c r="K71" s="6">
        <v>1870</v>
      </c>
    </row>
    <row r="72" spans="1:12" x14ac:dyDescent="0.35">
      <c r="H72" s="110" t="s">
        <v>61</v>
      </c>
      <c r="I72" s="6" t="s">
        <v>53</v>
      </c>
      <c r="J72" s="6">
        <v>280</v>
      </c>
      <c r="K72" s="13">
        <v>1729</v>
      </c>
    </row>
    <row r="73" spans="1:12" x14ac:dyDescent="0.35">
      <c r="H73" s="111"/>
      <c r="I73" s="6" t="s">
        <v>58</v>
      </c>
      <c r="J73" s="6">
        <v>60</v>
      </c>
      <c r="K73" s="6">
        <v>1869</v>
      </c>
    </row>
    <row r="74" spans="1:12" x14ac:dyDescent="0.35">
      <c r="H74" s="109" t="s">
        <v>66</v>
      </c>
      <c r="I74" s="6" t="s">
        <v>53</v>
      </c>
      <c r="J74" s="6">
        <v>212.7</v>
      </c>
      <c r="K74" s="6">
        <v>1726.2</v>
      </c>
      <c r="L74" s="19">
        <f>K74+K76</f>
        <v>1731</v>
      </c>
    </row>
    <row r="75" spans="1:12" x14ac:dyDescent="0.35">
      <c r="H75" s="109"/>
      <c r="I75" s="6" t="s">
        <v>58</v>
      </c>
      <c r="J75" s="6">
        <v>172.3</v>
      </c>
      <c r="K75" s="6">
        <v>1948.4</v>
      </c>
      <c r="L75" s="18">
        <f>K74-K76</f>
        <v>1721.4</v>
      </c>
    </row>
    <row r="76" spans="1:12" x14ac:dyDescent="0.35">
      <c r="H76" s="109" t="s">
        <v>67</v>
      </c>
      <c r="I76" s="6" t="s">
        <v>53</v>
      </c>
      <c r="J76" s="6">
        <v>54.3</v>
      </c>
      <c r="K76" s="6">
        <v>4.8</v>
      </c>
      <c r="L76">
        <f>J74-J76</f>
        <v>158.39999999999998</v>
      </c>
    </row>
    <row r="77" spans="1:12" x14ac:dyDescent="0.35">
      <c r="H77" s="109"/>
      <c r="I77" s="6" t="s">
        <v>58</v>
      </c>
      <c r="J77" s="6">
        <v>76.099999999999994</v>
      </c>
      <c r="K77" s="6">
        <v>58.4</v>
      </c>
      <c r="L77">
        <f>J74+J76</f>
        <v>267</v>
      </c>
    </row>
    <row r="79" spans="1:12" x14ac:dyDescent="0.35">
      <c r="A79">
        <v>2</v>
      </c>
      <c r="H79" s="5" t="s">
        <v>277</v>
      </c>
      <c r="I79" s="5" t="s">
        <v>288</v>
      </c>
      <c r="J79" s="5" t="s">
        <v>292</v>
      </c>
      <c r="K79" s="5" t="s">
        <v>293</v>
      </c>
    </row>
    <row r="80" spans="1:12" x14ac:dyDescent="0.35">
      <c r="H80" s="6" t="s">
        <v>36</v>
      </c>
      <c r="I80" s="6">
        <v>27.3</v>
      </c>
      <c r="J80" s="6"/>
      <c r="K80" s="6"/>
    </row>
    <row r="81" spans="8:12" x14ac:dyDescent="0.35">
      <c r="H81" s="6" t="s">
        <v>38</v>
      </c>
      <c r="I81" s="6">
        <v>27.3</v>
      </c>
      <c r="J81" s="6"/>
      <c r="K81" s="6"/>
    </row>
    <row r="82" spans="8:12" x14ac:dyDescent="0.35">
      <c r="H82" s="14" t="s">
        <v>123</v>
      </c>
      <c r="I82" s="15" t="s">
        <v>124</v>
      </c>
      <c r="J82" s="6" t="s">
        <v>44</v>
      </c>
      <c r="K82" s="6" t="s">
        <v>45</v>
      </c>
    </row>
    <row r="83" spans="8:12" x14ac:dyDescent="0.35">
      <c r="H83" s="110" t="s">
        <v>57</v>
      </c>
      <c r="I83" s="6" t="s">
        <v>53</v>
      </c>
      <c r="J83" s="6">
        <v>178</v>
      </c>
      <c r="K83" s="6">
        <v>1714</v>
      </c>
    </row>
    <row r="84" spans="8:12" x14ac:dyDescent="0.35">
      <c r="H84" s="111"/>
      <c r="I84" s="6" t="s">
        <v>58</v>
      </c>
      <c r="J84" s="6">
        <v>218</v>
      </c>
      <c r="K84" s="6">
        <v>1921</v>
      </c>
    </row>
    <row r="85" spans="8:12" x14ac:dyDescent="0.35">
      <c r="H85" s="110" t="s">
        <v>61</v>
      </c>
      <c r="I85" s="6" t="s">
        <v>53</v>
      </c>
      <c r="J85" s="6">
        <v>152</v>
      </c>
      <c r="K85" s="13">
        <v>1716</v>
      </c>
    </row>
    <row r="86" spans="8:12" x14ac:dyDescent="0.35">
      <c r="H86" s="111"/>
      <c r="I86" s="6" t="s">
        <v>58</v>
      </c>
      <c r="J86" s="6">
        <v>152</v>
      </c>
      <c r="K86" s="6">
        <v>1963</v>
      </c>
    </row>
    <row r="87" spans="8:12" x14ac:dyDescent="0.35">
      <c r="H87" s="109" t="s">
        <v>66</v>
      </c>
      <c r="I87" s="6" t="s">
        <v>53</v>
      </c>
      <c r="J87" s="6">
        <v>214.6</v>
      </c>
      <c r="K87" s="6">
        <v>1713.6</v>
      </c>
      <c r="L87" s="19">
        <f>K87+K89</f>
        <v>1717.6</v>
      </c>
    </row>
    <row r="88" spans="8:12" x14ac:dyDescent="0.35">
      <c r="H88" s="109"/>
      <c r="I88" s="6" t="s">
        <v>58</v>
      </c>
      <c r="J88" s="6">
        <v>190.6</v>
      </c>
      <c r="K88" s="6">
        <v>1960.1</v>
      </c>
      <c r="L88" s="18">
        <f>K87-K89</f>
        <v>1709.6</v>
      </c>
    </row>
    <row r="89" spans="8:12" x14ac:dyDescent="0.35">
      <c r="H89" s="109" t="s">
        <v>67</v>
      </c>
      <c r="I89" s="6" t="s">
        <v>53</v>
      </c>
      <c r="J89" s="6">
        <v>53.3</v>
      </c>
      <c r="K89" s="6">
        <v>4</v>
      </c>
      <c r="L89">
        <f>J87-J89</f>
        <v>161.30000000000001</v>
      </c>
    </row>
    <row r="90" spans="8:12" x14ac:dyDescent="0.35">
      <c r="H90" s="109"/>
      <c r="I90" s="6" t="s">
        <v>58</v>
      </c>
      <c r="J90" s="6">
        <v>70.3</v>
      </c>
      <c r="K90" s="6">
        <v>46.2</v>
      </c>
      <c r="L90">
        <f>J87+J89</f>
        <v>267.89999999999998</v>
      </c>
    </row>
  </sheetData>
  <mergeCells count="48">
    <mergeCell ref="H87:H88"/>
    <mergeCell ref="H89:H90"/>
    <mergeCell ref="H72:H73"/>
    <mergeCell ref="H74:H75"/>
    <mergeCell ref="H76:H77"/>
    <mergeCell ref="H83:H84"/>
    <mergeCell ref="H85:H86"/>
    <mergeCell ref="H70:H71"/>
    <mergeCell ref="H31:H32"/>
    <mergeCell ref="H33:H34"/>
    <mergeCell ref="H35:H36"/>
    <mergeCell ref="H37:H38"/>
    <mergeCell ref="H59:H60"/>
    <mergeCell ref="H61:H62"/>
    <mergeCell ref="H63:H64"/>
    <mergeCell ref="H44:H45"/>
    <mergeCell ref="H46:H47"/>
    <mergeCell ref="H48:H49"/>
    <mergeCell ref="H50:H51"/>
    <mergeCell ref="H57:H58"/>
    <mergeCell ref="C37:C38"/>
    <mergeCell ref="M22:M23"/>
    <mergeCell ref="C24:C25"/>
    <mergeCell ref="H24:H25"/>
    <mergeCell ref="M24:M25"/>
    <mergeCell ref="C22:C23"/>
    <mergeCell ref="H22:H23"/>
    <mergeCell ref="C31:C32"/>
    <mergeCell ref="C33:C34"/>
    <mergeCell ref="C35:C36"/>
    <mergeCell ref="C18:C19"/>
    <mergeCell ref="H18:H19"/>
    <mergeCell ref="M18:M19"/>
    <mergeCell ref="C20:C21"/>
    <mergeCell ref="H20:H21"/>
    <mergeCell ref="M20:M21"/>
    <mergeCell ref="C9:C10"/>
    <mergeCell ref="H9:H10"/>
    <mergeCell ref="M9:M10"/>
    <mergeCell ref="C11:C12"/>
    <mergeCell ref="H11:H12"/>
    <mergeCell ref="M11:M12"/>
    <mergeCell ref="C5:C6"/>
    <mergeCell ref="H5:H6"/>
    <mergeCell ref="M5:M6"/>
    <mergeCell ref="C7:C8"/>
    <mergeCell ref="H7:H8"/>
    <mergeCell ref="M7:M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A0BA-04BB-46EE-9E08-A4D12612EEFE}">
  <dimension ref="A1:Q64"/>
  <sheetViews>
    <sheetView zoomScale="57" zoomScaleNormal="57" workbookViewId="0">
      <selection activeCell="O17" sqref="O17"/>
    </sheetView>
  </sheetViews>
  <sheetFormatPr defaultRowHeight="14.5" x14ac:dyDescent="0.35"/>
  <cols>
    <col min="3" max="3" width="21.7265625" bestFit="1" customWidth="1"/>
    <col min="4" max="4" width="11" bestFit="1" customWidth="1"/>
    <col min="5" max="5" width="11.08984375" bestFit="1" customWidth="1"/>
    <col min="6" max="6" width="13.453125" bestFit="1" customWidth="1"/>
    <col min="8" max="8" width="21.7265625" bestFit="1" customWidth="1"/>
    <col min="9" max="9" width="14.6328125" bestFit="1" customWidth="1"/>
    <col min="10" max="10" width="12.08984375" bestFit="1" customWidth="1"/>
    <col min="11" max="11" width="20.81640625" bestFit="1" customWidth="1"/>
    <col min="13" max="13" width="21.7265625" bestFit="1" customWidth="1"/>
    <col min="14" max="14" width="10" bestFit="1" customWidth="1"/>
    <col min="15" max="15" width="11.08984375" bestFit="1" customWidth="1"/>
    <col min="16" max="16" width="13.453125" bestFit="1" customWidth="1"/>
  </cols>
  <sheetData>
    <row r="1" spans="1:17" x14ac:dyDescent="0.35">
      <c r="A1">
        <v>14</v>
      </c>
      <c r="C1" s="5" t="s">
        <v>127</v>
      </c>
      <c r="D1" s="5" t="s">
        <v>128</v>
      </c>
      <c r="E1" s="5" t="s">
        <v>129</v>
      </c>
      <c r="F1" s="5" t="s">
        <v>130</v>
      </c>
      <c r="H1" s="5" t="s">
        <v>127</v>
      </c>
      <c r="I1" s="5" t="s">
        <v>117</v>
      </c>
      <c r="J1" s="5" t="s">
        <v>131</v>
      </c>
      <c r="K1" s="5" t="s">
        <v>130</v>
      </c>
      <c r="M1" s="5" t="s">
        <v>127</v>
      </c>
      <c r="N1" s="5" t="s">
        <v>132</v>
      </c>
      <c r="O1" s="5" t="s">
        <v>87</v>
      </c>
      <c r="P1" s="5" t="s">
        <v>133</v>
      </c>
    </row>
    <row r="2" spans="1:17" x14ac:dyDescent="0.35">
      <c r="C2" s="6" t="s">
        <v>36</v>
      </c>
      <c r="D2" s="6">
        <v>22.3</v>
      </c>
      <c r="E2" s="6">
        <v>38.799999999999997</v>
      </c>
      <c r="F2" s="6" t="s">
        <v>37</v>
      </c>
      <c r="H2" s="6" t="s">
        <v>36</v>
      </c>
      <c r="I2" s="6">
        <v>23.5</v>
      </c>
      <c r="J2" s="6">
        <v>39.799999999999997</v>
      </c>
      <c r="K2" s="6" t="s">
        <v>37</v>
      </c>
      <c r="M2" s="6" t="s">
        <v>36</v>
      </c>
      <c r="N2" s="6">
        <v>24.6</v>
      </c>
      <c r="O2" s="6">
        <v>40.9</v>
      </c>
      <c r="P2" s="6" t="s">
        <v>37</v>
      </c>
    </row>
    <row r="3" spans="1:17" x14ac:dyDescent="0.35">
      <c r="C3" s="6" t="s">
        <v>38</v>
      </c>
      <c r="D3" s="6">
        <v>22.1</v>
      </c>
      <c r="E3" s="6">
        <v>38.799999999999997</v>
      </c>
      <c r="F3" s="6" t="s">
        <v>37</v>
      </c>
      <c r="H3" s="6" t="s">
        <v>38</v>
      </c>
      <c r="I3" s="6">
        <v>23.5</v>
      </c>
      <c r="J3" s="6">
        <v>39.799999999999997</v>
      </c>
      <c r="K3" s="6"/>
      <c r="M3" s="6" t="s">
        <v>38</v>
      </c>
      <c r="N3" s="6">
        <v>24.7</v>
      </c>
      <c r="O3" s="6">
        <v>40.9</v>
      </c>
      <c r="P3" s="6"/>
    </row>
    <row r="4" spans="1:17" x14ac:dyDescent="0.35">
      <c r="C4" s="7" t="s">
        <v>134</v>
      </c>
      <c r="D4" s="8" t="s">
        <v>135</v>
      </c>
      <c r="E4" s="6" t="s">
        <v>44</v>
      </c>
      <c r="F4" s="6" t="s">
        <v>45</v>
      </c>
      <c r="H4" s="7" t="s">
        <v>125</v>
      </c>
      <c r="I4" s="8" t="s">
        <v>136</v>
      </c>
      <c r="J4" s="6" t="s">
        <v>44</v>
      </c>
      <c r="K4" s="6" t="s">
        <v>45</v>
      </c>
      <c r="M4" s="7" t="s">
        <v>137</v>
      </c>
      <c r="N4" s="8" t="s">
        <v>138</v>
      </c>
      <c r="O4" s="6" t="s">
        <v>44</v>
      </c>
      <c r="P4" s="6" t="s">
        <v>45</v>
      </c>
    </row>
    <row r="5" spans="1:17" x14ac:dyDescent="0.35">
      <c r="C5" s="109" t="s">
        <v>57</v>
      </c>
      <c r="D5" s="6" t="s">
        <v>53</v>
      </c>
      <c r="E5" s="9">
        <v>51</v>
      </c>
      <c r="F5" s="6">
        <v>1756</v>
      </c>
      <c r="H5" s="109" t="s">
        <v>57</v>
      </c>
      <c r="I5" s="6" t="s">
        <v>53</v>
      </c>
      <c r="J5" s="9">
        <v>69</v>
      </c>
      <c r="K5" s="6">
        <v>1761</v>
      </c>
      <c r="M5" s="109" t="s">
        <v>57</v>
      </c>
      <c r="N5" s="6" t="s">
        <v>53</v>
      </c>
      <c r="O5" s="9">
        <v>115</v>
      </c>
      <c r="P5" s="6">
        <v>1759</v>
      </c>
    </row>
    <row r="6" spans="1:17" x14ac:dyDescent="0.35">
      <c r="C6" s="109"/>
      <c r="D6" s="6" t="s">
        <v>58</v>
      </c>
      <c r="E6" s="6">
        <v>94</v>
      </c>
      <c r="F6" s="6">
        <v>1958</v>
      </c>
      <c r="H6" s="109"/>
      <c r="I6" s="6" t="s">
        <v>58</v>
      </c>
      <c r="J6" s="6">
        <v>236</v>
      </c>
      <c r="K6" s="6">
        <v>1909</v>
      </c>
      <c r="M6" s="109"/>
      <c r="N6" s="6" t="s">
        <v>58</v>
      </c>
      <c r="O6" s="6">
        <v>92</v>
      </c>
      <c r="P6" s="6">
        <v>2001</v>
      </c>
    </row>
    <row r="7" spans="1:17" x14ac:dyDescent="0.35">
      <c r="C7" s="109" t="s">
        <v>61</v>
      </c>
      <c r="D7" s="6" t="s">
        <v>53</v>
      </c>
      <c r="E7" s="10">
        <v>55</v>
      </c>
      <c r="F7" s="11">
        <v>1759</v>
      </c>
      <c r="H7" s="109" t="s">
        <v>61</v>
      </c>
      <c r="I7" s="6" t="s">
        <v>53</v>
      </c>
      <c r="J7" s="10">
        <v>70</v>
      </c>
      <c r="K7" s="11">
        <v>1762</v>
      </c>
      <c r="M7" s="109" t="s">
        <v>61</v>
      </c>
      <c r="N7" s="6" t="s">
        <v>53</v>
      </c>
      <c r="O7" s="10">
        <v>116</v>
      </c>
      <c r="P7" s="11">
        <v>1759</v>
      </c>
    </row>
    <row r="8" spans="1:17" x14ac:dyDescent="0.35">
      <c r="C8" s="109"/>
      <c r="D8" s="6" t="s">
        <v>58</v>
      </c>
      <c r="E8" s="6">
        <v>229</v>
      </c>
      <c r="F8" s="6">
        <v>1959</v>
      </c>
      <c r="H8" s="109"/>
      <c r="I8" s="6" t="s">
        <v>58</v>
      </c>
      <c r="J8" s="6">
        <v>239</v>
      </c>
      <c r="K8" s="6">
        <v>1910</v>
      </c>
      <c r="M8" s="109"/>
      <c r="N8" s="6" t="s">
        <v>58</v>
      </c>
      <c r="O8" s="6">
        <v>91</v>
      </c>
      <c r="P8" s="6">
        <v>2001</v>
      </c>
    </row>
    <row r="9" spans="1:17" x14ac:dyDescent="0.35">
      <c r="C9" s="109" t="s">
        <v>66</v>
      </c>
      <c r="D9" s="6" t="s">
        <v>53</v>
      </c>
      <c r="E9" s="6">
        <v>53.2</v>
      </c>
      <c r="F9" s="6">
        <v>1760</v>
      </c>
      <c r="G9">
        <f>F9+F11</f>
        <v>1764.4</v>
      </c>
      <c r="H9" s="109" t="s">
        <v>66</v>
      </c>
      <c r="I9" s="6" t="s">
        <v>53</v>
      </c>
      <c r="J9" s="6">
        <v>68.400000000000006</v>
      </c>
      <c r="K9" s="6">
        <v>1760.8</v>
      </c>
      <c r="L9">
        <f>K9+K11</f>
        <v>1763.1</v>
      </c>
      <c r="M9" s="109" t="s">
        <v>66</v>
      </c>
      <c r="N9" s="6" t="s">
        <v>53</v>
      </c>
      <c r="O9" s="6">
        <v>105.4</v>
      </c>
      <c r="P9" s="6">
        <v>1756.4</v>
      </c>
      <c r="Q9">
        <f>P9+P11</f>
        <v>1760.2</v>
      </c>
    </row>
    <row r="10" spans="1:17" x14ac:dyDescent="0.35">
      <c r="C10" s="109"/>
      <c r="D10" s="6" t="s">
        <v>58</v>
      </c>
      <c r="E10" s="6">
        <v>199.1</v>
      </c>
      <c r="F10" s="6">
        <v>1972.1</v>
      </c>
      <c r="G10">
        <f>F9-F11</f>
        <v>1755.6</v>
      </c>
      <c r="H10" s="109"/>
      <c r="I10" s="6" t="s">
        <v>58</v>
      </c>
      <c r="J10" s="6">
        <v>230.1</v>
      </c>
      <c r="K10" s="6">
        <v>1909.8</v>
      </c>
      <c r="L10">
        <f>K9-K11</f>
        <v>1758.5</v>
      </c>
      <c r="M10" s="109"/>
      <c r="N10" s="6" t="s">
        <v>58</v>
      </c>
      <c r="O10" s="6">
        <v>136.4</v>
      </c>
      <c r="P10" s="6">
        <v>1957.1</v>
      </c>
      <c r="Q10">
        <f>P9-P11</f>
        <v>1752.6000000000001</v>
      </c>
    </row>
    <row r="11" spans="1:17" x14ac:dyDescent="0.35">
      <c r="C11" s="109" t="s">
        <v>67</v>
      </c>
      <c r="D11" s="6" t="s">
        <v>53</v>
      </c>
      <c r="E11" s="6">
        <v>3</v>
      </c>
      <c r="F11" s="6">
        <v>4.4000000000000004</v>
      </c>
      <c r="G11">
        <f>E9-E11</f>
        <v>50.2</v>
      </c>
      <c r="H11" s="109" t="s">
        <v>67</v>
      </c>
      <c r="I11" s="6" t="s">
        <v>53</v>
      </c>
      <c r="J11" s="6">
        <v>3.7</v>
      </c>
      <c r="K11" s="6">
        <v>2.2999999999999998</v>
      </c>
      <c r="L11">
        <f>J9-J11</f>
        <v>64.7</v>
      </c>
      <c r="M11" s="109" t="s">
        <v>67</v>
      </c>
      <c r="N11" s="6" t="s">
        <v>53</v>
      </c>
      <c r="O11" s="6">
        <v>13.9</v>
      </c>
      <c r="P11" s="6">
        <v>3.8</v>
      </c>
      <c r="Q11">
        <f>O9-O11</f>
        <v>91.5</v>
      </c>
    </row>
    <row r="12" spans="1:17" x14ac:dyDescent="0.35">
      <c r="C12" s="109"/>
      <c r="D12" s="6" t="s">
        <v>58</v>
      </c>
      <c r="E12" s="6">
        <v>63.7</v>
      </c>
      <c r="F12" s="6">
        <v>27.5</v>
      </c>
      <c r="G12">
        <f>E9+E11</f>
        <v>56.2</v>
      </c>
      <c r="H12" s="109"/>
      <c r="I12" s="6" t="s">
        <v>58</v>
      </c>
      <c r="J12" s="6">
        <v>30.1</v>
      </c>
      <c r="K12" s="6">
        <v>10.4</v>
      </c>
      <c r="L12">
        <f>J9+J11</f>
        <v>72.100000000000009</v>
      </c>
      <c r="M12" s="109"/>
      <c r="N12" s="6" t="s">
        <v>58</v>
      </c>
      <c r="O12" s="6">
        <v>45.7</v>
      </c>
      <c r="P12" s="6">
        <v>56.5</v>
      </c>
      <c r="Q12">
        <f>O9+O11</f>
        <v>119.30000000000001</v>
      </c>
    </row>
    <row r="14" spans="1:17" x14ac:dyDescent="0.35">
      <c r="A14">
        <v>2</v>
      </c>
      <c r="H14" s="5" t="s">
        <v>18</v>
      </c>
      <c r="I14" s="5" t="s">
        <v>147</v>
      </c>
      <c r="J14" s="5" t="s">
        <v>158</v>
      </c>
      <c r="K14" s="5" t="s">
        <v>159</v>
      </c>
    </row>
    <row r="15" spans="1:17" x14ac:dyDescent="0.35">
      <c r="H15" s="6" t="s">
        <v>36</v>
      </c>
      <c r="I15" s="6">
        <v>23</v>
      </c>
      <c r="J15" s="6">
        <v>39.6</v>
      </c>
      <c r="K15" s="6">
        <v>54.9</v>
      </c>
    </row>
    <row r="16" spans="1:17" x14ac:dyDescent="0.35">
      <c r="H16" s="6" t="s">
        <v>38</v>
      </c>
      <c r="I16" s="6">
        <v>23.2</v>
      </c>
      <c r="J16" s="6">
        <v>39.5</v>
      </c>
      <c r="K16" s="6">
        <v>54.9</v>
      </c>
    </row>
    <row r="17" spans="1:12" x14ac:dyDescent="0.35">
      <c r="H17" s="14" t="s">
        <v>231</v>
      </c>
      <c r="I17" s="15" t="s">
        <v>232</v>
      </c>
      <c r="J17" s="6" t="s">
        <v>44</v>
      </c>
      <c r="K17" s="6" t="s">
        <v>45</v>
      </c>
    </row>
    <row r="18" spans="1:12" x14ac:dyDescent="0.35">
      <c r="H18" s="110" t="s">
        <v>57</v>
      </c>
      <c r="I18" s="6" t="s">
        <v>53</v>
      </c>
      <c r="J18" s="6">
        <v>72</v>
      </c>
      <c r="K18" s="6">
        <v>1774</v>
      </c>
    </row>
    <row r="19" spans="1:12" x14ac:dyDescent="0.35">
      <c r="H19" s="111"/>
      <c r="I19" s="6" t="s">
        <v>58</v>
      </c>
      <c r="J19" s="6">
        <v>144</v>
      </c>
      <c r="K19" s="6">
        <v>1957</v>
      </c>
    </row>
    <row r="20" spans="1:12" x14ac:dyDescent="0.35">
      <c r="H20" s="110" t="s">
        <v>61</v>
      </c>
      <c r="I20" s="6" t="s">
        <v>53</v>
      </c>
      <c r="J20" s="6">
        <v>70</v>
      </c>
      <c r="K20" s="13">
        <v>1775</v>
      </c>
    </row>
    <row r="21" spans="1:12" x14ac:dyDescent="0.35">
      <c r="H21" s="111"/>
      <c r="I21" s="6" t="s">
        <v>58</v>
      </c>
      <c r="J21" s="6">
        <v>142</v>
      </c>
      <c r="K21" s="6">
        <v>1956</v>
      </c>
    </row>
    <row r="22" spans="1:12" x14ac:dyDescent="0.35">
      <c r="H22" s="109" t="s">
        <v>66</v>
      </c>
      <c r="I22" s="6" t="s">
        <v>53</v>
      </c>
      <c r="J22" s="6">
        <v>66.400000000000006</v>
      </c>
      <c r="K22" s="6">
        <v>1772.1</v>
      </c>
      <c r="L22" s="19">
        <f>K22+K24</f>
        <v>1777.5</v>
      </c>
    </row>
    <row r="23" spans="1:12" x14ac:dyDescent="0.35">
      <c r="H23" s="109"/>
      <c r="I23" s="6" t="s">
        <v>58</v>
      </c>
      <c r="J23" s="6">
        <v>159.6</v>
      </c>
      <c r="K23" s="6">
        <v>1940.2</v>
      </c>
      <c r="L23" s="18">
        <f>K22-K24</f>
        <v>1766.6999999999998</v>
      </c>
    </row>
    <row r="24" spans="1:12" x14ac:dyDescent="0.35">
      <c r="H24" s="109" t="s">
        <v>67</v>
      </c>
      <c r="I24" s="6" t="s">
        <v>53</v>
      </c>
      <c r="J24" s="6">
        <v>7.2</v>
      </c>
      <c r="K24" s="6">
        <v>5.4</v>
      </c>
      <c r="L24">
        <f>J22-J24</f>
        <v>59.2</v>
      </c>
    </row>
    <row r="25" spans="1:12" x14ac:dyDescent="0.35">
      <c r="H25" s="109"/>
      <c r="I25" s="6" t="s">
        <v>58</v>
      </c>
      <c r="J25" s="6">
        <v>53.2</v>
      </c>
      <c r="K25" s="6">
        <v>41.1</v>
      </c>
      <c r="L25">
        <f>J22+J24</f>
        <v>73.600000000000009</v>
      </c>
    </row>
    <row r="27" spans="1:12" x14ac:dyDescent="0.35">
      <c r="A27">
        <v>2</v>
      </c>
      <c r="H27" s="5" t="s">
        <v>141</v>
      </c>
      <c r="I27" s="5" t="s">
        <v>155</v>
      </c>
      <c r="J27" s="5" t="s">
        <v>160</v>
      </c>
      <c r="K27" s="5" t="s">
        <v>161</v>
      </c>
    </row>
    <row r="28" spans="1:12" x14ac:dyDescent="0.35">
      <c r="H28" s="6" t="s">
        <v>36</v>
      </c>
      <c r="I28" s="6">
        <v>23.3</v>
      </c>
      <c r="J28" s="6">
        <v>37.9</v>
      </c>
      <c r="K28" s="6"/>
    </row>
    <row r="29" spans="1:12" x14ac:dyDescent="0.35">
      <c r="H29" s="6" t="s">
        <v>38</v>
      </c>
      <c r="I29" s="6">
        <v>23.3</v>
      </c>
      <c r="J29" s="6">
        <v>37.9</v>
      </c>
      <c r="K29" s="6"/>
    </row>
    <row r="30" spans="1:12" x14ac:dyDescent="0.35">
      <c r="H30" s="14" t="s">
        <v>233</v>
      </c>
      <c r="I30" s="15" t="s">
        <v>234</v>
      </c>
      <c r="J30" s="6" t="s">
        <v>44</v>
      </c>
      <c r="K30" s="6" t="s">
        <v>45</v>
      </c>
    </row>
    <row r="31" spans="1:12" x14ac:dyDescent="0.35">
      <c r="H31" s="110" t="s">
        <v>57</v>
      </c>
      <c r="I31" s="6" t="s">
        <v>53</v>
      </c>
      <c r="J31" s="6">
        <v>284</v>
      </c>
      <c r="K31" s="6">
        <v>1829</v>
      </c>
    </row>
    <row r="32" spans="1:12" x14ac:dyDescent="0.35">
      <c r="H32" s="111"/>
      <c r="I32" s="6" t="s">
        <v>58</v>
      </c>
      <c r="J32" s="6">
        <v>60</v>
      </c>
      <c r="K32" s="6">
        <v>2044</v>
      </c>
    </row>
    <row r="33" spans="1:12" x14ac:dyDescent="0.35">
      <c r="H33" s="110" t="s">
        <v>61</v>
      </c>
      <c r="I33" s="6" t="s">
        <v>53</v>
      </c>
      <c r="J33" s="6">
        <v>234</v>
      </c>
      <c r="K33" s="13">
        <v>1831</v>
      </c>
    </row>
    <row r="34" spans="1:12" x14ac:dyDescent="0.35">
      <c r="H34" s="111"/>
      <c r="I34" s="6" t="s">
        <v>58</v>
      </c>
      <c r="J34" s="6">
        <v>254</v>
      </c>
      <c r="K34" s="6">
        <v>2042</v>
      </c>
    </row>
    <row r="35" spans="1:12" x14ac:dyDescent="0.35">
      <c r="H35" s="109" t="s">
        <v>66</v>
      </c>
      <c r="I35" s="6" t="s">
        <v>53</v>
      </c>
      <c r="J35" s="6">
        <v>243.1</v>
      </c>
      <c r="K35" s="6">
        <v>1829.1</v>
      </c>
      <c r="L35" s="19">
        <f>K35+K37</f>
        <v>1830.6999999999998</v>
      </c>
    </row>
    <row r="36" spans="1:12" x14ac:dyDescent="0.35">
      <c r="H36" s="109"/>
      <c r="I36" s="6" t="s">
        <v>58</v>
      </c>
      <c r="J36" s="6">
        <v>174.1</v>
      </c>
      <c r="K36" s="6">
        <v>1978.9</v>
      </c>
      <c r="L36" s="18">
        <f>K35-K37</f>
        <v>1827.5</v>
      </c>
    </row>
    <row r="37" spans="1:12" x14ac:dyDescent="0.35">
      <c r="H37" s="109" t="s">
        <v>67</v>
      </c>
      <c r="I37" s="6" t="s">
        <v>53</v>
      </c>
      <c r="J37" s="6">
        <v>35.299999999999997</v>
      </c>
      <c r="K37" s="6">
        <v>1.6</v>
      </c>
      <c r="L37">
        <f>J35-J37</f>
        <v>207.8</v>
      </c>
    </row>
    <row r="38" spans="1:12" x14ac:dyDescent="0.35">
      <c r="H38" s="109"/>
      <c r="I38" s="6" t="s">
        <v>58</v>
      </c>
      <c r="J38" s="6">
        <v>67.7</v>
      </c>
      <c r="K38" s="6">
        <v>51.6</v>
      </c>
      <c r="L38">
        <f>J35+J37</f>
        <v>278.39999999999998</v>
      </c>
    </row>
    <row r="40" spans="1:12" x14ac:dyDescent="0.35">
      <c r="A40">
        <v>14</v>
      </c>
      <c r="H40" s="5" t="s">
        <v>166</v>
      </c>
      <c r="I40" s="5" t="s">
        <v>96</v>
      </c>
      <c r="J40" s="5" t="s">
        <v>174</v>
      </c>
      <c r="K40" s="5" t="s">
        <v>175</v>
      </c>
    </row>
    <row r="41" spans="1:12" x14ac:dyDescent="0.35">
      <c r="H41" s="6" t="s">
        <v>36</v>
      </c>
      <c r="I41" s="6">
        <v>24.7</v>
      </c>
      <c r="J41" s="6"/>
      <c r="K41" s="6"/>
    </row>
    <row r="42" spans="1:12" x14ac:dyDescent="0.35">
      <c r="H42" s="6" t="s">
        <v>38</v>
      </c>
      <c r="I42" s="6"/>
      <c r="J42" s="6"/>
      <c r="K42" s="6"/>
    </row>
    <row r="43" spans="1:12" x14ac:dyDescent="0.35">
      <c r="H43" s="14" t="s">
        <v>145</v>
      </c>
      <c r="I43" s="15" t="s">
        <v>152</v>
      </c>
      <c r="J43" s="6" t="s">
        <v>44</v>
      </c>
      <c r="K43" s="6" t="s">
        <v>45</v>
      </c>
    </row>
    <row r="44" spans="1:12" x14ac:dyDescent="0.35">
      <c r="H44" s="110" t="s">
        <v>57</v>
      </c>
      <c r="I44" s="6" t="s">
        <v>53</v>
      </c>
      <c r="J44" s="6"/>
      <c r="K44" s="6"/>
    </row>
    <row r="45" spans="1:12" x14ac:dyDescent="0.35">
      <c r="H45" s="111"/>
      <c r="I45" s="6" t="s">
        <v>58</v>
      </c>
      <c r="J45" s="6"/>
      <c r="K45" s="6"/>
    </row>
    <row r="46" spans="1:12" x14ac:dyDescent="0.35">
      <c r="H46" s="110" t="s">
        <v>61</v>
      </c>
      <c r="I46" s="6" t="s">
        <v>53</v>
      </c>
      <c r="J46" s="6"/>
      <c r="K46" s="6"/>
    </row>
    <row r="47" spans="1:12" x14ac:dyDescent="0.35">
      <c r="H47" s="111"/>
      <c r="I47" s="6" t="s">
        <v>58</v>
      </c>
      <c r="J47" s="6"/>
      <c r="K47" s="6"/>
    </row>
    <row r="48" spans="1:12" x14ac:dyDescent="0.35">
      <c r="H48" s="109" t="s">
        <v>66</v>
      </c>
      <c r="I48" s="6" t="s">
        <v>53</v>
      </c>
      <c r="J48" s="6"/>
      <c r="K48" s="6"/>
      <c r="L48">
        <f>K48+K50</f>
        <v>0</v>
      </c>
    </row>
    <row r="49" spans="1:12" x14ac:dyDescent="0.35">
      <c r="H49" s="109"/>
      <c r="I49" s="6" t="s">
        <v>58</v>
      </c>
      <c r="J49" s="6"/>
      <c r="K49" s="6"/>
      <c r="L49">
        <f>K48-K50</f>
        <v>0</v>
      </c>
    </row>
    <row r="50" spans="1:12" x14ac:dyDescent="0.35">
      <c r="H50" s="109" t="s">
        <v>67</v>
      </c>
      <c r="I50" s="6" t="s">
        <v>53</v>
      </c>
      <c r="J50" s="6"/>
      <c r="K50" s="6"/>
      <c r="L50">
        <f>J48-J50</f>
        <v>0</v>
      </c>
    </row>
    <row r="51" spans="1:12" x14ac:dyDescent="0.35">
      <c r="H51" s="109"/>
      <c r="I51" s="6" t="s">
        <v>58</v>
      </c>
      <c r="J51" s="6"/>
      <c r="K51" s="6"/>
      <c r="L51">
        <f>J48+J50</f>
        <v>0</v>
      </c>
    </row>
    <row r="53" spans="1:12" x14ac:dyDescent="0.35">
      <c r="A53">
        <v>13</v>
      </c>
      <c r="H53" s="5" t="s">
        <v>306</v>
      </c>
      <c r="I53" s="5" t="s">
        <v>147</v>
      </c>
      <c r="J53" s="5" t="s">
        <v>307</v>
      </c>
      <c r="K53" s="5" t="s">
        <v>308</v>
      </c>
    </row>
    <row r="54" spans="1:12" x14ac:dyDescent="0.35">
      <c r="H54" s="6" t="s">
        <v>36</v>
      </c>
      <c r="I54" s="6"/>
      <c r="J54" s="6"/>
      <c r="K54" s="6"/>
    </row>
    <row r="55" spans="1:12" x14ac:dyDescent="0.35">
      <c r="H55" s="6" t="s">
        <v>38</v>
      </c>
      <c r="I55" s="6"/>
      <c r="J55" s="6"/>
      <c r="K55" s="6"/>
    </row>
    <row r="56" spans="1:12" x14ac:dyDescent="0.35">
      <c r="H56" s="14" t="s">
        <v>145</v>
      </c>
      <c r="I56" s="15" t="s">
        <v>152</v>
      </c>
      <c r="J56" s="6" t="s">
        <v>44</v>
      </c>
      <c r="K56" s="6" t="s">
        <v>45</v>
      </c>
    </row>
    <row r="57" spans="1:12" x14ac:dyDescent="0.35">
      <c r="H57" s="110" t="s">
        <v>57</v>
      </c>
      <c r="I57" s="6" t="s">
        <v>53</v>
      </c>
      <c r="J57" s="6"/>
      <c r="K57" s="6"/>
    </row>
    <row r="58" spans="1:12" x14ac:dyDescent="0.35">
      <c r="H58" s="111"/>
      <c r="I58" s="6" t="s">
        <v>58</v>
      </c>
      <c r="J58" s="6"/>
      <c r="K58" s="6"/>
    </row>
    <row r="59" spans="1:12" x14ac:dyDescent="0.35">
      <c r="H59" s="110" t="s">
        <v>61</v>
      </c>
      <c r="I59" s="6" t="s">
        <v>53</v>
      </c>
      <c r="J59" s="6"/>
      <c r="K59" s="6"/>
    </row>
    <row r="60" spans="1:12" x14ac:dyDescent="0.35">
      <c r="H60" s="111"/>
      <c r="I60" s="6" t="s">
        <v>58</v>
      </c>
      <c r="J60" s="6"/>
      <c r="K60" s="6"/>
    </row>
    <row r="61" spans="1:12" x14ac:dyDescent="0.35">
      <c r="H61" s="109" t="s">
        <v>66</v>
      </c>
      <c r="I61" s="6" t="s">
        <v>53</v>
      </c>
      <c r="J61" s="6"/>
      <c r="K61" s="6"/>
      <c r="L61">
        <f>K61+K63</f>
        <v>0</v>
      </c>
    </row>
    <row r="62" spans="1:12" x14ac:dyDescent="0.35">
      <c r="H62" s="109"/>
      <c r="I62" s="6" t="s">
        <v>58</v>
      </c>
      <c r="J62" s="6"/>
      <c r="K62" s="6"/>
      <c r="L62">
        <f>K61-K63</f>
        <v>0</v>
      </c>
    </row>
    <row r="63" spans="1:12" x14ac:dyDescent="0.35">
      <c r="H63" s="109" t="s">
        <v>67</v>
      </c>
      <c r="I63" s="6" t="s">
        <v>53</v>
      </c>
      <c r="J63" s="6"/>
      <c r="K63" s="6"/>
      <c r="L63">
        <f>J61-J63</f>
        <v>0</v>
      </c>
    </row>
    <row r="64" spans="1:12" x14ac:dyDescent="0.35">
      <c r="H64" s="109"/>
      <c r="I64" s="6" t="s">
        <v>58</v>
      </c>
      <c r="J64" s="6"/>
      <c r="K64" s="6"/>
      <c r="L64">
        <f>J61+J63</f>
        <v>0</v>
      </c>
    </row>
  </sheetData>
  <mergeCells count="28">
    <mergeCell ref="H57:H58"/>
    <mergeCell ref="H59:H60"/>
    <mergeCell ref="H61:H62"/>
    <mergeCell ref="H63:H64"/>
    <mergeCell ref="M11:M12"/>
    <mergeCell ref="H31:H32"/>
    <mergeCell ref="H33:H34"/>
    <mergeCell ref="H35:H36"/>
    <mergeCell ref="H37:H38"/>
    <mergeCell ref="H18:H19"/>
    <mergeCell ref="H20:H21"/>
    <mergeCell ref="H22:H23"/>
    <mergeCell ref="H24:H25"/>
    <mergeCell ref="H44:H45"/>
    <mergeCell ref="H46:H47"/>
    <mergeCell ref="H48:H49"/>
    <mergeCell ref="M5:M6"/>
    <mergeCell ref="C7:C8"/>
    <mergeCell ref="H7:H8"/>
    <mergeCell ref="M7:M8"/>
    <mergeCell ref="C9:C10"/>
    <mergeCell ref="H9:H10"/>
    <mergeCell ref="M9:M10"/>
    <mergeCell ref="H50:H51"/>
    <mergeCell ref="C5:C6"/>
    <mergeCell ref="H5:H6"/>
    <mergeCell ref="C11:C12"/>
    <mergeCell ref="H11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EEB7-DBEA-4D39-BC6F-02A9612AD4EF}">
  <dimension ref="A1:AC64"/>
  <sheetViews>
    <sheetView zoomScale="72" zoomScaleNormal="72" workbookViewId="0">
      <pane ySplit="1" topLeftCell="A2" activePane="bottomLeft" state="frozen"/>
      <selection pane="bottomLeft" activeCell="AD46" sqref="AD46"/>
    </sheetView>
  </sheetViews>
  <sheetFormatPr defaultRowHeight="14.5" x14ac:dyDescent="0.35"/>
  <cols>
    <col min="3" max="3" width="15.26953125" bestFit="1" customWidth="1"/>
    <col min="4" max="4" width="19.36328125" bestFit="1" customWidth="1"/>
    <col min="5" max="5" width="16.54296875" bestFit="1" customWidth="1"/>
    <col min="6" max="6" width="14.81640625" bestFit="1" customWidth="1"/>
    <col min="7" max="7" width="22.26953125" bestFit="1" customWidth="1"/>
    <col min="8" max="8" width="19.7265625" bestFit="1" customWidth="1"/>
    <col min="9" max="9" width="18.08984375" bestFit="1" customWidth="1"/>
    <col min="10" max="10" width="14.7265625" customWidth="1"/>
    <col min="11" max="11" width="21.90625" bestFit="1" customWidth="1"/>
    <col min="12" max="12" width="17.08984375" bestFit="1" customWidth="1"/>
    <col min="13" max="13" width="15.26953125" bestFit="1" customWidth="1"/>
    <col min="14" max="14" width="16.7265625" bestFit="1" customWidth="1"/>
    <col min="15" max="15" width="13" bestFit="1" customWidth="1"/>
    <col min="16" max="16" width="18.26953125" bestFit="1" customWidth="1"/>
    <col min="17" max="17" width="10.7265625" bestFit="1" customWidth="1"/>
    <col min="18" max="18" width="10.36328125" bestFit="1" customWidth="1"/>
    <col min="19" max="22" width="14.7265625" customWidth="1"/>
    <col min="23" max="23" width="19.453125" customWidth="1"/>
    <col min="24" max="24" width="15.81640625" bestFit="1" customWidth="1"/>
    <col min="25" max="25" width="19.453125" customWidth="1"/>
    <col min="26" max="26" width="16.7265625" bestFit="1" customWidth="1"/>
    <col min="27" max="27" width="11.6328125" bestFit="1" customWidth="1"/>
    <col min="28" max="28" width="19.453125" bestFit="1" customWidth="1"/>
    <col min="29" max="29" width="17.08984375" bestFit="1" customWidth="1"/>
  </cols>
  <sheetData>
    <row r="1" spans="1:29" ht="29.5" thickBot="1" x14ac:dyDescent="0.4">
      <c r="A1" s="20"/>
      <c r="B1" s="20"/>
      <c r="C1" s="20"/>
      <c r="D1" s="22" t="s">
        <v>189</v>
      </c>
      <c r="E1" s="22" t="s">
        <v>190</v>
      </c>
      <c r="F1" s="22" t="s">
        <v>180</v>
      </c>
      <c r="G1" s="22" t="s">
        <v>182</v>
      </c>
      <c r="H1" s="22" t="s">
        <v>183</v>
      </c>
      <c r="I1" s="22" t="s">
        <v>305</v>
      </c>
      <c r="J1" s="22" t="s">
        <v>304</v>
      </c>
      <c r="K1" s="22" t="s">
        <v>181</v>
      </c>
      <c r="L1" s="23" t="s">
        <v>352</v>
      </c>
      <c r="M1" s="22" t="s">
        <v>179</v>
      </c>
      <c r="N1" s="23" t="s">
        <v>353</v>
      </c>
      <c r="O1" s="22" t="s">
        <v>191</v>
      </c>
      <c r="P1" s="22" t="s">
        <v>184</v>
      </c>
      <c r="Q1" s="22" t="s">
        <v>185</v>
      </c>
      <c r="R1" s="22" t="s">
        <v>178</v>
      </c>
      <c r="S1" s="22" t="s">
        <v>346</v>
      </c>
      <c r="T1" s="22" t="s">
        <v>344</v>
      </c>
      <c r="U1" s="22" t="s">
        <v>345</v>
      </c>
      <c r="V1" s="22" t="s">
        <v>343</v>
      </c>
      <c r="W1" s="22" t="s">
        <v>303</v>
      </c>
      <c r="X1" s="22" t="s">
        <v>187</v>
      </c>
      <c r="Y1" s="22" t="s">
        <v>287</v>
      </c>
      <c r="Z1" s="23" t="s">
        <v>350</v>
      </c>
      <c r="AA1" s="22" t="s">
        <v>186</v>
      </c>
      <c r="AB1" s="22" t="s">
        <v>188</v>
      </c>
      <c r="AC1" s="23" t="s">
        <v>351</v>
      </c>
    </row>
    <row r="2" spans="1:29" x14ac:dyDescent="0.35">
      <c r="A2" s="109" t="s">
        <v>192</v>
      </c>
      <c r="B2" s="109" t="s">
        <v>193</v>
      </c>
      <c r="C2" s="13" t="s">
        <v>194</v>
      </c>
      <c r="D2" s="21" t="s">
        <v>22</v>
      </c>
      <c r="E2" s="21" t="s">
        <v>22</v>
      </c>
      <c r="F2" s="21">
        <v>23.7</v>
      </c>
      <c r="G2" s="21" t="s">
        <v>22</v>
      </c>
      <c r="H2" s="21" t="s">
        <v>22</v>
      </c>
      <c r="I2" s="21" t="s">
        <v>22</v>
      </c>
      <c r="J2" s="21" t="s">
        <v>22</v>
      </c>
      <c r="K2" s="21" t="s">
        <v>22</v>
      </c>
      <c r="L2" s="21" t="s">
        <v>22</v>
      </c>
      <c r="M2" s="21">
        <v>23.8</v>
      </c>
      <c r="N2" s="21" t="s">
        <v>22</v>
      </c>
      <c r="O2" s="21" t="s">
        <v>22</v>
      </c>
      <c r="P2" s="21" t="s">
        <v>22</v>
      </c>
      <c r="Q2" s="21" t="s">
        <v>22</v>
      </c>
      <c r="R2" s="21">
        <v>23.4</v>
      </c>
      <c r="S2" s="13" t="s">
        <v>22</v>
      </c>
      <c r="T2" s="13" t="s">
        <v>22</v>
      </c>
      <c r="U2" s="13" t="s">
        <v>22</v>
      </c>
      <c r="V2" s="13" t="s">
        <v>22</v>
      </c>
      <c r="W2" s="21" t="s">
        <v>22</v>
      </c>
      <c r="X2" s="21" t="s">
        <v>22</v>
      </c>
      <c r="Y2" s="21" t="s">
        <v>22</v>
      </c>
      <c r="Z2" s="21" t="s">
        <v>22</v>
      </c>
      <c r="AA2" s="21" t="s">
        <v>22</v>
      </c>
      <c r="AB2" s="21" t="s">
        <v>22</v>
      </c>
      <c r="AC2" s="21" t="s">
        <v>22</v>
      </c>
    </row>
    <row r="3" spans="1:29" x14ac:dyDescent="0.35">
      <c r="A3" s="109"/>
      <c r="B3" s="109"/>
      <c r="C3" s="6" t="s">
        <v>2</v>
      </c>
      <c r="D3" s="6" t="s">
        <v>22</v>
      </c>
      <c r="E3" s="6" t="s">
        <v>22</v>
      </c>
      <c r="F3" s="6">
        <v>23.9</v>
      </c>
      <c r="G3" s="6">
        <v>24.7</v>
      </c>
      <c r="H3" s="6">
        <v>24.7</v>
      </c>
      <c r="I3" s="6">
        <v>24.3</v>
      </c>
      <c r="J3" s="6">
        <v>24.3</v>
      </c>
      <c r="K3" s="6">
        <v>24.1</v>
      </c>
      <c r="L3" s="6">
        <v>24.8</v>
      </c>
      <c r="M3" s="6">
        <v>24.6</v>
      </c>
      <c r="N3" s="6">
        <v>24.3</v>
      </c>
      <c r="O3" s="6" t="s">
        <v>22</v>
      </c>
      <c r="P3" s="6">
        <v>23.9</v>
      </c>
      <c r="Q3" s="6">
        <v>24.3</v>
      </c>
      <c r="R3" s="6">
        <v>24.4</v>
      </c>
      <c r="S3" s="6">
        <v>24.6</v>
      </c>
      <c r="T3" s="6">
        <v>24.2</v>
      </c>
      <c r="U3" s="6">
        <v>24.2</v>
      </c>
      <c r="V3" s="6">
        <v>24.5</v>
      </c>
      <c r="W3" s="43" t="s">
        <v>22</v>
      </c>
      <c r="X3" s="6" t="s">
        <v>22</v>
      </c>
      <c r="Y3" s="43" t="s">
        <v>22</v>
      </c>
      <c r="Z3" s="6" t="s">
        <v>22</v>
      </c>
      <c r="AA3" s="6" t="s">
        <v>22</v>
      </c>
      <c r="AB3" s="6" t="s">
        <v>22</v>
      </c>
      <c r="AC3" s="6" t="s">
        <v>22</v>
      </c>
    </row>
    <row r="4" spans="1:29" x14ac:dyDescent="0.35">
      <c r="A4" s="109"/>
      <c r="B4" s="109"/>
      <c r="C4" s="13" t="s">
        <v>1</v>
      </c>
      <c r="D4" s="13" t="s">
        <v>22</v>
      </c>
      <c r="E4" s="13" t="s">
        <v>22</v>
      </c>
      <c r="F4" s="13">
        <v>25.8</v>
      </c>
      <c r="G4" s="13" t="s">
        <v>22</v>
      </c>
      <c r="H4" s="13" t="s">
        <v>22</v>
      </c>
      <c r="I4" s="21" t="s">
        <v>22</v>
      </c>
      <c r="J4" s="21" t="s">
        <v>22</v>
      </c>
      <c r="K4" s="13" t="s">
        <v>22</v>
      </c>
      <c r="L4" s="13" t="s">
        <v>22</v>
      </c>
      <c r="M4" s="13">
        <v>26.2</v>
      </c>
      <c r="N4" s="13" t="s">
        <v>22</v>
      </c>
      <c r="O4" s="13" t="s">
        <v>22</v>
      </c>
      <c r="P4" s="13" t="s">
        <v>22</v>
      </c>
      <c r="Q4" s="13" t="s">
        <v>22</v>
      </c>
      <c r="R4" s="13">
        <v>25.7</v>
      </c>
      <c r="S4" s="13" t="s">
        <v>22</v>
      </c>
      <c r="T4" s="13" t="s">
        <v>22</v>
      </c>
      <c r="U4" s="13" t="s">
        <v>22</v>
      </c>
      <c r="V4" s="13" t="s">
        <v>22</v>
      </c>
      <c r="W4" s="21" t="s">
        <v>22</v>
      </c>
      <c r="X4" s="13" t="s">
        <v>22</v>
      </c>
      <c r="Y4" s="21" t="s">
        <v>22</v>
      </c>
      <c r="Z4" s="13" t="s">
        <v>22</v>
      </c>
      <c r="AA4" s="13" t="s">
        <v>22</v>
      </c>
      <c r="AB4" s="13" t="s">
        <v>22</v>
      </c>
      <c r="AC4" s="13" t="s">
        <v>22</v>
      </c>
    </row>
    <row r="5" spans="1:29" x14ac:dyDescent="0.35">
      <c r="A5" s="109"/>
      <c r="B5" s="109" t="s">
        <v>195</v>
      </c>
      <c r="C5" s="6" t="s">
        <v>194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43" t="s">
        <v>22</v>
      </c>
      <c r="J5" s="43" t="s">
        <v>22</v>
      </c>
      <c r="K5" s="6" t="s">
        <v>22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22</v>
      </c>
      <c r="R5" s="6" t="s">
        <v>22</v>
      </c>
      <c r="S5" s="6" t="s">
        <v>22</v>
      </c>
      <c r="T5" s="6" t="s">
        <v>22</v>
      </c>
      <c r="U5" s="6" t="s">
        <v>22</v>
      </c>
      <c r="V5" s="6" t="s">
        <v>22</v>
      </c>
      <c r="W5" s="43" t="s">
        <v>22</v>
      </c>
      <c r="X5" s="6">
        <v>27.7</v>
      </c>
      <c r="Y5" s="43" t="s">
        <v>22</v>
      </c>
      <c r="Z5" s="6">
        <v>27.2</v>
      </c>
      <c r="AA5" s="6" t="s">
        <v>22</v>
      </c>
      <c r="AB5" s="6">
        <v>27.2</v>
      </c>
      <c r="AC5" s="6" t="s">
        <v>22</v>
      </c>
    </row>
    <row r="6" spans="1:29" x14ac:dyDescent="0.35">
      <c r="A6" s="109"/>
      <c r="B6" s="109"/>
      <c r="C6" s="13" t="s">
        <v>2</v>
      </c>
      <c r="D6" s="13" t="s">
        <v>22</v>
      </c>
      <c r="E6" s="13" t="s">
        <v>22</v>
      </c>
      <c r="F6" s="13" t="s">
        <v>22</v>
      </c>
      <c r="G6" s="13" t="s">
        <v>22</v>
      </c>
      <c r="H6" s="13" t="s">
        <v>22</v>
      </c>
      <c r="I6" s="21" t="s">
        <v>22</v>
      </c>
      <c r="J6" s="21" t="s">
        <v>22</v>
      </c>
      <c r="K6" s="13" t="s">
        <v>22</v>
      </c>
      <c r="L6" s="13" t="s">
        <v>22</v>
      </c>
      <c r="M6" s="13" t="s">
        <v>22</v>
      </c>
      <c r="N6" s="13">
        <v>26.9</v>
      </c>
      <c r="O6" s="13" t="s">
        <v>22</v>
      </c>
      <c r="P6" s="13" t="s">
        <v>22</v>
      </c>
      <c r="Q6" s="13" t="s">
        <v>22</v>
      </c>
      <c r="R6" s="13" t="s">
        <v>22</v>
      </c>
      <c r="S6" s="13" t="s">
        <v>22</v>
      </c>
      <c r="T6" s="13" t="s">
        <v>22</v>
      </c>
      <c r="U6" s="13" t="s">
        <v>22</v>
      </c>
      <c r="V6" s="13" t="s">
        <v>22</v>
      </c>
      <c r="W6" s="13">
        <v>26.9</v>
      </c>
      <c r="X6" s="13">
        <v>27</v>
      </c>
      <c r="Y6" s="13">
        <v>27.3</v>
      </c>
      <c r="Z6" s="13">
        <v>26.9</v>
      </c>
      <c r="AA6" s="13">
        <v>27.5</v>
      </c>
      <c r="AB6" s="13">
        <v>27.8</v>
      </c>
      <c r="AC6" s="13">
        <v>27.5</v>
      </c>
    </row>
    <row r="7" spans="1:29" x14ac:dyDescent="0.35">
      <c r="A7" s="109"/>
      <c r="B7" s="109"/>
      <c r="C7" s="6" t="s">
        <v>1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43" t="s">
        <v>22</v>
      </c>
      <c r="J7" s="43" t="s">
        <v>22</v>
      </c>
      <c r="K7" s="6" t="s">
        <v>22</v>
      </c>
      <c r="L7" s="6" t="s">
        <v>22</v>
      </c>
      <c r="M7" s="6" t="s">
        <v>22</v>
      </c>
      <c r="N7" s="6" t="s">
        <v>22</v>
      </c>
      <c r="O7" s="6" t="s">
        <v>22</v>
      </c>
      <c r="P7" s="6" t="s">
        <v>22</v>
      </c>
      <c r="Q7" s="6" t="s">
        <v>22</v>
      </c>
      <c r="R7" s="6" t="s">
        <v>22</v>
      </c>
      <c r="S7" s="6" t="s">
        <v>22</v>
      </c>
      <c r="T7" s="6" t="s">
        <v>22</v>
      </c>
      <c r="U7" s="6" t="s">
        <v>22</v>
      </c>
      <c r="V7" s="6" t="s">
        <v>22</v>
      </c>
      <c r="W7" s="43" t="s">
        <v>22</v>
      </c>
      <c r="X7" s="6">
        <v>27</v>
      </c>
      <c r="Y7" s="43" t="s">
        <v>22</v>
      </c>
      <c r="Z7" s="6" t="s">
        <v>22</v>
      </c>
      <c r="AA7" s="6" t="s">
        <v>22</v>
      </c>
      <c r="AB7" s="6">
        <v>27.3</v>
      </c>
      <c r="AC7" s="6" t="s">
        <v>22</v>
      </c>
    </row>
    <row r="8" spans="1:29" x14ac:dyDescent="0.35">
      <c r="A8" s="109"/>
      <c r="B8" s="109" t="s">
        <v>20</v>
      </c>
      <c r="C8" s="13" t="s">
        <v>194</v>
      </c>
      <c r="D8" s="13">
        <v>22.3</v>
      </c>
      <c r="E8" s="13" t="s">
        <v>22</v>
      </c>
      <c r="F8" s="13" t="s">
        <v>22</v>
      </c>
      <c r="G8" s="13" t="s">
        <v>22</v>
      </c>
      <c r="H8" s="13" t="s">
        <v>22</v>
      </c>
      <c r="I8" s="21" t="s">
        <v>22</v>
      </c>
      <c r="J8" s="21" t="s">
        <v>22</v>
      </c>
      <c r="K8" s="13" t="s">
        <v>22</v>
      </c>
      <c r="L8" s="13" t="s">
        <v>22</v>
      </c>
      <c r="M8" s="13" t="s">
        <v>22</v>
      </c>
      <c r="N8" s="13" t="s">
        <v>22</v>
      </c>
      <c r="O8" s="13" t="s">
        <v>22</v>
      </c>
      <c r="P8" s="13" t="s">
        <v>22</v>
      </c>
      <c r="Q8" s="13" t="s">
        <v>22</v>
      </c>
      <c r="R8" s="13" t="s">
        <v>22</v>
      </c>
      <c r="S8" s="13" t="s">
        <v>22</v>
      </c>
      <c r="T8" s="13" t="s">
        <v>22</v>
      </c>
      <c r="U8" s="13" t="s">
        <v>22</v>
      </c>
      <c r="V8" s="13" t="s">
        <v>22</v>
      </c>
      <c r="W8" s="21" t="s">
        <v>22</v>
      </c>
      <c r="X8" s="13" t="s">
        <v>22</v>
      </c>
      <c r="Y8" s="21" t="s">
        <v>22</v>
      </c>
      <c r="Z8" s="13" t="s">
        <v>22</v>
      </c>
      <c r="AA8" s="13" t="s">
        <v>22</v>
      </c>
      <c r="AB8" s="13" t="s">
        <v>22</v>
      </c>
      <c r="AC8" s="13" t="s">
        <v>22</v>
      </c>
    </row>
    <row r="9" spans="1:29" x14ac:dyDescent="0.35">
      <c r="A9" s="109"/>
      <c r="B9" s="109"/>
      <c r="C9" s="6" t="s">
        <v>2</v>
      </c>
      <c r="D9" s="6">
        <v>23.5</v>
      </c>
      <c r="E9" s="6">
        <v>23</v>
      </c>
      <c r="F9" s="6" t="s">
        <v>22</v>
      </c>
      <c r="G9" s="6" t="s">
        <v>22</v>
      </c>
      <c r="H9" s="6" t="s">
        <v>22</v>
      </c>
      <c r="I9" s="43" t="s">
        <v>22</v>
      </c>
      <c r="J9" s="43" t="s">
        <v>22</v>
      </c>
      <c r="K9" s="6" t="s">
        <v>22</v>
      </c>
      <c r="L9" s="6" t="s">
        <v>22</v>
      </c>
      <c r="M9" s="6" t="s">
        <v>22</v>
      </c>
      <c r="N9" s="6" t="s">
        <v>22</v>
      </c>
      <c r="O9" s="6">
        <v>23.3</v>
      </c>
      <c r="P9" s="6" t="s">
        <v>22</v>
      </c>
      <c r="Q9" s="6" t="s">
        <v>22</v>
      </c>
      <c r="R9" s="6" t="s">
        <v>22</v>
      </c>
      <c r="S9" s="6" t="s">
        <v>22</v>
      </c>
      <c r="T9" s="6" t="s">
        <v>22</v>
      </c>
      <c r="U9" s="6" t="s">
        <v>22</v>
      </c>
      <c r="V9" s="6" t="s">
        <v>22</v>
      </c>
      <c r="W9" s="43" t="s">
        <v>22</v>
      </c>
      <c r="X9" s="6" t="s">
        <v>22</v>
      </c>
      <c r="Y9" s="43" t="s">
        <v>22</v>
      </c>
      <c r="Z9" s="6" t="s">
        <v>22</v>
      </c>
      <c r="AA9" s="6" t="s">
        <v>22</v>
      </c>
      <c r="AB9" s="6" t="s">
        <v>22</v>
      </c>
      <c r="AC9" s="6" t="s">
        <v>22</v>
      </c>
    </row>
    <row r="10" spans="1:29" x14ac:dyDescent="0.35">
      <c r="A10" s="109"/>
      <c r="B10" s="109"/>
      <c r="C10" s="13" t="s">
        <v>1</v>
      </c>
      <c r="D10" s="13">
        <v>24.6</v>
      </c>
      <c r="E10" s="13" t="s">
        <v>22</v>
      </c>
      <c r="F10" s="13" t="s">
        <v>22</v>
      </c>
      <c r="G10" s="13" t="s">
        <v>22</v>
      </c>
      <c r="H10" s="13" t="s">
        <v>22</v>
      </c>
      <c r="I10" s="21" t="s">
        <v>22</v>
      </c>
      <c r="J10" s="21" t="s">
        <v>22</v>
      </c>
      <c r="K10" s="13" t="s">
        <v>22</v>
      </c>
      <c r="L10" s="13" t="s">
        <v>22</v>
      </c>
      <c r="M10" s="13" t="s">
        <v>22</v>
      </c>
      <c r="N10" s="13" t="s">
        <v>22</v>
      </c>
      <c r="O10" s="13" t="s">
        <v>22</v>
      </c>
      <c r="P10" s="13" t="s">
        <v>22</v>
      </c>
      <c r="Q10" s="13" t="s">
        <v>22</v>
      </c>
      <c r="R10" s="13" t="s">
        <v>22</v>
      </c>
      <c r="S10" s="13" t="s">
        <v>22</v>
      </c>
      <c r="T10" s="13" t="s">
        <v>22</v>
      </c>
      <c r="U10" s="13" t="s">
        <v>22</v>
      </c>
      <c r="V10" s="13" t="s">
        <v>22</v>
      </c>
      <c r="W10" s="21" t="s">
        <v>22</v>
      </c>
      <c r="X10" s="13" t="s">
        <v>22</v>
      </c>
      <c r="Y10" s="21" t="s">
        <v>22</v>
      </c>
      <c r="Z10" s="13" t="s">
        <v>22</v>
      </c>
      <c r="AA10" s="13" t="s">
        <v>22</v>
      </c>
      <c r="AB10" s="13" t="s">
        <v>22</v>
      </c>
      <c r="AC10" s="13" t="s">
        <v>22</v>
      </c>
    </row>
    <row r="11" spans="1:29" x14ac:dyDescent="0.35">
      <c r="A11" s="109" t="s">
        <v>196</v>
      </c>
      <c r="B11" s="109" t="s">
        <v>193</v>
      </c>
      <c r="C11" s="6" t="s">
        <v>194</v>
      </c>
      <c r="D11" s="6" t="s">
        <v>22</v>
      </c>
      <c r="E11" s="6" t="s">
        <v>22</v>
      </c>
      <c r="F11" s="6">
        <v>38.700000000000003</v>
      </c>
      <c r="G11" s="6" t="s">
        <v>22</v>
      </c>
      <c r="H11" s="6" t="s">
        <v>22</v>
      </c>
      <c r="I11" s="43" t="s">
        <v>22</v>
      </c>
      <c r="J11" s="43" t="s">
        <v>22</v>
      </c>
      <c r="K11" s="6" t="s">
        <v>22</v>
      </c>
      <c r="L11" s="6" t="s">
        <v>22</v>
      </c>
      <c r="M11" s="6">
        <v>39.1</v>
      </c>
      <c r="N11" s="6" t="s">
        <v>22</v>
      </c>
      <c r="O11" s="6" t="s">
        <v>22</v>
      </c>
      <c r="P11" s="6" t="s">
        <v>22</v>
      </c>
      <c r="Q11" s="6" t="s">
        <v>22</v>
      </c>
      <c r="R11" s="6">
        <v>39</v>
      </c>
      <c r="S11" s="6" t="s">
        <v>22</v>
      </c>
      <c r="T11" s="6" t="s">
        <v>22</v>
      </c>
      <c r="U11" s="6" t="s">
        <v>22</v>
      </c>
      <c r="V11" s="6" t="s">
        <v>22</v>
      </c>
      <c r="W11" s="43" t="s">
        <v>22</v>
      </c>
      <c r="X11" s="6" t="s">
        <v>22</v>
      </c>
      <c r="Y11" s="43" t="s">
        <v>22</v>
      </c>
      <c r="Z11" s="6" t="s">
        <v>22</v>
      </c>
      <c r="AA11" s="6" t="s">
        <v>22</v>
      </c>
      <c r="AB11" s="6" t="s">
        <v>22</v>
      </c>
      <c r="AC11" s="6" t="s">
        <v>22</v>
      </c>
    </row>
    <row r="12" spans="1:29" x14ac:dyDescent="0.35">
      <c r="A12" s="109"/>
      <c r="B12" s="109"/>
      <c r="C12" s="13" t="s">
        <v>2</v>
      </c>
      <c r="D12" s="13" t="s">
        <v>22</v>
      </c>
      <c r="E12" s="13" t="s">
        <v>22</v>
      </c>
      <c r="F12" s="13">
        <v>39.799999999999997</v>
      </c>
      <c r="G12" s="13">
        <v>39.799999999999997</v>
      </c>
      <c r="H12" s="13">
        <v>39.6</v>
      </c>
      <c r="I12" s="13">
        <v>38</v>
      </c>
      <c r="J12" s="13">
        <v>39.5</v>
      </c>
      <c r="K12" s="13">
        <v>38.9</v>
      </c>
      <c r="L12" s="13">
        <v>39.700000000000003</v>
      </c>
      <c r="M12" s="13" t="s">
        <v>22</v>
      </c>
      <c r="N12" s="13">
        <v>40.1</v>
      </c>
      <c r="O12" s="13" t="s">
        <v>22</v>
      </c>
      <c r="P12" s="13">
        <v>39.9</v>
      </c>
      <c r="Q12" s="13">
        <v>39.700000000000003</v>
      </c>
      <c r="R12" s="13">
        <v>40.1</v>
      </c>
      <c r="S12" s="13" t="s">
        <v>22</v>
      </c>
      <c r="T12" s="13">
        <v>40.299999999999997</v>
      </c>
      <c r="U12" s="13">
        <v>40.700000000000003</v>
      </c>
      <c r="V12" s="13">
        <v>40.6</v>
      </c>
      <c r="W12" s="21" t="s">
        <v>22</v>
      </c>
      <c r="X12" s="13" t="s">
        <v>22</v>
      </c>
      <c r="Y12" s="21" t="s">
        <v>22</v>
      </c>
      <c r="Z12" s="13" t="s">
        <v>22</v>
      </c>
      <c r="AA12" s="13" t="s">
        <v>22</v>
      </c>
      <c r="AB12" s="13" t="s">
        <v>22</v>
      </c>
      <c r="AC12" s="13" t="s">
        <v>22</v>
      </c>
    </row>
    <row r="13" spans="1:29" x14ac:dyDescent="0.35">
      <c r="A13" s="109"/>
      <c r="B13" s="109"/>
      <c r="C13" s="6" t="s">
        <v>1</v>
      </c>
      <c r="D13" s="6" t="s">
        <v>22</v>
      </c>
      <c r="E13" s="6" t="s">
        <v>22</v>
      </c>
      <c r="F13" s="6">
        <v>39.5</v>
      </c>
      <c r="G13" s="6" t="s">
        <v>22</v>
      </c>
      <c r="H13" s="6" t="s">
        <v>22</v>
      </c>
      <c r="I13" s="43" t="s">
        <v>22</v>
      </c>
      <c r="J13" s="43" t="s">
        <v>22</v>
      </c>
      <c r="K13" s="6" t="s">
        <v>22</v>
      </c>
      <c r="L13" s="6" t="s">
        <v>22</v>
      </c>
      <c r="M13" s="6">
        <v>42.7</v>
      </c>
      <c r="N13" s="6" t="s">
        <v>22</v>
      </c>
      <c r="O13" s="6" t="s">
        <v>22</v>
      </c>
      <c r="P13" s="6" t="s">
        <v>22</v>
      </c>
      <c r="Q13" s="6" t="s">
        <v>22</v>
      </c>
      <c r="R13" s="6">
        <v>43.2</v>
      </c>
      <c r="S13" s="6" t="s">
        <v>22</v>
      </c>
      <c r="T13" s="6" t="s">
        <v>22</v>
      </c>
      <c r="U13" s="6" t="s">
        <v>22</v>
      </c>
      <c r="V13" s="6" t="s">
        <v>22</v>
      </c>
      <c r="W13" s="43" t="s">
        <v>22</v>
      </c>
      <c r="X13" s="6" t="s">
        <v>22</v>
      </c>
      <c r="Y13" s="43" t="s">
        <v>22</v>
      </c>
      <c r="Z13" s="6" t="s">
        <v>22</v>
      </c>
      <c r="AA13" s="6" t="s">
        <v>22</v>
      </c>
      <c r="AB13" s="6" t="s">
        <v>22</v>
      </c>
      <c r="AC13" s="6" t="s">
        <v>22</v>
      </c>
    </row>
    <row r="14" spans="1:29" x14ac:dyDescent="0.35">
      <c r="A14" s="109"/>
      <c r="B14" s="109" t="s">
        <v>195</v>
      </c>
      <c r="C14" s="13" t="s">
        <v>194</v>
      </c>
      <c r="D14" s="13" t="s">
        <v>22</v>
      </c>
      <c r="E14" s="13" t="s">
        <v>22</v>
      </c>
      <c r="F14" s="13" t="s">
        <v>22</v>
      </c>
      <c r="G14" s="13" t="s">
        <v>22</v>
      </c>
      <c r="H14" s="13" t="s">
        <v>22</v>
      </c>
      <c r="I14" s="21" t="s">
        <v>22</v>
      </c>
      <c r="J14" s="21" t="s">
        <v>22</v>
      </c>
      <c r="K14" s="13" t="s">
        <v>22</v>
      </c>
      <c r="L14" s="13" t="s">
        <v>22</v>
      </c>
      <c r="M14" s="13" t="s">
        <v>22</v>
      </c>
      <c r="N14" s="13" t="s">
        <v>22</v>
      </c>
      <c r="O14" s="13" t="s">
        <v>22</v>
      </c>
      <c r="P14" s="13" t="s">
        <v>22</v>
      </c>
      <c r="Q14" s="13" t="s">
        <v>22</v>
      </c>
      <c r="R14" s="13" t="s">
        <v>22</v>
      </c>
      <c r="S14" s="13" t="s">
        <v>22</v>
      </c>
      <c r="T14" s="13" t="s">
        <v>22</v>
      </c>
      <c r="U14" s="13" t="s">
        <v>22</v>
      </c>
      <c r="V14" s="13" t="s">
        <v>22</v>
      </c>
      <c r="W14" s="21" t="s">
        <v>22</v>
      </c>
      <c r="X14" s="13" t="s">
        <v>22</v>
      </c>
      <c r="Y14" s="21" t="s">
        <v>22</v>
      </c>
      <c r="Z14" s="13" t="s">
        <v>22</v>
      </c>
      <c r="AA14" s="13" t="s">
        <v>22</v>
      </c>
      <c r="AB14" s="13" t="s">
        <v>22</v>
      </c>
      <c r="AC14" s="13" t="s">
        <v>22</v>
      </c>
    </row>
    <row r="15" spans="1:29" x14ac:dyDescent="0.35">
      <c r="A15" s="109"/>
      <c r="B15" s="109"/>
      <c r="C15" s="6" t="s">
        <v>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43" t="s">
        <v>22</v>
      </c>
      <c r="J15" s="43" t="s">
        <v>22</v>
      </c>
      <c r="K15" s="6" t="s">
        <v>22</v>
      </c>
      <c r="L15" s="6" t="s">
        <v>22</v>
      </c>
      <c r="M15" s="6" t="s">
        <v>22</v>
      </c>
      <c r="N15" s="6" t="s">
        <v>22</v>
      </c>
      <c r="O15" s="6" t="s">
        <v>22</v>
      </c>
      <c r="P15" s="6" t="s">
        <v>22</v>
      </c>
      <c r="Q15" s="6" t="s">
        <v>22</v>
      </c>
      <c r="R15" s="6" t="s">
        <v>22</v>
      </c>
      <c r="S15" s="6" t="s">
        <v>22</v>
      </c>
      <c r="T15" s="6" t="s">
        <v>22</v>
      </c>
      <c r="U15" s="6" t="s">
        <v>22</v>
      </c>
      <c r="V15" s="6" t="s">
        <v>22</v>
      </c>
      <c r="W15" s="43" t="s">
        <v>22</v>
      </c>
      <c r="X15" s="6" t="s">
        <v>22</v>
      </c>
      <c r="Y15" s="43" t="s">
        <v>22</v>
      </c>
      <c r="Z15" s="6" t="s">
        <v>22</v>
      </c>
      <c r="AA15" s="6" t="s">
        <v>22</v>
      </c>
      <c r="AB15" s="6" t="s">
        <v>22</v>
      </c>
      <c r="AC15" s="6" t="s">
        <v>22</v>
      </c>
    </row>
    <row r="16" spans="1:29" x14ac:dyDescent="0.35">
      <c r="A16" s="109"/>
      <c r="B16" s="109"/>
      <c r="C16" s="13" t="s">
        <v>1</v>
      </c>
      <c r="D16" s="13" t="s">
        <v>22</v>
      </c>
      <c r="E16" s="13" t="s">
        <v>22</v>
      </c>
      <c r="F16" s="13" t="s">
        <v>22</v>
      </c>
      <c r="G16" s="13" t="s">
        <v>22</v>
      </c>
      <c r="H16" s="13" t="s">
        <v>22</v>
      </c>
      <c r="I16" s="21" t="s">
        <v>22</v>
      </c>
      <c r="J16" s="21" t="s">
        <v>22</v>
      </c>
      <c r="K16" s="13" t="s">
        <v>22</v>
      </c>
      <c r="L16" s="13" t="s">
        <v>22</v>
      </c>
      <c r="M16" s="13" t="s">
        <v>22</v>
      </c>
      <c r="N16" s="13" t="s">
        <v>22</v>
      </c>
      <c r="O16" s="13" t="s">
        <v>22</v>
      </c>
      <c r="P16" s="13" t="s">
        <v>22</v>
      </c>
      <c r="Q16" s="13" t="s">
        <v>22</v>
      </c>
      <c r="R16" s="13" t="s">
        <v>22</v>
      </c>
      <c r="S16" s="13" t="s">
        <v>22</v>
      </c>
      <c r="T16" s="13" t="s">
        <v>22</v>
      </c>
      <c r="U16" s="13" t="s">
        <v>22</v>
      </c>
      <c r="V16" s="13" t="s">
        <v>22</v>
      </c>
      <c r="W16" s="21" t="s">
        <v>22</v>
      </c>
      <c r="X16" s="13" t="s">
        <v>22</v>
      </c>
      <c r="Y16" s="21" t="s">
        <v>22</v>
      </c>
      <c r="Z16" s="13" t="s">
        <v>22</v>
      </c>
      <c r="AA16" s="13" t="s">
        <v>22</v>
      </c>
      <c r="AB16" s="13" t="s">
        <v>22</v>
      </c>
      <c r="AC16" s="13" t="s">
        <v>22</v>
      </c>
    </row>
    <row r="17" spans="1:29" x14ac:dyDescent="0.35">
      <c r="A17" s="109"/>
      <c r="B17" s="109" t="s">
        <v>20</v>
      </c>
      <c r="C17" s="6" t="s">
        <v>194</v>
      </c>
      <c r="D17" s="6">
        <v>38.799999999999997</v>
      </c>
      <c r="E17" s="6" t="s">
        <v>22</v>
      </c>
      <c r="F17" s="6" t="s">
        <v>22</v>
      </c>
      <c r="G17" s="6" t="s">
        <v>22</v>
      </c>
      <c r="H17" s="6" t="s">
        <v>22</v>
      </c>
      <c r="I17" s="43" t="s">
        <v>22</v>
      </c>
      <c r="J17" s="43" t="s">
        <v>22</v>
      </c>
      <c r="K17" s="6" t="s">
        <v>22</v>
      </c>
      <c r="L17" s="6" t="s">
        <v>22</v>
      </c>
      <c r="M17" s="6" t="s">
        <v>22</v>
      </c>
      <c r="N17" s="6" t="s">
        <v>22</v>
      </c>
      <c r="O17" s="6" t="s">
        <v>22</v>
      </c>
      <c r="P17" s="6" t="s">
        <v>22</v>
      </c>
      <c r="Q17" s="6" t="s">
        <v>22</v>
      </c>
      <c r="R17" s="6" t="s">
        <v>22</v>
      </c>
      <c r="S17" s="6" t="s">
        <v>22</v>
      </c>
      <c r="T17" s="6" t="s">
        <v>22</v>
      </c>
      <c r="U17" s="6" t="s">
        <v>22</v>
      </c>
      <c r="V17" s="6" t="s">
        <v>22</v>
      </c>
      <c r="W17" s="43" t="s">
        <v>22</v>
      </c>
      <c r="X17" s="6" t="s">
        <v>22</v>
      </c>
      <c r="Y17" s="43" t="s">
        <v>22</v>
      </c>
      <c r="Z17" s="6" t="s">
        <v>22</v>
      </c>
      <c r="AA17" s="6" t="s">
        <v>22</v>
      </c>
      <c r="AB17" s="6" t="s">
        <v>22</v>
      </c>
      <c r="AC17" s="6" t="s">
        <v>22</v>
      </c>
    </row>
    <row r="18" spans="1:29" x14ac:dyDescent="0.35">
      <c r="A18" s="109"/>
      <c r="B18" s="109"/>
      <c r="C18" s="13" t="s">
        <v>2</v>
      </c>
      <c r="D18" s="13">
        <v>39.799999999999997</v>
      </c>
      <c r="E18" s="13">
        <v>39.6</v>
      </c>
      <c r="F18" s="13" t="s">
        <v>22</v>
      </c>
      <c r="G18" s="13" t="s">
        <v>22</v>
      </c>
      <c r="H18" s="13" t="s">
        <v>22</v>
      </c>
      <c r="I18" s="21" t="s">
        <v>22</v>
      </c>
      <c r="J18" s="21" t="s">
        <v>22</v>
      </c>
      <c r="K18" s="13" t="s">
        <v>22</v>
      </c>
      <c r="L18" s="13" t="s">
        <v>22</v>
      </c>
      <c r="M18" s="13" t="s">
        <v>22</v>
      </c>
      <c r="N18" s="13" t="s">
        <v>22</v>
      </c>
      <c r="O18" s="13">
        <v>37.9</v>
      </c>
      <c r="P18" s="13" t="s">
        <v>22</v>
      </c>
      <c r="Q18" s="13" t="s">
        <v>22</v>
      </c>
      <c r="R18" s="13" t="s">
        <v>22</v>
      </c>
      <c r="S18" s="13" t="s">
        <v>22</v>
      </c>
      <c r="T18" s="13" t="s">
        <v>22</v>
      </c>
      <c r="U18" s="13" t="s">
        <v>22</v>
      </c>
      <c r="V18" s="13" t="s">
        <v>22</v>
      </c>
      <c r="W18" s="21" t="s">
        <v>22</v>
      </c>
      <c r="X18" s="13" t="s">
        <v>22</v>
      </c>
      <c r="Y18" s="21" t="s">
        <v>22</v>
      </c>
      <c r="Z18" s="13" t="s">
        <v>22</v>
      </c>
      <c r="AA18" s="13" t="s">
        <v>22</v>
      </c>
      <c r="AB18" s="13" t="s">
        <v>22</v>
      </c>
      <c r="AC18" s="13" t="s">
        <v>22</v>
      </c>
    </row>
    <row r="19" spans="1:29" x14ac:dyDescent="0.35">
      <c r="A19" s="109"/>
      <c r="B19" s="109"/>
      <c r="C19" s="6" t="s">
        <v>1</v>
      </c>
      <c r="D19" s="6">
        <v>40.9</v>
      </c>
      <c r="E19" s="6" t="s">
        <v>22</v>
      </c>
      <c r="F19" s="6" t="s">
        <v>22</v>
      </c>
      <c r="G19" s="6" t="s">
        <v>22</v>
      </c>
      <c r="H19" s="6" t="s">
        <v>22</v>
      </c>
      <c r="I19" s="43" t="s">
        <v>22</v>
      </c>
      <c r="J19" s="43" t="s">
        <v>22</v>
      </c>
      <c r="K19" s="6" t="s">
        <v>22</v>
      </c>
      <c r="L19" s="6" t="s">
        <v>22</v>
      </c>
      <c r="M19" s="6" t="s">
        <v>22</v>
      </c>
      <c r="N19" s="6" t="s">
        <v>22</v>
      </c>
      <c r="O19" s="6" t="s">
        <v>22</v>
      </c>
      <c r="P19" s="6" t="s">
        <v>22</v>
      </c>
      <c r="Q19" s="6" t="s">
        <v>22</v>
      </c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43" t="s">
        <v>22</v>
      </c>
      <c r="X19" s="6" t="s">
        <v>22</v>
      </c>
      <c r="Y19" s="43" t="s">
        <v>22</v>
      </c>
      <c r="Z19" s="6" t="s">
        <v>22</v>
      </c>
      <c r="AA19" s="6" t="s">
        <v>22</v>
      </c>
      <c r="AB19" s="6" t="s">
        <v>22</v>
      </c>
      <c r="AC19" s="6" t="s">
        <v>22</v>
      </c>
    </row>
    <row r="20" spans="1:29" x14ac:dyDescent="0.35">
      <c r="A20" s="109" t="s">
        <v>197</v>
      </c>
      <c r="B20" s="109" t="s">
        <v>193</v>
      </c>
      <c r="C20" s="13" t="s">
        <v>194</v>
      </c>
      <c r="D20" s="13" t="s">
        <v>22</v>
      </c>
      <c r="E20" s="13" t="s">
        <v>22</v>
      </c>
      <c r="F20" s="13" t="s">
        <v>22</v>
      </c>
      <c r="G20" s="13" t="s">
        <v>22</v>
      </c>
      <c r="H20" s="13" t="s">
        <v>22</v>
      </c>
      <c r="I20" s="21" t="s">
        <v>22</v>
      </c>
      <c r="J20" s="21" t="s">
        <v>22</v>
      </c>
      <c r="K20" s="13" t="s">
        <v>22</v>
      </c>
      <c r="L20" s="13" t="s">
        <v>22</v>
      </c>
      <c r="M20" s="13" t="s">
        <v>22</v>
      </c>
      <c r="N20" s="13" t="s">
        <v>22</v>
      </c>
      <c r="O20" s="13" t="s">
        <v>22</v>
      </c>
      <c r="P20" s="13" t="s">
        <v>22</v>
      </c>
      <c r="Q20" s="13" t="s">
        <v>22</v>
      </c>
      <c r="R20" s="13">
        <v>53.7</v>
      </c>
      <c r="S20" s="13" t="s">
        <v>22</v>
      </c>
      <c r="T20" s="13" t="s">
        <v>22</v>
      </c>
      <c r="U20" s="13" t="s">
        <v>22</v>
      </c>
      <c r="V20" s="13" t="s">
        <v>22</v>
      </c>
      <c r="W20" s="21" t="s">
        <v>22</v>
      </c>
      <c r="X20" s="13" t="s">
        <v>22</v>
      </c>
      <c r="Y20" s="21" t="s">
        <v>22</v>
      </c>
      <c r="Z20" s="13" t="s">
        <v>22</v>
      </c>
      <c r="AA20" s="13" t="s">
        <v>22</v>
      </c>
      <c r="AB20" s="13" t="s">
        <v>22</v>
      </c>
      <c r="AC20" s="13" t="s">
        <v>22</v>
      </c>
    </row>
    <row r="21" spans="1:29" x14ac:dyDescent="0.35">
      <c r="A21" s="109"/>
      <c r="B21" s="109"/>
      <c r="C21" s="6" t="s">
        <v>2</v>
      </c>
      <c r="D21" s="6" t="s">
        <v>22</v>
      </c>
      <c r="E21" s="6" t="s">
        <v>22</v>
      </c>
      <c r="F21" s="6" t="s">
        <v>22</v>
      </c>
      <c r="G21" s="6" t="s">
        <v>22</v>
      </c>
      <c r="H21" s="6" t="s">
        <v>22</v>
      </c>
      <c r="I21" s="43" t="s">
        <v>22</v>
      </c>
      <c r="J21" s="43" t="s">
        <v>22</v>
      </c>
      <c r="K21" s="6" t="s">
        <v>22</v>
      </c>
      <c r="L21" s="6" t="s">
        <v>22</v>
      </c>
      <c r="M21" s="6" t="s">
        <v>22</v>
      </c>
      <c r="N21" s="6" t="s">
        <v>22</v>
      </c>
      <c r="O21" s="6" t="s">
        <v>22</v>
      </c>
      <c r="P21" s="6" t="s">
        <v>22</v>
      </c>
      <c r="Q21" s="6" t="s">
        <v>22</v>
      </c>
      <c r="R21" s="6" t="s">
        <v>22</v>
      </c>
      <c r="S21" s="6" t="s">
        <v>22</v>
      </c>
      <c r="T21" s="6" t="s">
        <v>22</v>
      </c>
      <c r="U21" s="6" t="s">
        <v>22</v>
      </c>
      <c r="V21" s="6" t="s">
        <v>22</v>
      </c>
      <c r="W21" s="43" t="s">
        <v>22</v>
      </c>
      <c r="X21" s="6" t="s">
        <v>22</v>
      </c>
      <c r="Y21" s="43" t="s">
        <v>22</v>
      </c>
      <c r="Z21" s="6" t="s">
        <v>22</v>
      </c>
      <c r="AA21" s="6" t="s">
        <v>22</v>
      </c>
      <c r="AB21" s="6" t="s">
        <v>22</v>
      </c>
      <c r="AC21" s="6" t="s">
        <v>22</v>
      </c>
    </row>
    <row r="22" spans="1:29" x14ac:dyDescent="0.35">
      <c r="A22" s="109"/>
      <c r="B22" s="109"/>
      <c r="C22" s="13" t="s">
        <v>1</v>
      </c>
      <c r="D22" s="13" t="s">
        <v>22</v>
      </c>
      <c r="E22" s="13" t="s">
        <v>22</v>
      </c>
      <c r="F22" s="13" t="s">
        <v>22</v>
      </c>
      <c r="G22" s="13" t="s">
        <v>22</v>
      </c>
      <c r="H22" s="13" t="s">
        <v>22</v>
      </c>
      <c r="I22" s="21" t="s">
        <v>22</v>
      </c>
      <c r="J22" s="21" t="s">
        <v>22</v>
      </c>
      <c r="K22" s="13" t="s">
        <v>22</v>
      </c>
      <c r="L22" s="13" t="s">
        <v>22</v>
      </c>
      <c r="M22" s="13">
        <v>53.7</v>
      </c>
      <c r="N22" s="13" t="s">
        <v>22</v>
      </c>
      <c r="O22" s="13" t="s">
        <v>22</v>
      </c>
      <c r="P22" s="13" t="s">
        <v>22</v>
      </c>
      <c r="Q22" s="13" t="s">
        <v>22</v>
      </c>
      <c r="R22" s="13">
        <v>54.9</v>
      </c>
      <c r="S22" s="13" t="s">
        <v>22</v>
      </c>
      <c r="T22" s="13" t="s">
        <v>22</v>
      </c>
      <c r="U22" s="13" t="s">
        <v>22</v>
      </c>
      <c r="V22" s="13" t="s">
        <v>22</v>
      </c>
      <c r="W22" s="21" t="s">
        <v>22</v>
      </c>
      <c r="X22" s="13" t="s">
        <v>22</v>
      </c>
      <c r="Y22" s="21" t="s">
        <v>22</v>
      </c>
      <c r="Z22" s="13" t="s">
        <v>22</v>
      </c>
      <c r="AA22" s="13" t="s">
        <v>22</v>
      </c>
      <c r="AB22" s="13" t="s">
        <v>22</v>
      </c>
      <c r="AC22" s="13" t="s">
        <v>22</v>
      </c>
    </row>
    <row r="23" spans="1:29" x14ac:dyDescent="0.35">
      <c r="A23" s="109"/>
      <c r="B23" s="109" t="s">
        <v>195</v>
      </c>
      <c r="C23" s="6" t="s">
        <v>194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  <c r="I23" s="43" t="s">
        <v>22</v>
      </c>
      <c r="J23" s="43" t="s">
        <v>22</v>
      </c>
      <c r="K23" s="6" t="s">
        <v>22</v>
      </c>
      <c r="L23" s="6" t="s">
        <v>22</v>
      </c>
      <c r="M23" s="6" t="s">
        <v>22</v>
      </c>
      <c r="N23" s="6" t="s">
        <v>22</v>
      </c>
      <c r="O23" s="6" t="s">
        <v>22</v>
      </c>
      <c r="P23" s="6" t="s">
        <v>22</v>
      </c>
      <c r="Q23" s="6" t="s">
        <v>22</v>
      </c>
      <c r="R23" s="6" t="s">
        <v>22</v>
      </c>
      <c r="S23" s="6" t="s">
        <v>22</v>
      </c>
      <c r="T23" s="6" t="s">
        <v>22</v>
      </c>
      <c r="U23" s="6" t="s">
        <v>22</v>
      </c>
      <c r="V23" s="6" t="s">
        <v>22</v>
      </c>
      <c r="W23" s="43" t="s">
        <v>22</v>
      </c>
      <c r="X23" s="6" t="s">
        <v>22</v>
      </c>
      <c r="Y23" s="43" t="s">
        <v>22</v>
      </c>
      <c r="Z23" s="6" t="s">
        <v>22</v>
      </c>
      <c r="AA23" s="6" t="s">
        <v>22</v>
      </c>
      <c r="AB23" s="6" t="s">
        <v>22</v>
      </c>
      <c r="AC23" s="6" t="s">
        <v>22</v>
      </c>
    </row>
    <row r="24" spans="1:29" x14ac:dyDescent="0.35">
      <c r="A24" s="109"/>
      <c r="B24" s="109"/>
      <c r="C24" s="13" t="s">
        <v>2</v>
      </c>
      <c r="D24" s="13" t="s">
        <v>22</v>
      </c>
      <c r="E24" s="13" t="s">
        <v>22</v>
      </c>
      <c r="F24" s="13" t="s">
        <v>22</v>
      </c>
      <c r="G24" s="13" t="s">
        <v>22</v>
      </c>
      <c r="H24" s="13" t="s">
        <v>22</v>
      </c>
      <c r="I24" s="21" t="s">
        <v>22</v>
      </c>
      <c r="J24" s="21" t="s">
        <v>22</v>
      </c>
      <c r="K24" s="13" t="s">
        <v>22</v>
      </c>
      <c r="L24" s="13" t="s">
        <v>22</v>
      </c>
      <c r="M24" s="13" t="s">
        <v>22</v>
      </c>
      <c r="N24" s="13" t="s">
        <v>22</v>
      </c>
      <c r="O24" s="13" t="s">
        <v>22</v>
      </c>
      <c r="P24" s="13" t="s">
        <v>22</v>
      </c>
      <c r="Q24" s="13" t="s">
        <v>22</v>
      </c>
      <c r="R24" s="13" t="s">
        <v>22</v>
      </c>
      <c r="S24" s="13" t="s">
        <v>22</v>
      </c>
      <c r="T24" s="13" t="s">
        <v>22</v>
      </c>
      <c r="U24" s="13" t="s">
        <v>22</v>
      </c>
      <c r="V24" s="13" t="s">
        <v>22</v>
      </c>
      <c r="W24" s="21" t="s">
        <v>22</v>
      </c>
      <c r="X24" s="13" t="s">
        <v>22</v>
      </c>
      <c r="Y24" s="21" t="s">
        <v>22</v>
      </c>
      <c r="Z24" s="13" t="s">
        <v>22</v>
      </c>
      <c r="AA24" s="13" t="s">
        <v>22</v>
      </c>
      <c r="AB24" s="13" t="s">
        <v>22</v>
      </c>
      <c r="AC24" s="13" t="s">
        <v>22</v>
      </c>
    </row>
    <row r="25" spans="1:29" x14ac:dyDescent="0.35">
      <c r="A25" s="109"/>
      <c r="B25" s="109"/>
      <c r="C25" s="6" t="s">
        <v>1</v>
      </c>
      <c r="D25" s="6" t="s">
        <v>22</v>
      </c>
      <c r="E25" s="6" t="s">
        <v>22</v>
      </c>
      <c r="F25" s="6" t="s">
        <v>22</v>
      </c>
      <c r="G25" s="6" t="s">
        <v>22</v>
      </c>
      <c r="H25" s="6" t="s">
        <v>22</v>
      </c>
      <c r="I25" s="43" t="s">
        <v>22</v>
      </c>
      <c r="J25" s="43" t="s">
        <v>22</v>
      </c>
      <c r="K25" s="6" t="s">
        <v>22</v>
      </c>
      <c r="L25" s="6" t="s">
        <v>22</v>
      </c>
      <c r="M25" s="6" t="s">
        <v>22</v>
      </c>
      <c r="N25" s="6" t="s">
        <v>22</v>
      </c>
      <c r="O25" s="6" t="s">
        <v>22</v>
      </c>
      <c r="P25" s="6" t="s">
        <v>22</v>
      </c>
      <c r="Q25" s="6" t="s">
        <v>22</v>
      </c>
      <c r="R25" s="6" t="s">
        <v>22</v>
      </c>
      <c r="S25" s="6" t="s">
        <v>22</v>
      </c>
      <c r="T25" s="6" t="s">
        <v>22</v>
      </c>
      <c r="U25" s="6" t="s">
        <v>22</v>
      </c>
      <c r="V25" s="6" t="s">
        <v>22</v>
      </c>
      <c r="W25" s="43" t="s">
        <v>22</v>
      </c>
      <c r="X25" s="6" t="s">
        <v>22</v>
      </c>
      <c r="Y25" s="43" t="s">
        <v>22</v>
      </c>
      <c r="Z25" s="6" t="s">
        <v>22</v>
      </c>
      <c r="AA25" s="6" t="s">
        <v>22</v>
      </c>
      <c r="AB25" s="6" t="s">
        <v>22</v>
      </c>
      <c r="AC25" s="6" t="s">
        <v>22</v>
      </c>
    </row>
    <row r="26" spans="1:29" x14ac:dyDescent="0.35">
      <c r="A26" s="109"/>
      <c r="B26" s="109" t="s">
        <v>20</v>
      </c>
      <c r="C26" s="13" t="s">
        <v>194</v>
      </c>
      <c r="D26" s="13" t="s">
        <v>22</v>
      </c>
      <c r="E26" s="13" t="s">
        <v>22</v>
      </c>
      <c r="F26" s="13" t="s">
        <v>22</v>
      </c>
      <c r="G26" s="13" t="s">
        <v>22</v>
      </c>
      <c r="H26" s="13" t="s">
        <v>22</v>
      </c>
      <c r="I26" s="21" t="s">
        <v>22</v>
      </c>
      <c r="J26" s="21" t="s">
        <v>22</v>
      </c>
      <c r="K26" s="13" t="s">
        <v>22</v>
      </c>
      <c r="L26" s="13" t="s">
        <v>22</v>
      </c>
      <c r="M26" s="13" t="s">
        <v>22</v>
      </c>
      <c r="N26" s="13" t="s">
        <v>22</v>
      </c>
      <c r="O26" s="13" t="s">
        <v>22</v>
      </c>
      <c r="P26" s="13" t="s">
        <v>22</v>
      </c>
      <c r="Q26" s="13" t="s">
        <v>22</v>
      </c>
      <c r="R26" s="13" t="s">
        <v>22</v>
      </c>
      <c r="S26" s="13" t="s">
        <v>22</v>
      </c>
      <c r="T26" s="13" t="s">
        <v>22</v>
      </c>
      <c r="U26" s="13" t="s">
        <v>22</v>
      </c>
      <c r="V26" s="13" t="s">
        <v>22</v>
      </c>
      <c r="W26" s="21" t="s">
        <v>22</v>
      </c>
      <c r="X26" s="13" t="s">
        <v>22</v>
      </c>
      <c r="Y26" s="21" t="s">
        <v>22</v>
      </c>
      <c r="Z26" s="13" t="s">
        <v>22</v>
      </c>
      <c r="AA26" s="13" t="s">
        <v>22</v>
      </c>
      <c r="AB26" s="13" t="s">
        <v>22</v>
      </c>
      <c r="AC26" s="13" t="s">
        <v>22</v>
      </c>
    </row>
    <row r="27" spans="1:29" x14ac:dyDescent="0.35">
      <c r="A27" s="109"/>
      <c r="B27" s="109"/>
      <c r="C27" s="6" t="s">
        <v>2</v>
      </c>
      <c r="D27" s="6" t="s">
        <v>22</v>
      </c>
      <c r="E27" s="6">
        <v>54.9</v>
      </c>
      <c r="F27" s="6" t="s">
        <v>22</v>
      </c>
      <c r="G27" s="6" t="s">
        <v>22</v>
      </c>
      <c r="H27" s="6" t="s">
        <v>22</v>
      </c>
      <c r="I27" s="43" t="s">
        <v>22</v>
      </c>
      <c r="J27" s="43" t="s">
        <v>22</v>
      </c>
      <c r="K27" s="6" t="s">
        <v>22</v>
      </c>
      <c r="L27" s="6" t="s">
        <v>22</v>
      </c>
      <c r="M27" s="6" t="s">
        <v>22</v>
      </c>
      <c r="N27" s="6" t="s">
        <v>22</v>
      </c>
      <c r="O27" s="6" t="s">
        <v>22</v>
      </c>
      <c r="P27" s="6" t="s">
        <v>22</v>
      </c>
      <c r="Q27" s="6" t="s">
        <v>22</v>
      </c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43" t="s">
        <v>22</v>
      </c>
      <c r="X27" s="6" t="s">
        <v>22</v>
      </c>
      <c r="Y27" s="43" t="s">
        <v>22</v>
      </c>
      <c r="Z27" s="6" t="s">
        <v>22</v>
      </c>
      <c r="AA27" s="6" t="s">
        <v>22</v>
      </c>
      <c r="AB27" s="6" t="s">
        <v>22</v>
      </c>
      <c r="AC27" s="6" t="s">
        <v>22</v>
      </c>
    </row>
    <row r="28" spans="1:29" x14ac:dyDescent="0.35">
      <c r="A28" s="109"/>
      <c r="B28" s="109"/>
      <c r="C28" s="13" t="s">
        <v>1</v>
      </c>
      <c r="D28" s="13" t="s">
        <v>22</v>
      </c>
      <c r="E28" s="13" t="s">
        <v>22</v>
      </c>
      <c r="F28" s="13" t="s">
        <v>22</v>
      </c>
      <c r="G28" s="13" t="s">
        <v>22</v>
      </c>
      <c r="H28" s="13" t="s">
        <v>22</v>
      </c>
      <c r="I28" s="21" t="s">
        <v>22</v>
      </c>
      <c r="J28" s="21" t="s">
        <v>22</v>
      </c>
      <c r="K28" s="13" t="s">
        <v>22</v>
      </c>
      <c r="L28" s="13" t="s">
        <v>22</v>
      </c>
      <c r="M28" s="13" t="s">
        <v>22</v>
      </c>
      <c r="N28" s="13" t="s">
        <v>22</v>
      </c>
      <c r="O28" s="13" t="s">
        <v>22</v>
      </c>
      <c r="P28" s="13" t="s">
        <v>22</v>
      </c>
      <c r="Q28" s="13" t="s">
        <v>22</v>
      </c>
      <c r="R28" s="13" t="s">
        <v>22</v>
      </c>
      <c r="S28" s="13" t="s">
        <v>22</v>
      </c>
      <c r="T28" s="13" t="s">
        <v>22</v>
      </c>
      <c r="U28" s="13" t="s">
        <v>22</v>
      </c>
      <c r="V28" s="13" t="s">
        <v>22</v>
      </c>
      <c r="W28" s="21" t="s">
        <v>22</v>
      </c>
      <c r="X28" s="13" t="s">
        <v>22</v>
      </c>
      <c r="Y28" s="21" t="s">
        <v>22</v>
      </c>
      <c r="Z28" s="13" t="s">
        <v>22</v>
      </c>
      <c r="AA28" s="13" t="s">
        <v>22</v>
      </c>
      <c r="AB28" s="13" t="s">
        <v>22</v>
      </c>
      <c r="AC28" s="13" t="s">
        <v>22</v>
      </c>
    </row>
    <row r="29" spans="1:29" x14ac:dyDescent="0.35">
      <c r="A29" s="117" t="s">
        <v>198</v>
      </c>
      <c r="B29" s="109" t="s">
        <v>193</v>
      </c>
      <c r="C29" s="6" t="s">
        <v>194</v>
      </c>
      <c r="D29" s="6" t="s">
        <v>22</v>
      </c>
      <c r="E29" s="6" t="s">
        <v>22</v>
      </c>
      <c r="F29" s="6">
        <v>1821</v>
      </c>
      <c r="G29" s="6" t="s">
        <v>22</v>
      </c>
      <c r="H29" s="6" t="s">
        <v>22</v>
      </c>
      <c r="I29" s="43" t="s">
        <v>22</v>
      </c>
      <c r="J29" s="43" t="s">
        <v>22</v>
      </c>
      <c r="K29" s="6" t="s">
        <v>22</v>
      </c>
      <c r="L29" s="6" t="s">
        <v>22</v>
      </c>
      <c r="M29" s="6">
        <v>1801</v>
      </c>
      <c r="N29" s="6" t="s">
        <v>22</v>
      </c>
      <c r="O29" s="6" t="s">
        <v>22</v>
      </c>
      <c r="P29" s="6" t="s">
        <v>22</v>
      </c>
      <c r="Q29" s="6" t="s">
        <v>22</v>
      </c>
      <c r="R29" s="6">
        <v>1814</v>
      </c>
      <c r="S29" s="6" t="s">
        <v>22</v>
      </c>
      <c r="T29" s="6" t="s">
        <v>22</v>
      </c>
      <c r="U29" s="6" t="s">
        <v>22</v>
      </c>
      <c r="V29" s="6" t="s">
        <v>22</v>
      </c>
      <c r="W29" s="43" t="s">
        <v>22</v>
      </c>
      <c r="X29" s="6" t="s">
        <v>22</v>
      </c>
      <c r="Y29" s="43" t="s">
        <v>22</v>
      </c>
      <c r="Z29" s="6" t="s">
        <v>22</v>
      </c>
      <c r="AA29" s="6" t="s">
        <v>22</v>
      </c>
      <c r="AB29" s="6" t="s">
        <v>22</v>
      </c>
      <c r="AC29" s="6" t="s">
        <v>22</v>
      </c>
    </row>
    <row r="30" spans="1:29" x14ac:dyDescent="0.35">
      <c r="A30" s="117"/>
      <c r="B30" s="109"/>
      <c r="C30" s="13" t="s">
        <v>2</v>
      </c>
      <c r="D30" s="13" t="s">
        <v>22</v>
      </c>
      <c r="E30" s="13" t="s">
        <v>22</v>
      </c>
      <c r="F30" s="13">
        <v>1791</v>
      </c>
      <c r="G30" s="13">
        <v>1788</v>
      </c>
      <c r="H30" s="13">
        <v>1785</v>
      </c>
      <c r="I30" s="13">
        <v>1814</v>
      </c>
      <c r="J30" s="13">
        <v>1795</v>
      </c>
      <c r="K30" s="13">
        <v>1805</v>
      </c>
      <c r="L30" s="13">
        <v>1769</v>
      </c>
      <c r="M30" s="13">
        <v>1791</v>
      </c>
      <c r="N30" s="13">
        <v>1778</v>
      </c>
      <c r="O30" s="13" t="s">
        <v>22</v>
      </c>
      <c r="P30" s="13">
        <v>1782</v>
      </c>
      <c r="Q30" s="13">
        <v>1791</v>
      </c>
      <c r="R30" s="13">
        <v>1795</v>
      </c>
      <c r="S30" s="13">
        <v>1782</v>
      </c>
      <c r="T30" s="13">
        <v>1772</v>
      </c>
      <c r="U30" s="13">
        <v>1765</v>
      </c>
      <c r="V30" s="13">
        <v>1765</v>
      </c>
      <c r="W30" s="21" t="s">
        <v>22</v>
      </c>
      <c r="X30" s="13" t="s">
        <v>22</v>
      </c>
      <c r="Y30" s="21" t="s">
        <v>22</v>
      </c>
      <c r="Z30" s="13" t="s">
        <v>22</v>
      </c>
      <c r="AA30" s="13" t="s">
        <v>22</v>
      </c>
      <c r="AB30" s="13" t="s">
        <v>22</v>
      </c>
      <c r="AC30" s="13" t="s">
        <v>22</v>
      </c>
    </row>
    <row r="31" spans="1:29" x14ac:dyDescent="0.35">
      <c r="A31" s="117"/>
      <c r="B31" s="109"/>
      <c r="C31" s="6" t="s">
        <v>1</v>
      </c>
      <c r="D31" s="6" t="s">
        <v>22</v>
      </c>
      <c r="E31" s="6" t="s">
        <v>22</v>
      </c>
      <c r="F31" s="6">
        <v>1782</v>
      </c>
      <c r="G31" s="6" t="s">
        <v>22</v>
      </c>
      <c r="H31" s="6" t="s">
        <v>22</v>
      </c>
      <c r="I31" s="43" t="s">
        <v>22</v>
      </c>
      <c r="J31" s="43" t="s">
        <v>22</v>
      </c>
      <c r="K31" s="6" t="s">
        <v>22</v>
      </c>
      <c r="L31" s="6" t="s">
        <v>22</v>
      </c>
      <c r="M31" s="6">
        <v>1776</v>
      </c>
      <c r="N31" s="6" t="s">
        <v>22</v>
      </c>
      <c r="O31" s="6" t="s">
        <v>22</v>
      </c>
      <c r="P31" s="6" t="s">
        <v>22</v>
      </c>
      <c r="Q31" s="6" t="s">
        <v>22</v>
      </c>
      <c r="R31" s="6">
        <v>1779</v>
      </c>
      <c r="S31" s="43" t="s">
        <v>22</v>
      </c>
      <c r="T31" s="6" t="s">
        <v>22</v>
      </c>
      <c r="U31" s="43" t="s">
        <v>22</v>
      </c>
      <c r="V31" s="6" t="s">
        <v>22</v>
      </c>
      <c r="W31" s="43" t="s">
        <v>22</v>
      </c>
      <c r="X31" s="6" t="s">
        <v>22</v>
      </c>
      <c r="Y31" s="43" t="s">
        <v>22</v>
      </c>
      <c r="Z31" s="6" t="s">
        <v>22</v>
      </c>
      <c r="AA31" s="6" t="s">
        <v>22</v>
      </c>
      <c r="AB31" s="6" t="s">
        <v>22</v>
      </c>
      <c r="AC31" s="6" t="s">
        <v>22</v>
      </c>
    </row>
    <row r="32" spans="1:29" x14ac:dyDescent="0.35">
      <c r="A32" s="117"/>
      <c r="B32" s="109" t="s">
        <v>195</v>
      </c>
      <c r="C32" s="13" t="s">
        <v>194</v>
      </c>
      <c r="D32" s="13" t="s">
        <v>22</v>
      </c>
      <c r="E32" s="13" t="s">
        <v>22</v>
      </c>
      <c r="F32" s="13" t="s">
        <v>22</v>
      </c>
      <c r="G32" s="13" t="s">
        <v>22</v>
      </c>
      <c r="H32" s="13" t="s">
        <v>22</v>
      </c>
      <c r="I32" s="21" t="s">
        <v>22</v>
      </c>
      <c r="J32" s="21" t="s">
        <v>22</v>
      </c>
      <c r="K32" s="13" t="s">
        <v>22</v>
      </c>
      <c r="L32" s="13" t="s">
        <v>22</v>
      </c>
      <c r="M32" s="13" t="s">
        <v>22</v>
      </c>
      <c r="N32" s="13" t="s">
        <v>22</v>
      </c>
      <c r="O32" s="13" t="s">
        <v>22</v>
      </c>
      <c r="P32" s="13" t="s">
        <v>22</v>
      </c>
      <c r="Q32" s="13" t="s">
        <v>22</v>
      </c>
      <c r="R32" s="13" t="s">
        <v>22</v>
      </c>
      <c r="S32" s="21" t="s">
        <v>22</v>
      </c>
      <c r="T32" s="13" t="s">
        <v>22</v>
      </c>
      <c r="U32" s="21" t="s">
        <v>22</v>
      </c>
      <c r="V32" s="13" t="s">
        <v>22</v>
      </c>
      <c r="W32" s="21" t="s">
        <v>22</v>
      </c>
      <c r="X32" s="13">
        <v>1710</v>
      </c>
      <c r="Y32" s="21" t="s">
        <v>22</v>
      </c>
      <c r="Z32" s="13">
        <v>1729</v>
      </c>
      <c r="AA32" s="13" t="s">
        <v>22</v>
      </c>
      <c r="AB32" s="13">
        <v>1739</v>
      </c>
      <c r="AC32" s="13" t="s">
        <v>22</v>
      </c>
    </row>
    <row r="33" spans="1:29" x14ac:dyDescent="0.35">
      <c r="A33" s="117"/>
      <c r="B33" s="109"/>
      <c r="C33" s="6" t="s">
        <v>2</v>
      </c>
      <c r="D33" s="6" t="s">
        <v>22</v>
      </c>
      <c r="E33" s="6" t="s">
        <v>22</v>
      </c>
      <c r="F33" s="6" t="s">
        <v>22</v>
      </c>
      <c r="G33" s="6" t="s">
        <v>22</v>
      </c>
      <c r="H33" s="6" t="s">
        <v>22</v>
      </c>
      <c r="I33" s="43" t="s">
        <v>22</v>
      </c>
      <c r="J33" s="43" t="s">
        <v>22</v>
      </c>
      <c r="K33" s="6" t="s">
        <v>22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22</v>
      </c>
      <c r="R33" s="6" t="s">
        <v>22</v>
      </c>
      <c r="S33" s="43" t="s">
        <v>22</v>
      </c>
      <c r="T33" s="6" t="s">
        <v>22</v>
      </c>
      <c r="U33" s="43" t="s">
        <v>22</v>
      </c>
      <c r="V33" s="6" t="s">
        <v>22</v>
      </c>
      <c r="W33" s="6">
        <v>1729</v>
      </c>
      <c r="X33" s="6">
        <v>1723</v>
      </c>
      <c r="Y33" s="6">
        <v>1716</v>
      </c>
      <c r="Z33" s="6">
        <v>1713</v>
      </c>
      <c r="AA33" s="6">
        <v>1713</v>
      </c>
      <c r="AB33" s="6">
        <v>1736</v>
      </c>
      <c r="AC33" s="6">
        <v>1713</v>
      </c>
    </row>
    <row r="34" spans="1:29" x14ac:dyDescent="0.35">
      <c r="A34" s="117"/>
      <c r="B34" s="109"/>
      <c r="C34" s="13" t="s">
        <v>1</v>
      </c>
      <c r="D34" s="13" t="s">
        <v>22</v>
      </c>
      <c r="E34" s="13" t="s">
        <v>22</v>
      </c>
      <c r="F34" s="13" t="s">
        <v>22</v>
      </c>
      <c r="G34" s="13" t="s">
        <v>22</v>
      </c>
      <c r="H34" s="13" t="s">
        <v>22</v>
      </c>
      <c r="I34" s="21" t="s">
        <v>22</v>
      </c>
      <c r="J34" s="21" t="s">
        <v>22</v>
      </c>
      <c r="K34" s="13" t="s">
        <v>22</v>
      </c>
      <c r="L34" s="13" t="s">
        <v>22</v>
      </c>
      <c r="M34" s="13" t="s">
        <v>22</v>
      </c>
      <c r="N34" s="13" t="s">
        <v>22</v>
      </c>
      <c r="O34" s="13" t="s">
        <v>22</v>
      </c>
      <c r="P34" s="13" t="s">
        <v>22</v>
      </c>
      <c r="Q34" s="13" t="s">
        <v>22</v>
      </c>
      <c r="R34" s="13" t="s">
        <v>22</v>
      </c>
      <c r="S34" s="21" t="s">
        <v>22</v>
      </c>
      <c r="T34" s="13" t="s">
        <v>22</v>
      </c>
      <c r="U34" s="21" t="s">
        <v>22</v>
      </c>
      <c r="V34" s="13" t="s">
        <v>22</v>
      </c>
      <c r="W34" s="21" t="s">
        <v>22</v>
      </c>
      <c r="X34" s="13">
        <v>1723</v>
      </c>
      <c r="Y34" s="21" t="s">
        <v>22</v>
      </c>
      <c r="Z34" s="13" t="s">
        <v>22</v>
      </c>
      <c r="AA34" s="13" t="s">
        <v>22</v>
      </c>
      <c r="AB34" s="13">
        <v>1726</v>
      </c>
      <c r="AC34" s="13" t="s">
        <v>22</v>
      </c>
    </row>
    <row r="35" spans="1:29" x14ac:dyDescent="0.35">
      <c r="A35" s="117"/>
      <c r="B35" s="109" t="s">
        <v>20</v>
      </c>
      <c r="C35" s="6" t="s">
        <v>194</v>
      </c>
      <c r="D35" s="6">
        <v>1759</v>
      </c>
      <c r="E35" s="6" t="s">
        <v>22</v>
      </c>
      <c r="F35" s="6" t="s">
        <v>22</v>
      </c>
      <c r="G35" s="6" t="s">
        <v>22</v>
      </c>
      <c r="H35" s="6" t="s">
        <v>22</v>
      </c>
      <c r="I35" s="43" t="s">
        <v>22</v>
      </c>
      <c r="J35" s="43" t="s">
        <v>22</v>
      </c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22</v>
      </c>
      <c r="R35" s="6" t="s">
        <v>22</v>
      </c>
      <c r="S35" s="43" t="s">
        <v>22</v>
      </c>
      <c r="T35" s="6" t="s">
        <v>22</v>
      </c>
      <c r="U35" s="43" t="s">
        <v>22</v>
      </c>
      <c r="V35" s="6" t="s">
        <v>22</v>
      </c>
      <c r="W35" s="43" t="s">
        <v>22</v>
      </c>
      <c r="X35" s="6" t="s">
        <v>22</v>
      </c>
      <c r="Y35" s="43" t="s">
        <v>22</v>
      </c>
      <c r="Z35" s="6" t="s">
        <v>22</v>
      </c>
      <c r="AA35" s="6" t="s">
        <v>22</v>
      </c>
      <c r="AB35" s="6" t="s">
        <v>22</v>
      </c>
      <c r="AC35" s="6" t="s">
        <v>22</v>
      </c>
    </row>
    <row r="36" spans="1:29" x14ac:dyDescent="0.35">
      <c r="A36" s="117"/>
      <c r="B36" s="109"/>
      <c r="C36" s="13" t="s">
        <v>2</v>
      </c>
      <c r="D36" s="13">
        <v>1762</v>
      </c>
      <c r="E36" s="13">
        <v>1775</v>
      </c>
      <c r="F36" s="13" t="s">
        <v>22</v>
      </c>
      <c r="G36" s="13" t="s">
        <v>22</v>
      </c>
      <c r="H36" s="13" t="s">
        <v>22</v>
      </c>
      <c r="I36" s="21" t="s">
        <v>22</v>
      </c>
      <c r="J36" s="21" t="s">
        <v>22</v>
      </c>
      <c r="K36" s="13" t="s">
        <v>22</v>
      </c>
      <c r="L36" s="13" t="s">
        <v>22</v>
      </c>
      <c r="M36" s="13" t="s">
        <v>22</v>
      </c>
      <c r="N36" s="13" t="s">
        <v>22</v>
      </c>
      <c r="O36" s="13">
        <v>1831</v>
      </c>
      <c r="P36" s="13" t="s">
        <v>22</v>
      </c>
      <c r="Q36" s="13" t="s">
        <v>22</v>
      </c>
      <c r="R36" s="13" t="s">
        <v>22</v>
      </c>
      <c r="S36" s="21" t="s">
        <v>22</v>
      </c>
      <c r="T36" s="13" t="s">
        <v>22</v>
      </c>
      <c r="U36" s="21" t="s">
        <v>22</v>
      </c>
      <c r="V36" s="13" t="s">
        <v>22</v>
      </c>
      <c r="W36" s="21" t="s">
        <v>22</v>
      </c>
      <c r="X36" s="13" t="s">
        <v>22</v>
      </c>
      <c r="Y36" s="21" t="s">
        <v>22</v>
      </c>
      <c r="Z36" s="13" t="s">
        <v>22</v>
      </c>
      <c r="AA36" s="13" t="s">
        <v>22</v>
      </c>
      <c r="AB36" s="13" t="s">
        <v>22</v>
      </c>
      <c r="AC36" s="13" t="s">
        <v>22</v>
      </c>
    </row>
    <row r="37" spans="1:29" x14ac:dyDescent="0.35">
      <c r="A37" s="117"/>
      <c r="B37" s="109"/>
      <c r="C37" s="6" t="s">
        <v>1</v>
      </c>
      <c r="D37" s="6">
        <v>1759</v>
      </c>
      <c r="E37" s="6" t="s">
        <v>22</v>
      </c>
      <c r="F37" s="6" t="s">
        <v>22</v>
      </c>
      <c r="G37" s="6" t="s">
        <v>22</v>
      </c>
      <c r="H37" s="6" t="s">
        <v>22</v>
      </c>
      <c r="I37" s="43" t="s">
        <v>22</v>
      </c>
      <c r="J37" s="43" t="s">
        <v>22</v>
      </c>
      <c r="K37" s="6" t="s">
        <v>22</v>
      </c>
      <c r="L37" s="6" t="s">
        <v>22</v>
      </c>
      <c r="M37" s="6" t="s">
        <v>22</v>
      </c>
      <c r="N37" s="6" t="s">
        <v>22</v>
      </c>
      <c r="O37" s="6" t="s">
        <v>22</v>
      </c>
      <c r="P37" s="6" t="s">
        <v>22</v>
      </c>
      <c r="Q37" s="6" t="s">
        <v>22</v>
      </c>
      <c r="R37" s="6" t="s">
        <v>22</v>
      </c>
      <c r="S37" s="43" t="s">
        <v>22</v>
      </c>
      <c r="T37" s="6" t="s">
        <v>22</v>
      </c>
      <c r="U37" s="43" t="s">
        <v>22</v>
      </c>
      <c r="V37" s="6" t="s">
        <v>22</v>
      </c>
      <c r="W37" s="43" t="s">
        <v>22</v>
      </c>
      <c r="X37" s="6" t="s">
        <v>22</v>
      </c>
      <c r="Y37" s="43" t="s">
        <v>22</v>
      </c>
      <c r="Z37" s="6" t="s">
        <v>22</v>
      </c>
      <c r="AA37" s="6" t="s">
        <v>22</v>
      </c>
      <c r="AB37" s="6" t="s">
        <v>22</v>
      </c>
      <c r="AC37" s="6" t="s">
        <v>22</v>
      </c>
    </row>
    <row r="38" spans="1:29" ht="14.5" customHeight="1" x14ac:dyDescent="0.35">
      <c r="A38" s="117" t="s">
        <v>199</v>
      </c>
      <c r="B38" s="109" t="s">
        <v>193</v>
      </c>
      <c r="C38" s="13" t="s">
        <v>194</v>
      </c>
      <c r="D38" s="13" t="s">
        <v>22</v>
      </c>
      <c r="E38" s="13" t="s">
        <v>22</v>
      </c>
      <c r="F38" s="13" t="s">
        <v>22</v>
      </c>
      <c r="G38" s="13" t="s">
        <v>22</v>
      </c>
      <c r="H38" s="13" t="s">
        <v>22</v>
      </c>
      <c r="I38" s="21" t="s">
        <v>22</v>
      </c>
      <c r="J38" s="21" t="s">
        <v>22</v>
      </c>
      <c r="K38" s="13" t="s">
        <v>22</v>
      </c>
      <c r="L38" s="13" t="s">
        <v>22</v>
      </c>
      <c r="M38" s="13" t="s">
        <v>22</v>
      </c>
      <c r="N38" s="13" t="s">
        <v>22</v>
      </c>
      <c r="O38" s="13" t="s">
        <v>22</v>
      </c>
      <c r="P38" s="13" t="s">
        <v>22</v>
      </c>
      <c r="Q38" s="13" t="s">
        <v>22</v>
      </c>
      <c r="R38" s="13" t="s">
        <v>22</v>
      </c>
      <c r="S38" s="21" t="s">
        <v>22</v>
      </c>
      <c r="T38" s="13" t="s">
        <v>22</v>
      </c>
      <c r="U38" s="21" t="s">
        <v>22</v>
      </c>
      <c r="V38" s="13" t="s">
        <v>22</v>
      </c>
      <c r="W38" s="21" t="s">
        <v>22</v>
      </c>
      <c r="X38" s="13" t="s">
        <v>22</v>
      </c>
      <c r="Y38" s="21" t="s">
        <v>22</v>
      </c>
      <c r="Z38" s="13" t="s">
        <v>22</v>
      </c>
      <c r="AA38" s="13" t="s">
        <v>22</v>
      </c>
      <c r="AB38" s="13" t="s">
        <v>22</v>
      </c>
      <c r="AC38" s="13" t="s">
        <v>22</v>
      </c>
    </row>
    <row r="39" spans="1:29" x14ac:dyDescent="0.35">
      <c r="A39" s="117"/>
      <c r="B39" s="109"/>
      <c r="C39" s="6" t="s">
        <v>2</v>
      </c>
      <c r="D39" s="6" t="s">
        <v>22</v>
      </c>
      <c r="E39" s="6" t="s">
        <v>22</v>
      </c>
      <c r="F39" s="6" t="s">
        <v>22</v>
      </c>
      <c r="G39" s="6" t="s">
        <v>22</v>
      </c>
      <c r="H39" s="6" t="s">
        <v>22</v>
      </c>
      <c r="I39" s="43" t="s">
        <v>22</v>
      </c>
      <c r="J39" s="43" t="s">
        <v>22</v>
      </c>
      <c r="K39" s="6" t="s">
        <v>22</v>
      </c>
      <c r="L39" s="6" t="s">
        <v>22</v>
      </c>
      <c r="M39" s="6" t="s">
        <v>22</v>
      </c>
      <c r="N39" s="6" t="s">
        <v>22</v>
      </c>
      <c r="O39" s="6" t="s">
        <v>22</v>
      </c>
      <c r="P39" s="6" t="s">
        <v>22</v>
      </c>
      <c r="Q39" s="6" t="s">
        <v>22</v>
      </c>
      <c r="R39" s="6" t="s">
        <v>22</v>
      </c>
      <c r="S39" s="43" t="s">
        <v>22</v>
      </c>
      <c r="T39" s="6" t="s">
        <v>22</v>
      </c>
      <c r="U39" s="43" t="s">
        <v>22</v>
      </c>
      <c r="V39" s="6" t="s">
        <v>22</v>
      </c>
      <c r="W39" s="43" t="s">
        <v>22</v>
      </c>
      <c r="X39" s="6" t="s">
        <v>22</v>
      </c>
      <c r="Y39" s="43" t="s">
        <v>22</v>
      </c>
      <c r="Z39" s="6" t="s">
        <v>22</v>
      </c>
      <c r="AA39" s="6" t="s">
        <v>22</v>
      </c>
      <c r="AB39" s="6" t="s">
        <v>22</v>
      </c>
      <c r="AC39" s="6" t="s">
        <v>22</v>
      </c>
    </row>
    <row r="40" spans="1:29" x14ac:dyDescent="0.35">
      <c r="A40" s="117"/>
      <c r="B40" s="109"/>
      <c r="C40" s="13" t="s">
        <v>1</v>
      </c>
      <c r="D40" s="13" t="s">
        <v>22</v>
      </c>
      <c r="E40" s="13" t="s">
        <v>22</v>
      </c>
      <c r="F40" s="13" t="s">
        <v>22</v>
      </c>
      <c r="G40" s="13" t="s">
        <v>22</v>
      </c>
      <c r="H40" s="13" t="s">
        <v>22</v>
      </c>
      <c r="I40" s="21" t="s">
        <v>22</v>
      </c>
      <c r="J40" s="21" t="s">
        <v>22</v>
      </c>
      <c r="K40" s="13" t="s">
        <v>22</v>
      </c>
      <c r="L40" s="13" t="s">
        <v>22</v>
      </c>
      <c r="M40" s="13" t="s">
        <v>22</v>
      </c>
      <c r="N40" s="13" t="s">
        <v>22</v>
      </c>
      <c r="O40" s="13" t="s">
        <v>22</v>
      </c>
      <c r="P40" s="13" t="s">
        <v>22</v>
      </c>
      <c r="Q40" s="13" t="s">
        <v>22</v>
      </c>
      <c r="R40" s="13" t="s">
        <v>22</v>
      </c>
      <c r="S40" s="21" t="s">
        <v>22</v>
      </c>
      <c r="T40" s="13" t="s">
        <v>22</v>
      </c>
      <c r="U40" s="21" t="s">
        <v>22</v>
      </c>
      <c r="V40" s="13" t="s">
        <v>22</v>
      </c>
      <c r="W40" s="21" t="s">
        <v>22</v>
      </c>
      <c r="X40" s="13" t="s">
        <v>22</v>
      </c>
      <c r="Y40" s="21" t="s">
        <v>22</v>
      </c>
      <c r="Z40" s="13" t="s">
        <v>22</v>
      </c>
      <c r="AA40" s="13" t="s">
        <v>22</v>
      </c>
      <c r="AB40" s="13" t="s">
        <v>22</v>
      </c>
      <c r="AC40" s="13" t="s">
        <v>22</v>
      </c>
    </row>
    <row r="41" spans="1:29" x14ac:dyDescent="0.35">
      <c r="A41" s="117"/>
      <c r="B41" s="109" t="s">
        <v>195</v>
      </c>
      <c r="C41" s="6" t="s">
        <v>194</v>
      </c>
      <c r="D41" s="6" t="s">
        <v>22</v>
      </c>
      <c r="E41" s="6" t="s">
        <v>22</v>
      </c>
      <c r="F41" s="6" t="s">
        <v>22</v>
      </c>
      <c r="G41" s="6" t="s">
        <v>22</v>
      </c>
      <c r="H41" s="6" t="s">
        <v>22</v>
      </c>
      <c r="I41" s="43" t="s">
        <v>22</v>
      </c>
      <c r="J41" s="43" t="s">
        <v>22</v>
      </c>
      <c r="K41" s="6" t="s">
        <v>22</v>
      </c>
      <c r="L41" s="6" t="s">
        <v>22</v>
      </c>
      <c r="M41" s="6" t="s">
        <v>22</v>
      </c>
      <c r="N41" s="6" t="s">
        <v>22</v>
      </c>
      <c r="O41" s="6" t="s">
        <v>22</v>
      </c>
      <c r="P41" s="6" t="s">
        <v>22</v>
      </c>
      <c r="Q41" s="6" t="s">
        <v>22</v>
      </c>
      <c r="R41" s="6" t="s">
        <v>22</v>
      </c>
      <c r="S41" s="43" t="s">
        <v>22</v>
      </c>
      <c r="T41" s="6" t="s">
        <v>22</v>
      </c>
      <c r="U41" s="43" t="s">
        <v>22</v>
      </c>
      <c r="V41" s="6" t="s">
        <v>22</v>
      </c>
      <c r="W41" s="43" t="s">
        <v>22</v>
      </c>
      <c r="X41" s="6" t="s">
        <v>22</v>
      </c>
      <c r="Y41" s="43" t="s">
        <v>22</v>
      </c>
      <c r="Z41" s="6" t="s">
        <v>22</v>
      </c>
      <c r="AA41" s="6" t="s">
        <v>22</v>
      </c>
      <c r="AB41" s="6" t="s">
        <v>22</v>
      </c>
      <c r="AC41" s="6" t="s">
        <v>22</v>
      </c>
    </row>
    <row r="42" spans="1:29" x14ac:dyDescent="0.35">
      <c r="A42" s="117"/>
      <c r="B42" s="109"/>
      <c r="C42" s="13" t="s">
        <v>2</v>
      </c>
      <c r="D42" s="13" t="s">
        <v>22</v>
      </c>
      <c r="E42" s="13" t="s">
        <v>22</v>
      </c>
      <c r="F42" s="13" t="s">
        <v>22</v>
      </c>
      <c r="G42" s="13" t="s">
        <v>22</v>
      </c>
      <c r="H42" s="13" t="s">
        <v>22</v>
      </c>
      <c r="I42" s="21" t="s">
        <v>22</v>
      </c>
      <c r="J42" s="21" t="s">
        <v>22</v>
      </c>
      <c r="K42" s="13" t="s">
        <v>22</v>
      </c>
      <c r="L42" s="13" t="s">
        <v>22</v>
      </c>
      <c r="M42" s="13" t="s">
        <v>22</v>
      </c>
      <c r="N42" s="13" t="s">
        <v>22</v>
      </c>
      <c r="O42" s="13" t="s">
        <v>22</v>
      </c>
      <c r="P42" s="13" t="s">
        <v>22</v>
      </c>
      <c r="Q42" s="13" t="s">
        <v>22</v>
      </c>
      <c r="R42" s="13" t="s">
        <v>22</v>
      </c>
      <c r="S42" s="21" t="s">
        <v>22</v>
      </c>
      <c r="T42" s="13" t="s">
        <v>22</v>
      </c>
      <c r="U42" s="21" t="s">
        <v>22</v>
      </c>
      <c r="V42" s="13" t="s">
        <v>22</v>
      </c>
      <c r="W42" s="21" t="s">
        <v>22</v>
      </c>
      <c r="X42" s="13" t="s">
        <v>22</v>
      </c>
      <c r="Y42" s="21" t="s">
        <v>22</v>
      </c>
      <c r="Z42" s="13" t="s">
        <v>22</v>
      </c>
      <c r="AA42" s="13" t="s">
        <v>22</v>
      </c>
      <c r="AB42" s="13" t="s">
        <v>22</v>
      </c>
      <c r="AC42" s="13" t="s">
        <v>22</v>
      </c>
    </row>
    <row r="43" spans="1:29" x14ac:dyDescent="0.35">
      <c r="A43" s="117"/>
      <c r="B43" s="109"/>
      <c r="C43" s="6" t="s">
        <v>1</v>
      </c>
      <c r="D43" s="6" t="s">
        <v>22</v>
      </c>
      <c r="E43" s="6" t="s">
        <v>22</v>
      </c>
      <c r="F43" s="6" t="s">
        <v>22</v>
      </c>
      <c r="G43" s="6" t="s">
        <v>22</v>
      </c>
      <c r="H43" s="6" t="s">
        <v>22</v>
      </c>
      <c r="I43" s="43" t="s">
        <v>22</v>
      </c>
      <c r="J43" s="43" t="s">
        <v>22</v>
      </c>
      <c r="K43" s="6" t="s">
        <v>22</v>
      </c>
      <c r="L43" s="6" t="s">
        <v>22</v>
      </c>
      <c r="M43" s="6" t="s">
        <v>22</v>
      </c>
      <c r="N43" s="6" t="s">
        <v>22</v>
      </c>
      <c r="O43" s="6" t="s">
        <v>22</v>
      </c>
      <c r="P43" s="6" t="s">
        <v>22</v>
      </c>
      <c r="Q43" s="6" t="s">
        <v>22</v>
      </c>
      <c r="R43" s="6" t="s">
        <v>22</v>
      </c>
      <c r="S43" s="43" t="s">
        <v>22</v>
      </c>
      <c r="T43" s="6" t="s">
        <v>22</v>
      </c>
      <c r="U43" s="43" t="s">
        <v>22</v>
      </c>
      <c r="V43" s="6" t="s">
        <v>22</v>
      </c>
      <c r="W43" s="43" t="s">
        <v>22</v>
      </c>
      <c r="X43" s="6" t="s">
        <v>22</v>
      </c>
      <c r="Y43" s="43" t="s">
        <v>22</v>
      </c>
      <c r="Z43" s="6" t="s">
        <v>22</v>
      </c>
      <c r="AA43" s="6" t="s">
        <v>22</v>
      </c>
      <c r="AB43" s="6" t="s">
        <v>22</v>
      </c>
      <c r="AC43" s="6" t="s">
        <v>22</v>
      </c>
    </row>
    <row r="44" spans="1:29" x14ac:dyDescent="0.35">
      <c r="A44" s="117"/>
      <c r="B44" s="109" t="s">
        <v>20</v>
      </c>
      <c r="C44" s="13" t="s">
        <v>194</v>
      </c>
      <c r="D44" s="13" t="s">
        <v>22</v>
      </c>
      <c r="E44" s="13" t="s">
        <v>22</v>
      </c>
      <c r="F44" s="13" t="s">
        <v>22</v>
      </c>
      <c r="G44" s="13" t="s">
        <v>22</v>
      </c>
      <c r="H44" s="13" t="s">
        <v>22</v>
      </c>
      <c r="I44" s="21" t="s">
        <v>22</v>
      </c>
      <c r="J44" s="21" t="s">
        <v>22</v>
      </c>
      <c r="K44" s="13" t="s">
        <v>22</v>
      </c>
      <c r="L44" s="13" t="s">
        <v>22</v>
      </c>
      <c r="M44" s="13" t="s">
        <v>22</v>
      </c>
      <c r="N44" s="13" t="s">
        <v>22</v>
      </c>
      <c r="O44" s="13" t="s">
        <v>22</v>
      </c>
      <c r="P44" s="13" t="s">
        <v>22</v>
      </c>
      <c r="Q44" s="13" t="s">
        <v>22</v>
      </c>
      <c r="R44" s="13" t="s">
        <v>22</v>
      </c>
      <c r="S44" s="21" t="s">
        <v>22</v>
      </c>
      <c r="T44" s="13" t="s">
        <v>22</v>
      </c>
      <c r="U44" s="21" t="s">
        <v>22</v>
      </c>
      <c r="V44" s="13" t="s">
        <v>22</v>
      </c>
      <c r="W44" s="21" t="s">
        <v>22</v>
      </c>
      <c r="X44" s="13" t="s">
        <v>22</v>
      </c>
      <c r="Y44" s="21" t="s">
        <v>22</v>
      </c>
      <c r="Z44" s="13" t="s">
        <v>22</v>
      </c>
      <c r="AA44" s="13" t="s">
        <v>22</v>
      </c>
      <c r="AB44" s="13" t="s">
        <v>22</v>
      </c>
      <c r="AC44" s="13" t="s">
        <v>22</v>
      </c>
    </row>
    <row r="45" spans="1:29" x14ac:dyDescent="0.35">
      <c r="A45" s="117"/>
      <c r="B45" s="109"/>
      <c r="C45" s="6" t="s">
        <v>2</v>
      </c>
      <c r="D45" s="6" t="s">
        <v>22</v>
      </c>
      <c r="E45" s="6" t="s">
        <v>22</v>
      </c>
      <c r="F45" s="6" t="s">
        <v>22</v>
      </c>
      <c r="G45" s="6" t="s">
        <v>22</v>
      </c>
      <c r="H45" s="6" t="s">
        <v>22</v>
      </c>
      <c r="I45" s="43" t="s">
        <v>22</v>
      </c>
      <c r="J45" s="43" t="s">
        <v>22</v>
      </c>
      <c r="K45" s="6" t="s">
        <v>22</v>
      </c>
      <c r="L45" s="6" t="s">
        <v>22</v>
      </c>
      <c r="M45" s="6" t="s">
        <v>22</v>
      </c>
      <c r="N45" s="6" t="s">
        <v>22</v>
      </c>
      <c r="O45" s="6" t="s">
        <v>22</v>
      </c>
      <c r="P45" s="6" t="s">
        <v>22</v>
      </c>
      <c r="Q45" s="6" t="s">
        <v>22</v>
      </c>
      <c r="R45" s="6" t="s">
        <v>22</v>
      </c>
      <c r="S45" s="43" t="s">
        <v>22</v>
      </c>
      <c r="T45" s="6" t="s">
        <v>22</v>
      </c>
      <c r="U45" s="43" t="s">
        <v>22</v>
      </c>
      <c r="V45" s="6" t="s">
        <v>22</v>
      </c>
      <c r="W45" s="43" t="s">
        <v>22</v>
      </c>
      <c r="X45" s="6" t="s">
        <v>22</v>
      </c>
      <c r="Y45" s="43" t="s">
        <v>22</v>
      </c>
      <c r="Z45" s="6" t="s">
        <v>22</v>
      </c>
      <c r="AA45" s="6" t="s">
        <v>22</v>
      </c>
      <c r="AB45" s="6" t="s">
        <v>22</v>
      </c>
      <c r="AC45" s="6" t="s">
        <v>22</v>
      </c>
    </row>
    <row r="46" spans="1:29" x14ac:dyDescent="0.35">
      <c r="A46" s="117"/>
      <c r="B46" s="109"/>
      <c r="C46" s="13" t="s">
        <v>1</v>
      </c>
      <c r="D46" s="13" t="s">
        <v>22</v>
      </c>
      <c r="E46" s="13" t="s">
        <v>22</v>
      </c>
      <c r="F46" s="13" t="s">
        <v>22</v>
      </c>
      <c r="G46" s="13" t="s">
        <v>22</v>
      </c>
      <c r="H46" s="13" t="s">
        <v>22</v>
      </c>
      <c r="I46" s="21" t="s">
        <v>22</v>
      </c>
      <c r="J46" s="21" t="s">
        <v>22</v>
      </c>
      <c r="K46" s="13" t="s">
        <v>22</v>
      </c>
      <c r="L46" s="13" t="s">
        <v>22</v>
      </c>
      <c r="M46" s="13" t="s">
        <v>22</v>
      </c>
      <c r="N46" s="13" t="s">
        <v>22</v>
      </c>
      <c r="O46" s="13" t="s">
        <v>22</v>
      </c>
      <c r="P46" s="13" t="s">
        <v>22</v>
      </c>
      <c r="Q46" s="13" t="s">
        <v>22</v>
      </c>
      <c r="R46" s="13" t="s">
        <v>22</v>
      </c>
      <c r="S46" s="21" t="s">
        <v>22</v>
      </c>
      <c r="T46" s="13" t="s">
        <v>22</v>
      </c>
      <c r="U46" s="21" t="s">
        <v>22</v>
      </c>
      <c r="V46" s="13" t="s">
        <v>22</v>
      </c>
      <c r="W46" s="21" t="s">
        <v>22</v>
      </c>
      <c r="X46" s="13" t="s">
        <v>22</v>
      </c>
      <c r="Y46" s="21" t="s">
        <v>22</v>
      </c>
      <c r="Z46" s="13" t="s">
        <v>22</v>
      </c>
      <c r="AA46" s="13" t="s">
        <v>22</v>
      </c>
      <c r="AB46" s="13" t="s">
        <v>22</v>
      </c>
      <c r="AC46" s="13" t="s">
        <v>22</v>
      </c>
    </row>
    <row r="47" spans="1:29" ht="14.5" customHeight="1" x14ac:dyDescent="0.35">
      <c r="A47" s="117" t="s">
        <v>200</v>
      </c>
      <c r="B47" s="109" t="s">
        <v>201</v>
      </c>
      <c r="C47" s="6" t="s">
        <v>194</v>
      </c>
      <c r="D47" s="6">
        <v>1755.6</v>
      </c>
      <c r="E47" s="6" t="s">
        <v>22</v>
      </c>
      <c r="F47" s="6">
        <v>1820.1</v>
      </c>
      <c r="G47" s="6" t="s">
        <v>22</v>
      </c>
      <c r="H47" s="6" t="s">
        <v>22</v>
      </c>
      <c r="I47" s="43" t="s">
        <v>22</v>
      </c>
      <c r="J47" s="43" t="s">
        <v>22</v>
      </c>
      <c r="K47" s="6" t="s">
        <v>22</v>
      </c>
      <c r="L47" s="6" t="s">
        <v>22</v>
      </c>
      <c r="M47" s="6">
        <v>1796.8</v>
      </c>
      <c r="N47" s="6" t="s">
        <v>22</v>
      </c>
      <c r="O47" s="6" t="s">
        <v>22</v>
      </c>
      <c r="P47" s="6" t="s">
        <v>22</v>
      </c>
      <c r="Q47" s="6" t="s">
        <v>22</v>
      </c>
      <c r="R47" s="6">
        <v>1806</v>
      </c>
      <c r="S47" s="43" t="s">
        <v>22</v>
      </c>
      <c r="T47" s="6" t="s">
        <v>22</v>
      </c>
      <c r="U47" s="43" t="s">
        <v>22</v>
      </c>
      <c r="V47" s="6" t="s">
        <v>22</v>
      </c>
      <c r="W47" s="43" t="s">
        <v>22</v>
      </c>
      <c r="X47" s="6">
        <v>1703.2</v>
      </c>
      <c r="Y47" s="43" t="s">
        <v>22</v>
      </c>
      <c r="Z47" s="6">
        <v>1721.2</v>
      </c>
      <c r="AA47" s="6" t="s">
        <v>22</v>
      </c>
      <c r="AB47" s="6">
        <v>1719.1</v>
      </c>
      <c r="AC47" s="6" t="s">
        <v>22</v>
      </c>
    </row>
    <row r="48" spans="1:29" x14ac:dyDescent="0.35">
      <c r="A48" s="117"/>
      <c r="B48" s="109"/>
      <c r="C48" s="13" t="s">
        <v>202</v>
      </c>
      <c r="D48" s="13" t="s">
        <v>22</v>
      </c>
      <c r="E48" s="13" t="s">
        <v>22</v>
      </c>
      <c r="F48" s="13">
        <v>1785</v>
      </c>
      <c r="G48" s="13">
        <v>1785.5</v>
      </c>
      <c r="H48" s="13">
        <v>1782.1</v>
      </c>
      <c r="I48" s="13">
        <v>1806.1</v>
      </c>
      <c r="J48" s="13">
        <v>1794.1</v>
      </c>
      <c r="K48" s="13">
        <v>1803.9</v>
      </c>
      <c r="L48" s="13">
        <v>1762.8</v>
      </c>
      <c r="M48" s="13">
        <v>1763.8</v>
      </c>
      <c r="N48" s="13">
        <v>1778.3</v>
      </c>
      <c r="O48" s="13" t="s">
        <v>22</v>
      </c>
      <c r="P48" s="13">
        <v>1775.9</v>
      </c>
      <c r="Q48" s="13">
        <v>1790.3</v>
      </c>
      <c r="R48" s="13">
        <v>1792.8</v>
      </c>
      <c r="S48" s="13">
        <v>1741.2</v>
      </c>
      <c r="T48" s="13">
        <v>1767.3</v>
      </c>
      <c r="U48" s="13">
        <v>1763.7</v>
      </c>
      <c r="V48" s="13">
        <v>1765.2</v>
      </c>
      <c r="W48" s="21" t="s">
        <v>22</v>
      </c>
      <c r="X48" s="13" t="s">
        <v>22</v>
      </c>
      <c r="Y48" s="21" t="s">
        <v>22</v>
      </c>
      <c r="Z48" s="13" t="s">
        <v>22</v>
      </c>
      <c r="AA48" s="13" t="s">
        <v>22</v>
      </c>
      <c r="AB48" s="13" t="s">
        <v>22</v>
      </c>
      <c r="AC48" s="13" t="s">
        <v>22</v>
      </c>
    </row>
    <row r="49" spans="1:29" x14ac:dyDescent="0.35">
      <c r="A49" s="117"/>
      <c r="B49" s="109"/>
      <c r="C49" s="6" t="s">
        <v>203</v>
      </c>
      <c r="D49" s="6">
        <v>1758.5</v>
      </c>
      <c r="E49" s="6">
        <v>1766.7</v>
      </c>
      <c r="F49" s="6" t="s">
        <v>22</v>
      </c>
      <c r="G49" s="6" t="s">
        <v>22</v>
      </c>
      <c r="H49" s="6" t="s">
        <v>22</v>
      </c>
      <c r="I49" s="43" t="s">
        <v>22</v>
      </c>
      <c r="J49" s="43" t="s">
        <v>22</v>
      </c>
      <c r="K49" s="6" t="s">
        <v>22</v>
      </c>
      <c r="L49" s="6" t="s">
        <v>22</v>
      </c>
      <c r="M49" s="6" t="s">
        <v>22</v>
      </c>
      <c r="N49" s="6" t="s">
        <v>22</v>
      </c>
      <c r="O49" s="6">
        <v>1827.5</v>
      </c>
      <c r="P49" s="6" t="s">
        <v>22</v>
      </c>
      <c r="Q49" s="6" t="s">
        <v>22</v>
      </c>
      <c r="R49" s="6" t="s">
        <v>22</v>
      </c>
      <c r="S49" s="43" t="s">
        <v>22</v>
      </c>
      <c r="T49" s="6" t="s">
        <v>22</v>
      </c>
      <c r="U49" s="43" t="s">
        <v>22</v>
      </c>
      <c r="V49" s="6" t="s">
        <v>22</v>
      </c>
      <c r="W49" s="44">
        <v>1721.4</v>
      </c>
      <c r="X49" s="6">
        <v>1711.3</v>
      </c>
      <c r="Y49" s="6">
        <v>1709.6</v>
      </c>
      <c r="Z49" s="6">
        <v>1706.4</v>
      </c>
      <c r="AA49" s="6">
        <v>1705.6</v>
      </c>
      <c r="AB49" s="6">
        <v>1719.2</v>
      </c>
      <c r="AC49" s="6">
        <v>1705</v>
      </c>
    </row>
    <row r="50" spans="1:29" x14ac:dyDescent="0.35">
      <c r="A50" s="117"/>
      <c r="B50" s="109"/>
      <c r="C50" s="13" t="s">
        <v>1</v>
      </c>
      <c r="D50" s="13">
        <v>1758.5</v>
      </c>
      <c r="E50" s="13" t="s">
        <v>22</v>
      </c>
      <c r="F50" s="13">
        <v>1777.1</v>
      </c>
      <c r="G50" s="13" t="s">
        <v>22</v>
      </c>
      <c r="H50" s="13" t="s">
        <v>22</v>
      </c>
      <c r="I50" s="21" t="s">
        <v>22</v>
      </c>
      <c r="J50" s="21" t="s">
        <v>22</v>
      </c>
      <c r="K50" s="13" t="s">
        <v>22</v>
      </c>
      <c r="L50" s="13" t="s">
        <v>22</v>
      </c>
      <c r="M50" s="13">
        <v>1764.3</v>
      </c>
      <c r="N50" s="13" t="s">
        <v>22</v>
      </c>
      <c r="O50" s="13" t="s">
        <v>22</v>
      </c>
      <c r="P50" s="13" t="s">
        <v>22</v>
      </c>
      <c r="Q50" s="13" t="s">
        <v>22</v>
      </c>
      <c r="R50" s="13">
        <v>1765.6</v>
      </c>
      <c r="S50" s="21" t="s">
        <v>22</v>
      </c>
      <c r="T50" s="13" t="s">
        <v>22</v>
      </c>
      <c r="U50" s="21" t="s">
        <v>22</v>
      </c>
      <c r="V50" s="13" t="s">
        <v>22</v>
      </c>
      <c r="W50" s="13" t="s">
        <v>22</v>
      </c>
      <c r="X50" s="13">
        <v>1711.5</v>
      </c>
      <c r="Y50" s="21" t="s">
        <v>22</v>
      </c>
      <c r="Z50" s="13" t="s">
        <v>22</v>
      </c>
      <c r="AA50" s="13" t="s">
        <v>22</v>
      </c>
      <c r="AB50" s="13">
        <v>1715.3</v>
      </c>
      <c r="AC50" s="13" t="s">
        <v>22</v>
      </c>
    </row>
    <row r="51" spans="1:29" x14ac:dyDescent="0.35">
      <c r="A51" s="117"/>
      <c r="B51" s="109" t="s">
        <v>204</v>
      </c>
      <c r="C51" s="6" t="s">
        <v>194</v>
      </c>
      <c r="D51" s="6">
        <v>1764.4</v>
      </c>
      <c r="E51" s="6" t="s">
        <v>22</v>
      </c>
      <c r="F51" s="6">
        <v>1822.5</v>
      </c>
      <c r="G51" s="6" t="s">
        <v>22</v>
      </c>
      <c r="H51" s="6" t="s">
        <v>22</v>
      </c>
      <c r="I51" s="43" t="s">
        <v>22</v>
      </c>
      <c r="J51" s="43" t="s">
        <v>22</v>
      </c>
      <c r="K51" s="6" t="s">
        <v>22</v>
      </c>
      <c r="L51" s="6" t="s">
        <v>22</v>
      </c>
      <c r="M51" s="6">
        <v>1805.6</v>
      </c>
      <c r="N51" s="6" t="s">
        <v>22</v>
      </c>
      <c r="O51" s="6" t="s">
        <v>22</v>
      </c>
      <c r="P51" s="6" t="s">
        <v>22</v>
      </c>
      <c r="Q51" s="6" t="s">
        <v>22</v>
      </c>
      <c r="R51" s="6">
        <v>1814.8</v>
      </c>
      <c r="S51" s="43" t="s">
        <v>22</v>
      </c>
      <c r="T51" s="6" t="s">
        <v>22</v>
      </c>
      <c r="U51" s="43" t="s">
        <v>22</v>
      </c>
      <c r="V51" s="6" t="s">
        <v>22</v>
      </c>
      <c r="W51" s="43" t="s">
        <v>22</v>
      </c>
      <c r="X51" s="6">
        <v>1710.4</v>
      </c>
      <c r="Y51" s="43" t="s">
        <v>22</v>
      </c>
      <c r="Z51" s="6">
        <v>1731</v>
      </c>
      <c r="AA51" s="6" t="s">
        <v>22</v>
      </c>
      <c r="AB51" s="6">
        <v>1742.1</v>
      </c>
      <c r="AC51" s="6" t="s">
        <v>22</v>
      </c>
    </row>
    <row r="52" spans="1:29" x14ac:dyDescent="0.35">
      <c r="A52" s="117"/>
      <c r="B52" s="109"/>
      <c r="C52" s="13" t="s">
        <v>202</v>
      </c>
      <c r="D52" s="13" t="s">
        <v>22</v>
      </c>
      <c r="E52" s="13" t="s">
        <v>22</v>
      </c>
      <c r="F52" s="13">
        <v>1791.6</v>
      </c>
      <c r="G52" s="13">
        <v>1790.7</v>
      </c>
      <c r="H52" s="13">
        <v>1788.7</v>
      </c>
      <c r="I52" s="13">
        <v>1826.9</v>
      </c>
      <c r="J52" s="13">
        <v>1795.9</v>
      </c>
      <c r="K52" s="13">
        <v>1807.3</v>
      </c>
      <c r="L52" s="13">
        <v>1771.6</v>
      </c>
      <c r="M52" s="13">
        <v>1801.4</v>
      </c>
      <c r="N52" s="13">
        <v>1781.7</v>
      </c>
      <c r="O52" s="13" t="s">
        <v>22</v>
      </c>
      <c r="P52" s="13">
        <v>1784.1</v>
      </c>
      <c r="Q52" s="13">
        <v>1792.5</v>
      </c>
      <c r="R52" s="13">
        <v>1795.4</v>
      </c>
      <c r="S52" s="13">
        <v>1790.4</v>
      </c>
      <c r="T52" s="57">
        <v>1776.3</v>
      </c>
      <c r="U52" s="13">
        <v>1766.9</v>
      </c>
      <c r="V52" s="13">
        <v>1765.4</v>
      </c>
      <c r="W52" s="21" t="s">
        <v>22</v>
      </c>
      <c r="X52" s="13" t="s">
        <v>22</v>
      </c>
      <c r="Y52" s="21" t="s">
        <v>22</v>
      </c>
      <c r="Z52" s="13" t="s">
        <v>22</v>
      </c>
      <c r="AA52" s="13" t="s">
        <v>22</v>
      </c>
      <c r="AB52" s="13" t="s">
        <v>22</v>
      </c>
      <c r="AC52" s="13" t="s">
        <v>22</v>
      </c>
    </row>
    <row r="53" spans="1:29" x14ac:dyDescent="0.35">
      <c r="A53" s="117"/>
      <c r="B53" s="109"/>
      <c r="C53" s="6" t="s">
        <v>205</v>
      </c>
      <c r="D53" s="6">
        <v>1763.1</v>
      </c>
      <c r="E53" s="6">
        <v>1777.5</v>
      </c>
      <c r="F53" s="6" t="s">
        <v>22</v>
      </c>
      <c r="G53" s="6" t="s">
        <v>22</v>
      </c>
      <c r="H53" s="6" t="s">
        <v>22</v>
      </c>
      <c r="I53" s="43" t="s">
        <v>22</v>
      </c>
      <c r="J53" s="43" t="s">
        <v>22</v>
      </c>
      <c r="K53" s="6" t="s">
        <v>22</v>
      </c>
      <c r="L53" s="6" t="s">
        <v>22</v>
      </c>
      <c r="M53" s="6" t="s">
        <v>22</v>
      </c>
      <c r="N53" s="6" t="s">
        <v>22</v>
      </c>
      <c r="O53" s="6">
        <v>1830.7</v>
      </c>
      <c r="P53" s="6" t="s">
        <v>22</v>
      </c>
      <c r="Q53" s="6" t="s">
        <v>22</v>
      </c>
      <c r="R53" s="6" t="s">
        <v>22</v>
      </c>
      <c r="S53" s="43" t="s">
        <v>22</v>
      </c>
      <c r="T53" s="6" t="s">
        <v>22</v>
      </c>
      <c r="U53" s="43" t="s">
        <v>22</v>
      </c>
      <c r="V53" s="6" t="s">
        <v>22</v>
      </c>
      <c r="W53" s="43">
        <v>1731</v>
      </c>
      <c r="X53" s="6">
        <v>1724.7</v>
      </c>
      <c r="Y53" s="43">
        <v>1717.6</v>
      </c>
      <c r="Z53" s="6">
        <v>1713.4</v>
      </c>
      <c r="AA53" s="6">
        <v>1713.8</v>
      </c>
      <c r="AB53" s="6">
        <v>1741.2</v>
      </c>
      <c r="AC53" s="6">
        <v>1713</v>
      </c>
    </row>
    <row r="54" spans="1:29" x14ac:dyDescent="0.35">
      <c r="A54" s="117"/>
      <c r="B54" s="109"/>
      <c r="C54" s="13" t="s">
        <v>1</v>
      </c>
      <c r="D54" s="13">
        <v>1760</v>
      </c>
      <c r="E54" s="13" t="s">
        <v>22</v>
      </c>
      <c r="F54" s="13">
        <v>1784.3</v>
      </c>
      <c r="G54" s="13" t="s">
        <v>22</v>
      </c>
      <c r="H54" s="13" t="s">
        <v>22</v>
      </c>
      <c r="I54" s="21" t="s">
        <v>22</v>
      </c>
      <c r="J54" s="21" t="s">
        <v>22</v>
      </c>
      <c r="K54" s="13" t="s">
        <v>22</v>
      </c>
      <c r="L54" s="13" t="s">
        <v>22</v>
      </c>
      <c r="M54" s="13">
        <v>1794.3</v>
      </c>
      <c r="N54" s="13" t="s">
        <v>22</v>
      </c>
      <c r="O54" s="13" t="s">
        <v>22</v>
      </c>
      <c r="P54" s="13" t="s">
        <v>22</v>
      </c>
      <c r="Q54" s="13" t="s">
        <v>22</v>
      </c>
      <c r="R54" s="13">
        <v>1791.2</v>
      </c>
      <c r="S54" s="21" t="s">
        <v>22</v>
      </c>
      <c r="T54" s="13" t="s">
        <v>22</v>
      </c>
      <c r="U54" s="21" t="s">
        <v>22</v>
      </c>
      <c r="V54" s="13" t="s">
        <v>22</v>
      </c>
      <c r="W54" s="21" t="s">
        <v>22</v>
      </c>
      <c r="X54" s="13">
        <v>1724.3</v>
      </c>
      <c r="Y54" s="21" t="s">
        <v>22</v>
      </c>
      <c r="Z54" s="13" t="s">
        <v>22</v>
      </c>
      <c r="AA54" s="13" t="s">
        <v>22</v>
      </c>
      <c r="AB54" s="13">
        <v>1729.1</v>
      </c>
      <c r="AC54" s="13" t="s">
        <v>22</v>
      </c>
    </row>
    <row r="55" spans="1:29" x14ac:dyDescent="0.35">
      <c r="A55" s="17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5">
      <c r="A56" s="116"/>
      <c r="B56" s="108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x14ac:dyDescent="0.35">
      <c r="A57" s="116"/>
      <c r="B57" s="10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5">
      <c r="A58" s="116"/>
      <c r="B58" s="108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x14ac:dyDescent="0.35">
      <c r="A59" s="116"/>
      <c r="B59" s="10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35">
      <c r="A60" s="116"/>
      <c r="B60" s="108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x14ac:dyDescent="0.35">
      <c r="A61" s="116"/>
      <c r="B61" s="10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35">
      <c r="A62" s="116"/>
      <c r="B62" s="108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x14ac:dyDescent="0.35">
      <c r="A63" s="116"/>
      <c r="B63" s="10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35">
      <c r="A64" s="116"/>
      <c r="B64" s="108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</sheetData>
  <mergeCells count="27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  <mergeCell ref="A29:A37"/>
    <mergeCell ref="B29:B31"/>
    <mergeCell ref="B32:B34"/>
    <mergeCell ref="B35:B37"/>
    <mergeCell ref="A56:A64"/>
    <mergeCell ref="B56:B58"/>
    <mergeCell ref="B59:B61"/>
    <mergeCell ref="B62:B64"/>
    <mergeCell ref="A38:A46"/>
    <mergeCell ref="B38:B40"/>
    <mergeCell ref="B41:B43"/>
    <mergeCell ref="B44:B46"/>
    <mergeCell ref="A47:A54"/>
    <mergeCell ref="B47:B50"/>
    <mergeCell ref="B51:B5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FFC1-5CED-4778-837F-2C78497729A8}">
  <dimension ref="A1:L9"/>
  <sheetViews>
    <sheetView workbookViewId="0">
      <selection sqref="A1:F8"/>
    </sheetView>
  </sheetViews>
  <sheetFormatPr defaultRowHeight="14.5" x14ac:dyDescent="0.35"/>
  <cols>
    <col min="2" max="2" width="12.1796875" bestFit="1" customWidth="1"/>
    <col min="3" max="3" width="21.453125" bestFit="1" customWidth="1"/>
    <col min="4" max="4" width="24.81640625" bestFit="1" customWidth="1"/>
    <col min="5" max="5" width="7.453125" bestFit="1" customWidth="1"/>
    <col min="6" max="6" width="10.7265625" bestFit="1" customWidth="1"/>
    <col min="8" max="8" width="12.26953125" bestFit="1" customWidth="1"/>
    <col min="9" max="9" width="8.81640625" bestFit="1" customWidth="1"/>
    <col min="10" max="10" width="11.6328125" bestFit="1" customWidth="1"/>
    <col min="11" max="11" width="8.81640625" bestFit="1" customWidth="1"/>
    <col min="12" max="12" width="11.6328125" bestFit="1" customWidth="1"/>
  </cols>
  <sheetData>
    <row r="1" spans="1:12" x14ac:dyDescent="0.35">
      <c r="A1" s="6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H1" s="1"/>
      <c r="I1" s="109" t="s">
        <v>241</v>
      </c>
      <c r="J1" s="109"/>
      <c r="K1" s="109" t="s">
        <v>242</v>
      </c>
      <c r="L1" s="109"/>
    </row>
    <row r="2" spans="1:12" x14ac:dyDescent="0.35">
      <c r="A2" s="6" t="s">
        <v>243</v>
      </c>
      <c r="B2" s="6">
        <v>9.1999999999999993</v>
      </c>
      <c r="C2" s="6">
        <v>1445</v>
      </c>
      <c r="D2" s="6">
        <v>1446</v>
      </c>
      <c r="E2" s="6">
        <v>1.62</v>
      </c>
      <c r="F2" s="6">
        <v>0.04</v>
      </c>
      <c r="H2" s="1"/>
      <c r="I2" s="6" t="s">
        <v>244</v>
      </c>
      <c r="J2" s="6" t="s">
        <v>245</v>
      </c>
      <c r="K2" s="6" t="s">
        <v>244</v>
      </c>
      <c r="L2" s="6" t="s">
        <v>245</v>
      </c>
    </row>
    <row r="3" spans="1:12" x14ac:dyDescent="0.35">
      <c r="A3" s="6" t="s">
        <v>246</v>
      </c>
      <c r="B3" s="84">
        <v>3</v>
      </c>
      <c r="C3" s="6">
        <v>1446</v>
      </c>
      <c r="D3" s="6">
        <v>1750</v>
      </c>
      <c r="E3" s="83">
        <v>1.8</v>
      </c>
      <c r="F3" s="6">
        <v>0.15</v>
      </c>
      <c r="H3" s="6" t="s">
        <v>247</v>
      </c>
      <c r="I3" s="6">
        <v>50</v>
      </c>
      <c r="J3" s="6">
        <v>1700</v>
      </c>
      <c r="K3" s="6">
        <v>50</v>
      </c>
      <c r="L3" s="6">
        <v>1815</v>
      </c>
    </row>
    <row r="4" spans="1:12" x14ac:dyDescent="0.35">
      <c r="A4" s="6" t="s">
        <v>248</v>
      </c>
      <c r="B4" s="6">
        <v>7.5</v>
      </c>
      <c r="C4" s="6">
        <v>1750</v>
      </c>
      <c r="D4" s="6">
        <v>1750</v>
      </c>
      <c r="E4" s="6">
        <v>1.83</v>
      </c>
      <c r="F4" s="6">
        <v>0.15</v>
      </c>
      <c r="H4" s="6" t="s">
        <v>249</v>
      </c>
      <c r="I4" s="6">
        <v>300</v>
      </c>
      <c r="J4" s="6">
        <v>1810</v>
      </c>
      <c r="K4" s="6">
        <v>300</v>
      </c>
      <c r="L4" s="6">
        <v>2050</v>
      </c>
    </row>
    <row r="5" spans="1:12" ht="16.5" x14ac:dyDescent="0.35">
      <c r="A5" s="6" t="s">
        <v>53</v>
      </c>
      <c r="B5" s="6" t="s">
        <v>356</v>
      </c>
      <c r="C5" s="6" t="s">
        <v>357</v>
      </c>
      <c r="D5" s="6" t="s">
        <v>359</v>
      </c>
      <c r="E5" s="83">
        <v>2</v>
      </c>
      <c r="F5" s="6">
        <v>0.15</v>
      </c>
    </row>
    <row r="6" spans="1:12" ht="16.5" x14ac:dyDescent="0.35">
      <c r="A6" s="6" t="s">
        <v>58</v>
      </c>
      <c r="B6" s="6" t="s">
        <v>356</v>
      </c>
      <c r="C6" s="6" t="s">
        <v>358</v>
      </c>
      <c r="D6" s="6" t="s">
        <v>360</v>
      </c>
      <c r="E6" s="83">
        <v>2.2000000000000002</v>
      </c>
      <c r="F6" s="6">
        <v>0.15</v>
      </c>
    </row>
    <row r="7" spans="1:12" x14ac:dyDescent="0.35">
      <c r="A7" s="6" t="s">
        <v>250</v>
      </c>
      <c r="B7" s="84">
        <v>100</v>
      </c>
      <c r="C7" s="6">
        <v>2100</v>
      </c>
      <c r="D7" s="6">
        <v>2100</v>
      </c>
      <c r="E7" s="83">
        <v>2.2000000000000002</v>
      </c>
      <c r="F7" s="6">
        <v>0.15</v>
      </c>
    </row>
    <row r="8" spans="1:12" x14ac:dyDescent="0.35">
      <c r="A8" s="6" t="s">
        <v>251</v>
      </c>
      <c r="B8" s="6" t="s">
        <v>37</v>
      </c>
      <c r="C8" s="6">
        <v>2350</v>
      </c>
      <c r="D8" s="6">
        <v>2350</v>
      </c>
      <c r="E8" s="83">
        <v>2.6</v>
      </c>
      <c r="F8" s="6">
        <v>0.22</v>
      </c>
    </row>
    <row r="9" spans="1:12" x14ac:dyDescent="0.35">
      <c r="A9" s="1"/>
      <c r="B9" s="1"/>
      <c r="C9" s="1"/>
      <c r="D9" s="1"/>
      <c r="E9" s="1"/>
      <c r="F9" s="1"/>
    </row>
  </sheetData>
  <mergeCells count="2">
    <mergeCell ref="I1:J1"/>
    <mergeCell ref="K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97E9-8A66-41E1-8AF1-458C218C898A}">
  <dimension ref="A1:K12"/>
  <sheetViews>
    <sheetView zoomScale="200" zoomScaleNormal="200" workbookViewId="0">
      <pane xSplit="1" topLeftCell="B1" activePane="topRight" state="frozen"/>
      <selection pane="topRight" activeCell="C1" sqref="C1"/>
    </sheetView>
  </sheetViews>
  <sheetFormatPr defaultRowHeight="14.5" x14ac:dyDescent="0.35"/>
  <cols>
    <col min="1" max="1" width="20" bestFit="1" customWidth="1"/>
    <col min="2" max="2" width="8.453125" style="25" bestFit="1" customWidth="1"/>
    <col min="3" max="3" width="6.81640625" bestFit="1" customWidth="1"/>
    <col min="4" max="4" width="7.36328125" style="25" customWidth="1"/>
    <col min="5" max="5" width="7.08984375" customWidth="1"/>
    <col min="6" max="6" width="8" style="25" customWidth="1"/>
    <col min="7" max="7" width="7.453125" customWidth="1"/>
    <col min="8" max="8" width="4.81640625" style="25" customWidth="1"/>
    <col min="9" max="9" width="5" customWidth="1"/>
    <col min="10" max="10" width="7.453125" style="25" customWidth="1"/>
    <col min="11" max="11" width="7.08984375" customWidth="1"/>
  </cols>
  <sheetData>
    <row r="1" spans="1:11" ht="44.5" customHeight="1" x14ac:dyDescent="0.35">
      <c r="A1" s="87" t="s">
        <v>206</v>
      </c>
      <c r="B1" s="88" t="s">
        <v>363</v>
      </c>
      <c r="C1" s="87" t="s">
        <v>370</v>
      </c>
      <c r="D1" s="88" t="s">
        <v>368</v>
      </c>
      <c r="E1" s="87" t="s">
        <v>364</v>
      </c>
      <c r="F1" s="88" t="s">
        <v>369</v>
      </c>
      <c r="G1" s="87" t="s">
        <v>365</v>
      </c>
      <c r="H1" s="92" t="s">
        <v>366</v>
      </c>
      <c r="I1" s="87" t="s">
        <v>367</v>
      </c>
      <c r="J1" s="88" t="s">
        <v>365</v>
      </c>
      <c r="K1" s="96" t="s">
        <v>366</v>
      </c>
    </row>
    <row r="2" spans="1:11" s="89" customFormat="1" x14ac:dyDescent="0.35">
      <c r="A2" s="89" t="s">
        <v>85</v>
      </c>
      <c r="B2" s="91" t="s">
        <v>194</v>
      </c>
      <c r="C2" s="90" t="s">
        <v>193</v>
      </c>
      <c r="D2" s="91">
        <v>1822</v>
      </c>
      <c r="E2" s="90">
        <v>1821</v>
      </c>
      <c r="F2" s="91">
        <v>3.6999999999999999E-4</v>
      </c>
      <c r="G2" s="90">
        <v>1859</v>
      </c>
      <c r="H2" s="93">
        <v>1860</v>
      </c>
      <c r="I2" s="90">
        <v>6.1899999999999997E-2</v>
      </c>
      <c r="J2" s="91">
        <v>1847</v>
      </c>
      <c r="K2" s="97">
        <v>1847</v>
      </c>
    </row>
    <row r="3" spans="1:11" x14ac:dyDescent="0.35">
      <c r="A3" t="s">
        <v>85</v>
      </c>
      <c r="B3" s="16" t="s">
        <v>2</v>
      </c>
      <c r="C3" s="1" t="s">
        <v>193</v>
      </c>
      <c r="D3" s="16">
        <v>1790</v>
      </c>
      <c r="E3" s="1">
        <v>1791</v>
      </c>
      <c r="F3" s="16">
        <v>2E-3</v>
      </c>
      <c r="G3" s="1">
        <v>1838</v>
      </c>
      <c r="H3" s="94">
        <v>1837</v>
      </c>
      <c r="I3" s="1">
        <v>1.1999999999999999E-3</v>
      </c>
      <c r="J3" s="16">
        <v>1814</v>
      </c>
      <c r="K3" s="98">
        <v>1814</v>
      </c>
    </row>
    <row r="4" spans="1:11" s="89" customFormat="1" x14ac:dyDescent="0.35">
      <c r="A4" s="89" t="s">
        <v>85</v>
      </c>
      <c r="B4" s="91" t="s">
        <v>1</v>
      </c>
      <c r="C4" s="90" t="s">
        <v>193</v>
      </c>
      <c r="D4" s="91">
        <v>1778</v>
      </c>
      <c r="E4" s="90">
        <v>1782</v>
      </c>
      <c r="F4" s="91">
        <v>0.193</v>
      </c>
      <c r="G4" s="90">
        <v>1802</v>
      </c>
      <c r="H4" s="93">
        <v>1801</v>
      </c>
      <c r="I4" s="90">
        <v>6.4899999999999999E-2</v>
      </c>
      <c r="J4" s="91">
        <v>1779</v>
      </c>
      <c r="K4" s="97">
        <v>1778</v>
      </c>
    </row>
    <row r="5" spans="1:11" x14ac:dyDescent="0.35">
      <c r="A5" t="s">
        <v>267</v>
      </c>
      <c r="B5" s="16" t="s">
        <v>2</v>
      </c>
      <c r="C5" s="1" t="s">
        <v>193</v>
      </c>
      <c r="D5" s="16">
        <v>1756</v>
      </c>
      <c r="E5" s="1">
        <v>1769</v>
      </c>
      <c r="F5" s="16">
        <v>4.4299999999999999E-2</v>
      </c>
      <c r="G5" s="1">
        <v>1787</v>
      </c>
      <c r="H5" s="94">
        <v>1788</v>
      </c>
      <c r="I5" s="1">
        <v>2.0999999999999999E-3</v>
      </c>
      <c r="J5" s="16">
        <v>1791</v>
      </c>
      <c r="K5" s="98">
        <v>1791</v>
      </c>
    </row>
    <row r="6" spans="1:11" s="89" customFormat="1" x14ac:dyDescent="0.35">
      <c r="A6" s="89" t="s">
        <v>165</v>
      </c>
      <c r="B6" s="91" t="s">
        <v>2</v>
      </c>
      <c r="C6" s="90" t="s">
        <v>195</v>
      </c>
      <c r="D6" s="91">
        <v>1704</v>
      </c>
      <c r="E6" s="90">
        <v>1713</v>
      </c>
      <c r="F6" s="91">
        <v>0</v>
      </c>
      <c r="G6" s="90">
        <v>1740</v>
      </c>
      <c r="H6" s="93">
        <v>1739</v>
      </c>
      <c r="I6" s="90">
        <v>0</v>
      </c>
      <c r="J6" s="91">
        <v>1727</v>
      </c>
      <c r="K6" s="97">
        <v>1752</v>
      </c>
    </row>
    <row r="7" spans="1:11" x14ac:dyDescent="0.35">
      <c r="A7" t="s">
        <v>139</v>
      </c>
      <c r="B7" s="16" t="s">
        <v>2</v>
      </c>
      <c r="C7" s="1" t="s">
        <v>193</v>
      </c>
      <c r="D7" s="16">
        <v>1779</v>
      </c>
      <c r="E7" s="1">
        <v>1778</v>
      </c>
      <c r="F7" s="16">
        <v>3.2000000000000002E-3</v>
      </c>
      <c r="G7" s="1">
        <v>1824</v>
      </c>
      <c r="H7" s="94">
        <v>1824</v>
      </c>
      <c r="I7" s="1">
        <v>4.8799999999999999E-4</v>
      </c>
      <c r="J7" s="16">
        <v>1831</v>
      </c>
      <c r="K7" s="98">
        <v>1831</v>
      </c>
    </row>
    <row r="8" spans="1:11" s="89" customFormat="1" x14ac:dyDescent="0.35">
      <c r="A8" s="89" t="s">
        <v>140</v>
      </c>
      <c r="B8" s="91" t="s">
        <v>2</v>
      </c>
      <c r="C8" s="90" t="s">
        <v>195</v>
      </c>
      <c r="D8" s="91">
        <v>1713</v>
      </c>
      <c r="E8" s="90">
        <v>1713</v>
      </c>
      <c r="F8" s="91">
        <v>6.3000000000000003E-4</v>
      </c>
      <c r="G8" s="90">
        <v>1733</v>
      </c>
      <c r="H8" s="93">
        <v>1736</v>
      </c>
      <c r="I8" s="90">
        <v>1.1999999999999999E-3</v>
      </c>
      <c r="J8" s="91">
        <v>1745</v>
      </c>
      <c r="K8" s="97">
        <v>1746</v>
      </c>
    </row>
    <row r="9" spans="1:11" x14ac:dyDescent="0.35">
      <c r="A9" t="s">
        <v>15</v>
      </c>
      <c r="B9" s="16" t="s">
        <v>194</v>
      </c>
      <c r="C9" s="1" t="s">
        <v>195</v>
      </c>
      <c r="D9" s="16">
        <v>1740</v>
      </c>
      <c r="E9" s="1">
        <v>1739</v>
      </c>
      <c r="F9" s="16">
        <v>4.1E-5</v>
      </c>
      <c r="G9" s="1">
        <v>1768</v>
      </c>
      <c r="H9" s="94">
        <v>1765</v>
      </c>
      <c r="I9" s="1">
        <v>4.1100000000000002E-4</v>
      </c>
      <c r="J9" s="16">
        <v>1778</v>
      </c>
      <c r="K9" s="98">
        <v>1778</v>
      </c>
    </row>
    <row r="10" spans="1:11" s="89" customFormat="1" x14ac:dyDescent="0.35">
      <c r="A10" s="89" t="s">
        <v>15</v>
      </c>
      <c r="B10" s="91" t="s">
        <v>2</v>
      </c>
      <c r="C10" s="90" t="s">
        <v>195</v>
      </c>
      <c r="D10" s="91">
        <v>1737</v>
      </c>
      <c r="E10" s="90">
        <v>1736</v>
      </c>
      <c r="F10" s="91">
        <v>1.1999999999999999E-3</v>
      </c>
      <c r="G10" s="90">
        <v>1759</v>
      </c>
      <c r="H10" s="93">
        <v>1762</v>
      </c>
      <c r="I10" s="90">
        <v>1.1999999999999999E-3</v>
      </c>
      <c r="J10" s="91">
        <v>1777</v>
      </c>
      <c r="K10" s="97">
        <v>1775</v>
      </c>
    </row>
    <row r="11" spans="1:11" x14ac:dyDescent="0.35">
      <c r="A11" t="s">
        <v>15</v>
      </c>
      <c r="B11" s="16" t="s">
        <v>1</v>
      </c>
      <c r="C11" s="1" t="s">
        <v>195</v>
      </c>
      <c r="D11" s="16">
        <v>1725</v>
      </c>
      <c r="E11" s="1">
        <v>1726</v>
      </c>
      <c r="F11" s="16">
        <v>2.2000000000000001E-3</v>
      </c>
      <c r="G11" s="1">
        <v>1751</v>
      </c>
      <c r="H11" s="94">
        <v>1752</v>
      </c>
      <c r="I11" s="1">
        <v>2.2000000000000001E-3</v>
      </c>
      <c r="J11" s="16">
        <v>1752</v>
      </c>
      <c r="K11" s="98">
        <v>1762</v>
      </c>
    </row>
    <row r="12" spans="1:11" s="89" customFormat="1" ht="15" thickBot="1" x14ac:dyDescent="0.4">
      <c r="A12" s="89" t="s">
        <v>278</v>
      </c>
      <c r="B12" s="91" t="s">
        <v>2</v>
      </c>
      <c r="C12" s="90" t="s">
        <v>193</v>
      </c>
      <c r="D12" s="91">
        <v>1815</v>
      </c>
      <c r="E12" s="90">
        <v>1814</v>
      </c>
      <c r="F12" s="91">
        <v>0.56799999999999995</v>
      </c>
      <c r="G12" s="90">
        <v>1835</v>
      </c>
      <c r="H12" s="95">
        <v>1834</v>
      </c>
      <c r="I12" s="90">
        <v>4.1000000000000002E-2</v>
      </c>
      <c r="J12" s="91">
        <v>1831</v>
      </c>
      <c r="K12" s="99">
        <v>1831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SHIP INFO NEW</vt:lpstr>
      <vt:lpstr>ALL SHIP INFO</vt:lpstr>
      <vt:lpstr>SHIP SOUTH</vt:lpstr>
      <vt:lpstr>ALL BETA VALUES</vt:lpstr>
      <vt:lpstr>SHIP NORTH</vt:lpstr>
      <vt:lpstr>SHIP OTHER</vt:lpstr>
      <vt:lpstr>ARRAYS FOR MATLAB</vt:lpstr>
      <vt:lpstr>OTHER_TABLES</vt:lpstr>
      <vt:lpstr>Range-dep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Hopps</dc:creator>
  <cp:lastModifiedBy>Alexandra Hopps</cp:lastModifiedBy>
  <dcterms:created xsi:type="dcterms:W3CDTF">2024-02-03T18:42:38Z</dcterms:created>
  <dcterms:modified xsi:type="dcterms:W3CDTF">2024-05-23T14:45:25Z</dcterms:modified>
</cp:coreProperties>
</file>