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钱" sheetId="1" r:id="rId1"/>
    <sheet name="水电费用" sheetId="2" r:id="rId2"/>
    <sheet name="材料更换" sheetId="3" r:id="rId3"/>
  </sheets>
  <calcPr calcId="124519"/>
</workbook>
</file>

<file path=xl/calcChain.xml><?xml version="1.0" encoding="utf-8"?>
<calcChain xmlns="http://schemas.openxmlformats.org/spreadsheetml/2006/main">
  <c r="B8" i="1"/>
  <c r="B7"/>
  <c r="R11" i="2"/>
  <c r="Q11"/>
  <c r="P11"/>
  <c r="M11"/>
  <c r="L11"/>
  <c r="N9"/>
  <c r="M9"/>
  <c r="L9"/>
  <c r="K11"/>
  <c r="J11"/>
  <c r="I9"/>
  <c r="I11" s="1"/>
  <c r="K9"/>
  <c r="J9"/>
  <c r="P8"/>
  <c r="J8"/>
  <c r="I8"/>
  <c r="Q7"/>
  <c r="J7"/>
  <c r="I7"/>
  <c r="B41"/>
  <c r="B39"/>
  <c r="B38"/>
  <c r="B35"/>
  <c r="B34"/>
  <c r="B32"/>
  <c r="B31"/>
</calcChain>
</file>

<file path=xl/sharedStrings.xml><?xml version="1.0" encoding="utf-8"?>
<sst xmlns="http://schemas.openxmlformats.org/spreadsheetml/2006/main" count="71" uniqueCount="35">
  <si>
    <t>地砖</t>
    <phoneticPr fontId="1" type="noConversion"/>
  </si>
  <si>
    <t>燃气灶/烟机</t>
    <phoneticPr fontId="1" type="noConversion"/>
  </si>
  <si>
    <t>已付定金1000</t>
    <phoneticPr fontId="1" type="noConversion"/>
  </si>
  <si>
    <t>装修首付款</t>
    <phoneticPr fontId="1" type="noConversion"/>
  </si>
  <si>
    <t>含水电改造2500定金</t>
    <phoneticPr fontId="1" type="noConversion"/>
  </si>
  <si>
    <t>进度过半</t>
    <phoneticPr fontId="1" type="noConversion"/>
  </si>
  <si>
    <t>竣工</t>
    <phoneticPr fontId="1" type="noConversion"/>
  </si>
  <si>
    <t>未付</t>
    <phoneticPr fontId="1" type="noConversion"/>
  </si>
  <si>
    <t>过门石</t>
    <phoneticPr fontId="1" type="noConversion"/>
  </si>
  <si>
    <t>阳台瓷砖</t>
    <phoneticPr fontId="1" type="noConversion"/>
  </si>
  <si>
    <t>10元换8元</t>
    <phoneticPr fontId="1" type="noConversion"/>
  </si>
  <si>
    <t>小卧室</t>
    <phoneticPr fontId="1" type="noConversion"/>
  </si>
  <si>
    <t>暗电</t>
    <phoneticPr fontId="1" type="noConversion"/>
  </si>
  <si>
    <t>暗盒</t>
    <phoneticPr fontId="1" type="noConversion"/>
  </si>
  <si>
    <t>暗网线</t>
    <phoneticPr fontId="1" type="noConversion"/>
  </si>
  <si>
    <t>明网线</t>
    <phoneticPr fontId="1" type="noConversion"/>
  </si>
  <si>
    <t>明电</t>
    <phoneticPr fontId="1" type="noConversion"/>
  </si>
  <si>
    <t>白管</t>
    <phoneticPr fontId="1" type="noConversion"/>
  </si>
  <si>
    <t>主卧</t>
    <phoneticPr fontId="1" type="noConversion"/>
  </si>
  <si>
    <t>次卧</t>
    <phoneticPr fontId="1" type="noConversion"/>
  </si>
  <si>
    <t>客厅+阳台+过道</t>
    <phoneticPr fontId="1" type="noConversion"/>
  </si>
  <si>
    <t>厨房</t>
    <phoneticPr fontId="1" type="noConversion"/>
  </si>
  <si>
    <t>主卫</t>
    <phoneticPr fontId="1" type="noConversion"/>
  </si>
  <si>
    <t>暗水</t>
    <phoneticPr fontId="1" type="noConversion"/>
  </si>
  <si>
    <t>明水</t>
    <phoneticPr fontId="1" type="noConversion"/>
  </si>
  <si>
    <t>次卫</t>
    <phoneticPr fontId="1" type="noConversion"/>
  </si>
  <si>
    <t>下水管</t>
    <phoneticPr fontId="1" type="noConversion"/>
  </si>
  <si>
    <t>白管(客厅)</t>
    <phoneticPr fontId="1" type="noConversion"/>
  </si>
  <si>
    <t>总计</t>
    <phoneticPr fontId="1" type="noConversion"/>
  </si>
  <si>
    <t xml:space="preserve">                       </t>
    <phoneticPr fontId="1" type="noConversion"/>
  </si>
  <si>
    <t>单价(元)</t>
    <phoneticPr fontId="1" type="noConversion"/>
  </si>
  <si>
    <t>全部总和</t>
    <phoneticPr fontId="1" type="noConversion"/>
  </si>
  <si>
    <t>已付定金1100</t>
    <phoneticPr fontId="1" type="noConversion"/>
  </si>
  <si>
    <t>地漏/水龙头</t>
    <phoneticPr fontId="1" type="noConversion"/>
  </si>
  <si>
    <t>马桶/花洒/浴室柜
水龙头/水盆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</si>
</sst>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D6" sqref="D6"/>
    </sheetView>
  </sheetViews>
  <sheetFormatPr defaultRowHeight="13.5"/>
  <cols>
    <col min="1" max="1" width="16" customWidth="1"/>
    <col min="3" max="3" width="12.875" customWidth="1"/>
    <col min="4" max="4" width="18" customWidth="1"/>
  </cols>
  <sheetData>
    <row r="1" spans="1:4">
      <c r="A1" t="s">
        <v>0</v>
      </c>
      <c r="B1">
        <v>7500</v>
      </c>
    </row>
    <row r="2" spans="1:4">
      <c r="A2" t="s">
        <v>1</v>
      </c>
      <c r="B2">
        <v>3400</v>
      </c>
      <c r="C2" t="s">
        <v>2</v>
      </c>
    </row>
    <row r="3" spans="1:4">
      <c r="A3" t="s">
        <v>3</v>
      </c>
      <c r="B3">
        <v>26090</v>
      </c>
      <c r="D3" t="s">
        <v>4</v>
      </c>
    </row>
    <row r="4" spans="1:4">
      <c r="A4" t="s">
        <v>5</v>
      </c>
      <c r="B4">
        <v>14371</v>
      </c>
      <c r="C4" t="s">
        <v>7</v>
      </c>
    </row>
    <row r="5" spans="1:4">
      <c r="A5" t="s">
        <v>6</v>
      </c>
      <c r="B5">
        <v>1355</v>
      </c>
      <c r="C5" t="s">
        <v>7</v>
      </c>
    </row>
    <row r="6" spans="1:4" ht="27">
      <c r="A6" s="3" t="s">
        <v>34</v>
      </c>
      <c r="B6">
        <v>11000</v>
      </c>
      <c r="C6" t="s">
        <v>32</v>
      </c>
    </row>
    <row r="7" spans="1:4">
      <c r="A7" t="s">
        <v>33</v>
      </c>
      <c r="B7">
        <f>146.5+74</f>
        <v>220.5</v>
      </c>
    </row>
    <row r="8" spans="1:4">
      <c r="B8">
        <f>SUM(B1:B7)</f>
        <v>63936.5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I3" sqref="I3"/>
    </sheetView>
  </sheetViews>
  <sheetFormatPr defaultRowHeight="13.5"/>
  <cols>
    <col min="8" max="8" width="15.25" customWidth="1"/>
    <col min="14" max="14" width="10.75" customWidth="1"/>
  </cols>
  <sheetData>
    <row r="1" spans="1:18">
      <c r="A1" t="s">
        <v>11</v>
      </c>
      <c r="I1" t="s">
        <v>12</v>
      </c>
      <c r="J1" t="s">
        <v>16</v>
      </c>
      <c r="K1" t="s">
        <v>13</v>
      </c>
      <c r="L1" t="s">
        <v>14</v>
      </c>
      <c r="M1" t="s">
        <v>15</v>
      </c>
      <c r="N1" t="s">
        <v>27</v>
      </c>
      <c r="P1" t="s">
        <v>23</v>
      </c>
      <c r="Q1" t="s">
        <v>24</v>
      </c>
      <c r="R1" t="s">
        <v>31</v>
      </c>
    </row>
    <row r="2" spans="1:18">
      <c r="A2" t="s">
        <v>12</v>
      </c>
      <c r="B2">
        <v>1.1499999999999999</v>
      </c>
      <c r="H2" t="s">
        <v>11</v>
      </c>
      <c r="I2">
        <v>1.1499999999999999</v>
      </c>
      <c r="J2">
        <v>3.7</v>
      </c>
      <c r="K2">
        <v>2</v>
      </c>
    </row>
    <row r="3" spans="1:18">
      <c r="A3" t="s">
        <v>13</v>
      </c>
      <c r="B3">
        <v>2</v>
      </c>
      <c r="H3" t="s">
        <v>20</v>
      </c>
      <c r="I3">
        <v>3.15</v>
      </c>
      <c r="J3">
        <v>8.1999999999999993</v>
      </c>
      <c r="K3">
        <v>10</v>
      </c>
      <c r="L3">
        <v>0.9</v>
      </c>
      <c r="M3">
        <v>7.06</v>
      </c>
      <c r="N3">
        <v>0.7</v>
      </c>
    </row>
    <row r="4" spans="1:18">
      <c r="A4" t="s">
        <v>16</v>
      </c>
      <c r="B4">
        <v>3.7</v>
      </c>
      <c r="H4" t="s">
        <v>18</v>
      </c>
      <c r="I4">
        <v>5.1100000000000003</v>
      </c>
      <c r="J4">
        <v>1.82</v>
      </c>
      <c r="K4">
        <v>4</v>
      </c>
    </row>
    <row r="5" spans="1:18">
      <c r="H5" t="s">
        <v>19</v>
      </c>
      <c r="I5">
        <v>0.7</v>
      </c>
      <c r="J5">
        <v>2.2999999999999998</v>
      </c>
      <c r="K5">
        <v>1</v>
      </c>
    </row>
    <row r="6" spans="1:18">
      <c r="A6" t="s">
        <v>20</v>
      </c>
      <c r="H6" t="s">
        <v>21</v>
      </c>
      <c r="I6">
        <v>4.3600000000000003</v>
      </c>
      <c r="J6">
        <v>2.0699999999999998</v>
      </c>
      <c r="K6">
        <v>5</v>
      </c>
      <c r="O6" t="s">
        <v>26</v>
      </c>
    </row>
    <row r="7" spans="1:18">
      <c r="A7" t="s">
        <v>14</v>
      </c>
      <c r="B7">
        <v>0.9</v>
      </c>
      <c r="H7" t="s">
        <v>22</v>
      </c>
      <c r="I7">
        <f>(369+46+14+62)/100</f>
        <v>4.91</v>
      </c>
      <c r="J7">
        <f>1+1.05+3.2</f>
        <v>5.25</v>
      </c>
      <c r="K7">
        <v>2</v>
      </c>
      <c r="P7">
        <v>3.5</v>
      </c>
      <c r="Q7">
        <f>2.1+1.8+1.7</f>
        <v>5.6000000000000005</v>
      </c>
    </row>
    <row r="8" spans="1:18">
      <c r="A8" t="s">
        <v>15</v>
      </c>
      <c r="B8">
        <v>7.06</v>
      </c>
      <c r="H8" t="s">
        <v>25</v>
      </c>
      <c r="I8">
        <f>1+1.4*3</f>
        <v>5.1999999999999993</v>
      </c>
      <c r="J8">
        <f>1+1.4*3</f>
        <v>5.1999999999999993</v>
      </c>
      <c r="K8">
        <v>2</v>
      </c>
      <c r="P8">
        <f>1.1*2+0.65*2</f>
        <v>3.5</v>
      </c>
      <c r="Q8">
        <v>3.6</v>
      </c>
    </row>
    <row r="9" spans="1:18">
      <c r="A9" t="s">
        <v>17</v>
      </c>
      <c r="B9">
        <v>0.7</v>
      </c>
      <c r="H9" s="1" t="s">
        <v>28</v>
      </c>
      <c r="I9">
        <f t="shared" ref="I9:N9" si="0">SUM(I2:I8)</f>
        <v>24.58</v>
      </c>
      <c r="J9">
        <f t="shared" si="0"/>
        <v>28.54</v>
      </c>
      <c r="K9">
        <f t="shared" si="0"/>
        <v>26</v>
      </c>
      <c r="L9">
        <f t="shared" si="0"/>
        <v>0.9</v>
      </c>
      <c r="M9">
        <f t="shared" si="0"/>
        <v>7.06</v>
      </c>
      <c r="N9">
        <f t="shared" si="0"/>
        <v>0.7</v>
      </c>
      <c r="P9">
        <v>7</v>
      </c>
      <c r="Q9">
        <v>9.1999999999999993</v>
      </c>
    </row>
    <row r="10" spans="1:18">
      <c r="A10" t="s">
        <v>12</v>
      </c>
      <c r="B10">
        <v>3.15</v>
      </c>
      <c r="H10" t="s">
        <v>30</v>
      </c>
      <c r="I10">
        <v>35</v>
      </c>
      <c r="J10">
        <v>30</v>
      </c>
      <c r="K10">
        <v>10</v>
      </c>
      <c r="L10">
        <v>35</v>
      </c>
      <c r="M10">
        <v>30</v>
      </c>
      <c r="P10">
        <v>70</v>
      </c>
      <c r="Q10">
        <v>65</v>
      </c>
    </row>
    <row r="11" spans="1:18">
      <c r="A11" t="s">
        <v>16</v>
      </c>
      <c r="B11">
        <v>8.1999999999999993</v>
      </c>
      <c r="H11" t="s">
        <v>29</v>
      </c>
      <c r="I11">
        <f>I9*I10</f>
        <v>860.3</v>
      </c>
      <c r="J11">
        <f>J9*J10</f>
        <v>856.19999999999993</v>
      </c>
      <c r="K11">
        <f>K9*K10</f>
        <v>260</v>
      </c>
      <c r="L11">
        <f>L9*L10</f>
        <v>31.5</v>
      </c>
      <c r="M11">
        <f>M9*M10</f>
        <v>211.79999999999998</v>
      </c>
      <c r="P11">
        <f>P9*P10</f>
        <v>490</v>
      </c>
      <c r="Q11">
        <f>Q9*Q10</f>
        <v>598</v>
      </c>
      <c r="R11" s="2">
        <f>SUM(I11:Q11)</f>
        <v>3307.8</v>
      </c>
    </row>
    <row r="12" spans="1:18">
      <c r="A12" t="s">
        <v>13</v>
      </c>
      <c r="B12">
        <v>10</v>
      </c>
    </row>
    <row r="14" spans="1:18">
      <c r="A14" t="s">
        <v>18</v>
      </c>
    </row>
    <row r="15" spans="1:18">
      <c r="A15" t="s">
        <v>12</v>
      </c>
      <c r="B15">
        <v>5.1100000000000003</v>
      </c>
    </row>
    <row r="16" spans="1:18">
      <c r="A16" t="s">
        <v>13</v>
      </c>
      <c r="B16">
        <v>4</v>
      </c>
    </row>
    <row r="17" spans="1:2">
      <c r="A17" t="s">
        <v>16</v>
      </c>
      <c r="B17">
        <v>1.82</v>
      </c>
    </row>
    <row r="19" spans="1:2">
      <c r="A19" t="s">
        <v>19</v>
      </c>
    </row>
    <row r="20" spans="1:2">
      <c r="A20" t="s">
        <v>12</v>
      </c>
      <c r="B20">
        <v>0.7</v>
      </c>
    </row>
    <row r="21" spans="1:2">
      <c r="A21" t="s">
        <v>16</v>
      </c>
      <c r="B21">
        <v>2.2999999999999998</v>
      </c>
    </row>
    <row r="22" spans="1:2">
      <c r="A22" t="s">
        <v>13</v>
      </c>
      <c r="B22">
        <v>1</v>
      </c>
    </row>
    <row r="24" spans="1:2">
      <c r="A24" t="s">
        <v>21</v>
      </c>
    </row>
    <row r="25" spans="1:2">
      <c r="A25" t="s">
        <v>12</v>
      </c>
      <c r="B25">
        <v>436</v>
      </c>
    </row>
    <row r="26" spans="1:2">
      <c r="A26" t="s">
        <v>16</v>
      </c>
      <c r="B26">
        <v>207</v>
      </c>
    </row>
    <row r="27" spans="1:2">
      <c r="A27" t="s">
        <v>13</v>
      </c>
      <c r="B27">
        <v>5</v>
      </c>
    </row>
    <row r="28" spans="1:2">
      <c r="A28" t="s">
        <v>26</v>
      </c>
    </row>
    <row r="30" spans="1:2">
      <c r="A30" t="s">
        <v>22</v>
      </c>
    </row>
    <row r="31" spans="1:2">
      <c r="A31" t="s">
        <v>12</v>
      </c>
      <c r="B31">
        <f>(369+46+14+62)/100</f>
        <v>4.91</v>
      </c>
    </row>
    <row r="32" spans="1:2">
      <c r="A32" t="s">
        <v>16</v>
      </c>
      <c r="B32">
        <f>1+1.05+3.2</f>
        <v>5.25</v>
      </c>
    </row>
    <row r="33" spans="1:2">
      <c r="A33" t="s">
        <v>13</v>
      </c>
      <c r="B33">
        <v>2</v>
      </c>
    </row>
    <row r="34" spans="1:2">
      <c r="A34" t="s">
        <v>23</v>
      </c>
      <c r="B34">
        <f>(60*2+115*2)/100</f>
        <v>3.5</v>
      </c>
    </row>
    <row r="35" spans="1:2">
      <c r="A35" t="s">
        <v>24</v>
      </c>
      <c r="B35">
        <f>2.1+1.8+1.7</f>
        <v>5.6000000000000005</v>
      </c>
    </row>
    <row r="37" spans="1:2">
      <c r="A37" t="s">
        <v>25</v>
      </c>
    </row>
    <row r="38" spans="1:2">
      <c r="A38" t="s">
        <v>12</v>
      </c>
      <c r="B38">
        <f>1.2*3+0.95</f>
        <v>4.55</v>
      </c>
    </row>
    <row r="39" spans="1:2">
      <c r="A39" t="s">
        <v>16</v>
      </c>
      <c r="B39">
        <f>1+1.4*3</f>
        <v>5.1999999999999993</v>
      </c>
    </row>
    <row r="40" spans="1:2">
      <c r="A40" t="s">
        <v>13</v>
      </c>
      <c r="B40">
        <v>2</v>
      </c>
    </row>
    <row r="41" spans="1:2">
      <c r="A41" t="s">
        <v>23</v>
      </c>
      <c r="B41">
        <f>1.1*2+0.65*2</f>
        <v>3.5</v>
      </c>
    </row>
    <row r="42" spans="1:2">
      <c r="A42" t="s">
        <v>24</v>
      </c>
      <c r="B42">
        <v>3.6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3.5"/>
  <sheetData>
    <row r="1" spans="1:2">
      <c r="A1" t="s">
        <v>8</v>
      </c>
    </row>
    <row r="2" spans="1:2">
      <c r="A2" t="s">
        <v>9</v>
      </c>
      <c r="B2" t="s">
        <v>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钱</vt:lpstr>
      <vt:lpstr>水电费用</vt:lpstr>
      <vt:lpstr>材料更换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2017-01-02T08:17:50Z</dcterms:modified>
</cp:coreProperties>
</file>