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B:\Pycharm Projects\bjjtvrn_v2\data\"/>
    </mc:Choice>
  </mc:AlternateContent>
  <xr:revisionPtr revIDLastSave="0" documentId="13_ncr:1_{2941C066-DF22-40FF-A5C0-7B0B6D1316F0}" xr6:coauthVersionLast="47" xr6:coauthVersionMax="47" xr10:uidLastSave="{00000000-0000-0000-0000-000000000000}"/>
  <bookViews>
    <workbookView xWindow="-120" yWindow="-120" windowWidth="29040" windowHeight="15720" xr2:uid="{B35CED5C-C3D6-46D1-BA61-A7761BDEE215}"/>
  </bookViews>
  <sheets>
    <sheet name="1" sheetId="3" r:id="rId1"/>
    <sheet name="2" sheetId="1" r:id="rId2"/>
    <sheet name="Info" sheetId="2" r:id="rId3"/>
    <sheet name="listas apoio" sheetId="4" r:id="rId4"/>
  </sheets>
  <definedNames>
    <definedName name="_xlnm._FilterDatabase" localSheetId="0" hidden="1">'1'!$A$1:$O$301</definedName>
    <definedName name="_xlnm._FilterDatabase" localSheetId="1" hidden="1">'2'!$A$1:$O$1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7" i="1" l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B2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2" i="1" s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M157" i="1"/>
  <c r="L157" i="1"/>
  <c r="B157" i="1"/>
  <c r="M156" i="1"/>
  <c r="L156" i="1"/>
  <c r="B156" i="1"/>
  <c r="M155" i="1"/>
  <c r="L155" i="1"/>
  <c r="B155" i="1"/>
  <c r="M154" i="1"/>
  <c r="L154" i="1"/>
  <c r="B154" i="1"/>
  <c r="M153" i="1"/>
  <c r="L153" i="1"/>
  <c r="B153" i="1"/>
  <c r="M152" i="1"/>
  <c r="L152" i="1"/>
  <c r="B152" i="1"/>
  <c r="M151" i="1"/>
  <c r="L151" i="1"/>
  <c r="B151" i="1"/>
  <c r="M150" i="1"/>
  <c r="L150" i="1"/>
  <c r="B150" i="1"/>
  <c r="M149" i="1"/>
  <c r="L149" i="1"/>
  <c r="B149" i="1"/>
  <c r="M148" i="1"/>
  <c r="L148" i="1"/>
  <c r="B148" i="1"/>
  <c r="M147" i="1"/>
  <c r="L147" i="1"/>
  <c r="B147" i="1"/>
  <c r="M146" i="1"/>
  <c r="L146" i="1"/>
  <c r="B146" i="1"/>
  <c r="M145" i="1"/>
  <c r="L145" i="1"/>
  <c r="B145" i="1"/>
  <c r="M144" i="1"/>
  <c r="L144" i="1"/>
  <c r="B144" i="1"/>
  <c r="M143" i="1"/>
  <c r="L143" i="1"/>
  <c r="B143" i="1"/>
  <c r="M142" i="1"/>
  <c r="L142" i="1"/>
  <c r="B142" i="1"/>
  <c r="M141" i="1"/>
  <c r="L141" i="1"/>
  <c r="B141" i="1"/>
  <c r="M140" i="1"/>
  <c r="L140" i="1"/>
  <c r="B140" i="1"/>
  <c r="M139" i="1"/>
  <c r="L139" i="1"/>
  <c r="B139" i="1"/>
  <c r="M138" i="1"/>
  <c r="L138" i="1"/>
  <c r="B138" i="1"/>
  <c r="M137" i="1"/>
  <c r="L137" i="1"/>
  <c r="B137" i="1"/>
  <c r="M136" i="1"/>
  <c r="L136" i="1"/>
  <c r="B136" i="1"/>
  <c r="M135" i="1"/>
  <c r="L135" i="1"/>
  <c r="B135" i="1"/>
  <c r="M134" i="1"/>
  <c r="L134" i="1"/>
  <c r="B134" i="1"/>
  <c r="M133" i="1"/>
  <c r="L133" i="1"/>
  <c r="B133" i="1"/>
  <c r="M132" i="1"/>
  <c r="L132" i="1"/>
  <c r="B132" i="1"/>
  <c r="M131" i="1"/>
  <c r="L131" i="1"/>
  <c r="B131" i="1"/>
  <c r="M130" i="1"/>
  <c r="L130" i="1"/>
  <c r="B130" i="1"/>
  <c r="M129" i="1"/>
  <c r="L129" i="1"/>
  <c r="B129" i="1"/>
  <c r="M128" i="1"/>
  <c r="L128" i="1"/>
  <c r="B128" i="1"/>
  <c r="M127" i="1"/>
  <c r="L127" i="1"/>
  <c r="B127" i="1"/>
  <c r="M126" i="1"/>
  <c r="L126" i="1"/>
  <c r="B126" i="1"/>
  <c r="M125" i="1"/>
  <c r="L125" i="1"/>
  <c r="B125" i="1"/>
  <c r="M124" i="1"/>
  <c r="L124" i="1"/>
  <c r="B124" i="1"/>
  <c r="M123" i="1"/>
  <c r="L123" i="1"/>
  <c r="B123" i="1"/>
  <c r="M122" i="1"/>
  <c r="L122" i="1"/>
  <c r="B122" i="1"/>
  <c r="M121" i="1"/>
  <c r="L121" i="1"/>
  <c r="B121" i="1"/>
  <c r="M120" i="1"/>
  <c r="L120" i="1"/>
  <c r="B120" i="1"/>
  <c r="M119" i="1"/>
  <c r="L119" i="1"/>
  <c r="B119" i="1"/>
  <c r="M118" i="1"/>
  <c r="L118" i="1"/>
  <c r="B118" i="1"/>
  <c r="M117" i="1"/>
  <c r="L117" i="1"/>
  <c r="B117" i="1"/>
  <c r="M116" i="1"/>
  <c r="L116" i="1"/>
  <c r="B116" i="1"/>
  <c r="M115" i="1"/>
  <c r="L115" i="1"/>
  <c r="B115" i="1"/>
  <c r="M114" i="1"/>
  <c r="L114" i="1"/>
  <c r="B114" i="1"/>
  <c r="M113" i="1"/>
  <c r="L113" i="1"/>
  <c r="B113" i="1"/>
  <c r="M112" i="1"/>
  <c r="L112" i="1"/>
  <c r="B112" i="1"/>
  <c r="M111" i="1"/>
  <c r="L111" i="1"/>
  <c r="B111" i="1"/>
  <c r="M110" i="1"/>
  <c r="L110" i="1"/>
  <c r="B110" i="1"/>
  <c r="M109" i="1"/>
  <c r="L109" i="1"/>
  <c r="B109" i="1"/>
  <c r="M108" i="1"/>
  <c r="L108" i="1"/>
  <c r="B108" i="1"/>
  <c r="M107" i="1"/>
  <c r="L107" i="1"/>
  <c r="B107" i="1"/>
  <c r="M106" i="1"/>
  <c r="L106" i="1"/>
  <c r="B106" i="1"/>
  <c r="M105" i="1"/>
  <c r="L105" i="1"/>
  <c r="B105" i="1"/>
  <c r="M104" i="1"/>
  <c r="L104" i="1"/>
  <c r="B104" i="1"/>
  <c r="M103" i="1"/>
  <c r="L103" i="1"/>
  <c r="B103" i="1"/>
  <c r="M102" i="1"/>
  <c r="L102" i="1"/>
  <c r="B102" i="1"/>
  <c r="M101" i="1"/>
  <c r="L101" i="1"/>
  <c r="B101" i="1"/>
  <c r="M100" i="1"/>
  <c r="L100" i="1"/>
  <c r="B100" i="1"/>
  <c r="M99" i="1"/>
  <c r="L99" i="1"/>
  <c r="B99" i="1"/>
  <c r="M98" i="1"/>
  <c r="L98" i="1"/>
  <c r="B98" i="1"/>
  <c r="M97" i="1"/>
  <c r="L97" i="1"/>
  <c r="B97" i="1"/>
  <c r="M96" i="1"/>
  <c r="L96" i="1"/>
  <c r="B96" i="1"/>
  <c r="M95" i="1"/>
  <c r="L95" i="1"/>
  <c r="B95" i="1"/>
  <c r="M94" i="1"/>
  <c r="L94" i="1"/>
  <c r="B94" i="1"/>
  <c r="M93" i="1"/>
  <c r="L93" i="1"/>
  <c r="B93" i="1"/>
  <c r="M92" i="1"/>
  <c r="L92" i="1"/>
  <c r="B92" i="1"/>
  <c r="M91" i="1"/>
  <c r="L91" i="1"/>
  <c r="B91" i="1"/>
  <c r="M90" i="1"/>
  <c r="L90" i="1"/>
  <c r="B90" i="1"/>
  <c r="M89" i="1"/>
  <c r="L89" i="1"/>
  <c r="B89" i="1"/>
  <c r="M88" i="1"/>
  <c r="L88" i="1"/>
  <c r="B88" i="1"/>
  <c r="M87" i="1"/>
  <c r="L87" i="1"/>
  <c r="B87" i="1"/>
  <c r="M86" i="1"/>
  <c r="L86" i="1"/>
  <c r="B86" i="1"/>
  <c r="M85" i="1"/>
  <c r="L85" i="1"/>
  <c r="B85" i="1"/>
  <c r="M84" i="1"/>
  <c r="L84" i="1"/>
  <c r="B84" i="1"/>
  <c r="M83" i="1"/>
  <c r="L83" i="1"/>
  <c r="B83" i="1"/>
  <c r="M82" i="1"/>
  <c r="L82" i="1"/>
  <c r="B82" i="1"/>
  <c r="M81" i="1"/>
  <c r="L81" i="1"/>
  <c r="B81" i="1"/>
  <c r="M80" i="1"/>
  <c r="L80" i="1"/>
  <c r="B80" i="1"/>
  <c r="M79" i="1"/>
  <c r="L79" i="1"/>
  <c r="B79" i="1"/>
  <c r="M78" i="1"/>
  <c r="L78" i="1"/>
  <c r="B78" i="1"/>
  <c r="M77" i="1"/>
  <c r="L77" i="1"/>
  <c r="B77" i="1"/>
  <c r="M76" i="1"/>
  <c r="L76" i="1"/>
  <c r="B76" i="1"/>
  <c r="M75" i="1"/>
  <c r="L75" i="1"/>
  <c r="B75" i="1"/>
  <c r="M74" i="1"/>
  <c r="L74" i="1"/>
  <c r="B74" i="1"/>
  <c r="M73" i="1"/>
  <c r="L73" i="1"/>
  <c r="B73" i="1"/>
  <c r="M72" i="1"/>
  <c r="L72" i="1"/>
  <c r="B72" i="1"/>
  <c r="M71" i="1"/>
  <c r="L71" i="1"/>
  <c r="B71" i="1"/>
  <c r="M70" i="1"/>
  <c r="L70" i="1"/>
  <c r="B70" i="1"/>
  <c r="M69" i="1"/>
  <c r="L69" i="1"/>
  <c r="B69" i="1"/>
  <c r="M68" i="1"/>
  <c r="L68" i="1"/>
  <c r="B68" i="1"/>
  <c r="M67" i="1"/>
  <c r="L67" i="1"/>
  <c r="B67" i="1"/>
  <c r="M66" i="1"/>
  <c r="L66" i="1"/>
  <c r="B66" i="1"/>
  <c r="M65" i="1"/>
  <c r="L65" i="1"/>
  <c r="B65" i="1"/>
  <c r="M64" i="1"/>
  <c r="L64" i="1"/>
  <c r="B64" i="1"/>
  <c r="M63" i="1"/>
  <c r="L63" i="1"/>
  <c r="B63" i="1"/>
  <c r="M62" i="1"/>
  <c r="L62" i="1"/>
  <c r="B62" i="1"/>
  <c r="M61" i="1"/>
  <c r="L61" i="1"/>
  <c r="B61" i="1"/>
  <c r="M60" i="1"/>
  <c r="L60" i="1"/>
  <c r="B60" i="1"/>
  <c r="M59" i="1"/>
  <c r="L59" i="1"/>
  <c r="B59" i="1"/>
  <c r="M58" i="1"/>
  <c r="L58" i="1"/>
  <c r="B58" i="1"/>
  <c r="M57" i="1"/>
  <c r="L57" i="1"/>
  <c r="B57" i="1"/>
  <c r="M56" i="1"/>
  <c r="L56" i="1"/>
  <c r="B56" i="1"/>
  <c r="M55" i="1"/>
  <c r="L55" i="1"/>
  <c r="B55" i="1"/>
  <c r="M54" i="1"/>
  <c r="L54" i="1"/>
  <c r="B54" i="1"/>
  <c r="M53" i="1"/>
  <c r="L53" i="1"/>
  <c r="B53" i="1"/>
  <c r="M52" i="1"/>
  <c r="L52" i="1"/>
  <c r="B52" i="1"/>
  <c r="M51" i="1"/>
  <c r="L51" i="1"/>
  <c r="B51" i="1"/>
  <c r="M50" i="1"/>
  <c r="L50" i="1"/>
  <c r="B50" i="1"/>
  <c r="M49" i="1"/>
  <c r="L49" i="1"/>
  <c r="B49" i="1"/>
  <c r="M48" i="1"/>
  <c r="L48" i="1"/>
  <c r="B48" i="1"/>
  <c r="M47" i="1"/>
  <c r="L47" i="1"/>
  <c r="B47" i="1"/>
  <c r="M46" i="1"/>
  <c r="L46" i="1"/>
  <c r="B46" i="1"/>
  <c r="M45" i="1"/>
  <c r="L45" i="1"/>
  <c r="B45" i="1"/>
  <c r="M44" i="1"/>
  <c r="L44" i="1"/>
  <c r="B44" i="1"/>
  <c r="M43" i="1"/>
  <c r="L43" i="1"/>
  <c r="B43" i="1"/>
  <c r="M42" i="1"/>
  <c r="L42" i="1"/>
  <c r="B42" i="1"/>
  <c r="M41" i="1"/>
  <c r="L41" i="1"/>
  <c r="B41" i="1"/>
  <c r="M40" i="1"/>
  <c r="L40" i="1"/>
  <c r="B40" i="1"/>
  <c r="M39" i="1"/>
  <c r="L39" i="1"/>
  <c r="B39" i="1"/>
  <c r="M38" i="1"/>
  <c r="L38" i="1"/>
  <c r="B38" i="1"/>
  <c r="M37" i="1"/>
  <c r="L37" i="1"/>
  <c r="B37" i="1"/>
  <c r="M36" i="1"/>
  <c r="L36" i="1"/>
  <c r="B36" i="1"/>
  <c r="M35" i="1"/>
  <c r="L35" i="1"/>
  <c r="B35" i="1"/>
  <c r="M34" i="1"/>
  <c r="L34" i="1"/>
  <c r="B34" i="1"/>
  <c r="M33" i="1"/>
  <c r="L33" i="1"/>
  <c r="B33" i="1"/>
  <c r="M32" i="1"/>
  <c r="L32" i="1"/>
  <c r="B32" i="1"/>
  <c r="M31" i="1"/>
  <c r="L31" i="1"/>
  <c r="B31" i="1"/>
  <c r="M30" i="1"/>
  <c r="L30" i="1"/>
  <c r="B30" i="1"/>
  <c r="M29" i="1"/>
  <c r="L29" i="1"/>
  <c r="B29" i="1"/>
  <c r="M28" i="1"/>
  <c r="L28" i="1"/>
  <c r="B28" i="1"/>
  <c r="M27" i="1"/>
  <c r="L27" i="1"/>
  <c r="B27" i="1"/>
  <c r="M26" i="1"/>
  <c r="L26" i="1"/>
  <c r="B26" i="1"/>
  <c r="M25" i="1"/>
  <c r="L25" i="1"/>
  <c r="B25" i="1"/>
  <c r="M24" i="1"/>
  <c r="L24" i="1"/>
  <c r="B24" i="1"/>
  <c r="M23" i="1"/>
  <c r="L23" i="1"/>
  <c r="B23" i="1"/>
  <c r="M22" i="1"/>
  <c r="L22" i="1"/>
  <c r="B22" i="1"/>
  <c r="M21" i="1"/>
  <c r="L21" i="1"/>
  <c r="B21" i="1"/>
  <c r="M20" i="1"/>
  <c r="L20" i="1"/>
  <c r="B20" i="1"/>
  <c r="M19" i="1"/>
  <c r="L19" i="1"/>
  <c r="B19" i="1"/>
  <c r="M18" i="1"/>
  <c r="L18" i="1"/>
  <c r="B18" i="1"/>
  <c r="M17" i="1"/>
  <c r="L17" i="1"/>
  <c r="B17" i="1"/>
  <c r="M16" i="1"/>
  <c r="L16" i="1"/>
  <c r="B16" i="1"/>
  <c r="M15" i="1"/>
  <c r="L15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<sst xmlns="http://schemas.openxmlformats.org/spreadsheetml/2006/main" count="2080" uniqueCount="65">
  <si>
    <t>id</t>
  </si>
  <si>
    <t>categoria</t>
  </si>
  <si>
    <t>faixa</t>
  </si>
  <si>
    <t>peso_min</t>
  </si>
  <si>
    <t>peso_max</t>
  </si>
  <si>
    <t>sexo</t>
  </si>
  <si>
    <t>idade_min</t>
  </si>
  <si>
    <t>idade_max</t>
  </si>
  <si>
    <t>criado_em</t>
  </si>
  <si>
    <t>atualizado_em</t>
  </si>
  <si>
    <t>divisao</t>
  </si>
  <si>
    <t>divisao_en</t>
  </si>
  <si>
    <t>Galo</t>
  </si>
  <si>
    <t>Branca</t>
  </si>
  <si>
    <t>Masculino</t>
  </si>
  <si>
    <t>Juvenil</t>
  </si>
  <si>
    <t>Adulto</t>
  </si>
  <si>
    <t>Masters</t>
  </si>
  <si>
    <t>Pluma</t>
  </si>
  <si>
    <t>Pena</t>
  </si>
  <si>
    <t>Leve</t>
  </si>
  <si>
    <t>Médio</t>
  </si>
  <si>
    <t>Meio-Pesado</t>
  </si>
  <si>
    <t>Pesado</t>
  </si>
  <si>
    <t>Super Pesado</t>
  </si>
  <si>
    <t>Pesadíssimo</t>
  </si>
  <si>
    <t>Absoluto</t>
  </si>
  <si>
    <t>Azul</t>
  </si>
  <si>
    <t>Roxa</t>
  </si>
  <si>
    <t>Marrom</t>
  </si>
  <si>
    <t>Preta</t>
  </si>
  <si>
    <t>Feminino</t>
  </si>
  <si>
    <t>OPEN CLASS</t>
  </si>
  <si>
    <t>ROOSTER</t>
  </si>
  <si>
    <t>LIGHT</t>
  </si>
  <si>
    <t>MIDDLE</t>
  </si>
  <si>
    <t>MEDIUM HEAVY</t>
  </si>
  <si>
    <t>FEATHER</t>
  </si>
  <si>
    <t>ULTRA HEAVY</t>
  </si>
  <si>
    <t>HEAVY</t>
  </si>
  <si>
    <t>LIGHT FEATHER</t>
  </si>
  <si>
    <t>SUPER HEAVY</t>
  </si>
  <si>
    <t>Cinza/Branca</t>
  </si>
  <si>
    <t>Cinza</t>
  </si>
  <si>
    <t>Cinza/Preta</t>
  </si>
  <si>
    <t>Amarela/Branca</t>
  </si>
  <si>
    <t>Amarela</t>
  </si>
  <si>
    <t>Amarela/Preta</t>
  </si>
  <si>
    <t>Laranja/Branca</t>
  </si>
  <si>
    <t>Laranja</t>
  </si>
  <si>
    <t>Laranja/Preta</t>
  </si>
  <si>
    <t>Verde/Branca</t>
  </si>
  <si>
    <t>Verde</t>
  </si>
  <si>
    <t>Verde/Preta</t>
  </si>
  <si>
    <t>Pré-mirim</t>
  </si>
  <si>
    <t>Mirim</t>
  </si>
  <si>
    <t>Infantil</t>
  </si>
  <si>
    <t>Infanto-Juvenil</t>
  </si>
  <si>
    <t>Kimono Liso</t>
  </si>
  <si>
    <t>Kimono Trançado</t>
  </si>
  <si>
    <t>classificacao</t>
  </si>
  <si>
    <t>classificacao#</t>
  </si>
  <si>
    <t>kimono</t>
  </si>
  <si>
    <t>Liso</t>
  </si>
  <si>
    <t>Trançado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</si>
</sst>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D115466-D68D-4E07-BEF0-E3DA006F03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19</xdr:col>
      <xdr:colOff>352425</xdr:colOff>
      <xdr:row>46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5F5B0C3-6A7F-AD15-6AC2-3775FAB87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11325225" cy="873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17</xdr:col>
      <xdr:colOff>449099</xdr:colOff>
      <xdr:row>82</xdr:row>
      <xdr:rowOff>904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D86D145-9E01-CD97-1671-3AF42C7AC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9144000"/>
          <a:ext cx="10202699" cy="647790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17</xdr:col>
      <xdr:colOff>582467</xdr:colOff>
      <xdr:row>118</xdr:row>
      <xdr:rowOff>77141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20B2847-2D01-F891-FE82-56E4A35A54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5811500"/>
          <a:ext cx="10336067" cy="67446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F1A8A-411B-47CB-9529-8DEA08878F12}">
  <sheetPr filterMode="1"/>
  <dimension ref="A1:O457"/>
  <sheetViews>
    <sheetView tabSelected="1" zoomScale="115" zoomScaleNormal="115" workbookViewId="0">
      <pane ySplit="1" topLeftCell="A2" activePane="bottomLeft" state="frozen"/>
      <selection pane="bottomLeft" activeCell="E2" sqref="E2:E29"/>
    </sheetView>
  </sheetViews>
  <sheetFormatPr defaultRowHeight="15" x14ac:dyDescent="0.25"/>
  <cols>
    <col min="1" max="1" width="8.5703125" customWidth="1"/>
    <col min="2" max="2" width="41.85546875" customWidth="1"/>
    <col min="3" max="3" width="14.42578125" customWidth="1"/>
    <col min="4" max="4" width="19" customWidth="1"/>
    <col min="5" max="5" width="17.28515625" customWidth="1"/>
    <col min="6" max="6" width="22.85546875" customWidth="1"/>
    <col min="7" max="8" width="17.42578125" customWidth="1"/>
    <col min="9" max="9" width="19.140625" style="2" customWidth="1"/>
    <col min="10" max="10" width="19" customWidth="1"/>
    <col min="11" max="11" width="16.7109375" customWidth="1"/>
    <col min="12" max="12" width="16" customWidth="1"/>
    <col min="13" max="13" width="17" customWidth="1"/>
    <col min="14" max="14" width="14.85546875" customWidth="1"/>
    <col min="15" max="15" width="17.285156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10</v>
      </c>
      <c r="F1" s="1" t="s">
        <v>11</v>
      </c>
      <c r="G1" s="1" t="s">
        <v>62</v>
      </c>
      <c r="H1" s="1" t="s">
        <v>3</v>
      </c>
      <c r="I1" s="3" t="s">
        <v>4</v>
      </c>
      <c r="J1" s="1" t="s">
        <v>60</v>
      </c>
      <c r="K1" s="1" t="s">
        <v>61</v>
      </c>
      <c r="L1" s="1" t="s">
        <v>6</v>
      </c>
      <c r="M1" s="1" t="s">
        <v>7</v>
      </c>
      <c r="N1" s="1" t="s">
        <v>8</v>
      </c>
      <c r="O1" s="1" t="s">
        <v>9</v>
      </c>
    </row>
    <row r="2" spans="1:15" x14ac:dyDescent="0.25">
      <c r="A2">
        <v>1</v>
      </c>
      <c r="B2" t="str">
        <f>J2&amp;IF(K2="",""," ")&amp;" "&amp;E2&amp;" "&amp;C2&amp;" "&amp;D2</f>
        <v>Juvenil Galo Branca Masculino</v>
      </c>
      <c r="C2" t="s">
        <v>13</v>
      </c>
      <c r="D2" t="s">
        <v>14</v>
      </c>
      <c r="E2" t="s">
        <v>12</v>
      </c>
      <c r="F2" t="str">
        <f>_xlfn.XLOOKUP(E2,'listas apoio'!A:A,'listas apoio'!B:B)</f>
        <v>ROOSTER</v>
      </c>
      <c r="I2" s="2">
        <v>53.5</v>
      </c>
      <c r="J2" t="s">
        <v>15</v>
      </c>
      <c r="L2">
        <v>16</v>
      </c>
      <c r="M2">
        <v>17</v>
      </c>
      <c r="N2" s="4">
        <v>45676</v>
      </c>
      <c r="O2" s="4">
        <v>45676</v>
      </c>
    </row>
    <row r="3" spans="1:15" hidden="1" x14ac:dyDescent="0.25">
      <c r="A3">
        <f>A2+1</f>
        <v>2</v>
      </c>
      <c r="B3" t="str">
        <f t="shared" ref="B3:B66" si="0">J3&amp;IF(K3="",""," ")&amp;" "&amp;E3&amp;" "&amp;C3&amp;" "&amp;D3</f>
        <v>Adulto Galo Branca Masculino</v>
      </c>
      <c r="C3" t="s">
        <v>13</v>
      </c>
      <c r="D3" t="s">
        <v>14</v>
      </c>
      <c r="E3" t="s">
        <v>12</v>
      </c>
      <c r="F3" t="str">
        <f>_xlfn.XLOOKUP(E3,'listas apoio'!A:A,'listas apoio'!B:B)</f>
        <v>ROOSTER</v>
      </c>
      <c r="I3" s="2">
        <v>57.5</v>
      </c>
      <c r="J3" t="s">
        <v>16</v>
      </c>
      <c r="L3">
        <v>18</v>
      </c>
      <c r="M3">
        <v>29</v>
      </c>
      <c r="N3" s="4">
        <v>45676</v>
      </c>
      <c r="O3" s="4">
        <v>45676</v>
      </c>
    </row>
    <row r="4" spans="1:15" hidden="1" x14ac:dyDescent="0.25">
      <c r="A4">
        <f t="shared" ref="A4:A67" si="1">A3+1</f>
        <v>3</v>
      </c>
      <c r="B4" t="str">
        <f t="shared" si="0"/>
        <v>Masters Galo Branca Masculino</v>
      </c>
      <c r="C4" t="s">
        <v>13</v>
      </c>
      <c r="D4" t="s">
        <v>14</v>
      </c>
      <c r="E4" t="s">
        <v>12</v>
      </c>
      <c r="F4" t="str">
        <f>_xlfn.XLOOKUP(E4,'listas apoio'!A:A,'listas apoio'!B:B)</f>
        <v>ROOSTER</v>
      </c>
      <c r="I4" s="2">
        <v>57.5</v>
      </c>
      <c r="J4" t="s">
        <v>17</v>
      </c>
      <c r="L4">
        <v>30</v>
      </c>
      <c r="M4">
        <v>99</v>
      </c>
      <c r="N4" s="4">
        <v>45676</v>
      </c>
      <c r="O4" s="4">
        <v>45676</v>
      </c>
    </row>
    <row r="5" spans="1:15" x14ac:dyDescent="0.25">
      <c r="A5">
        <f t="shared" si="1"/>
        <v>4</v>
      </c>
      <c r="B5" t="str">
        <f t="shared" si="0"/>
        <v>Juvenil Pluma Branca Masculino</v>
      </c>
      <c r="C5" t="s">
        <v>13</v>
      </c>
      <c r="D5" t="s">
        <v>14</v>
      </c>
      <c r="E5" t="s">
        <v>18</v>
      </c>
      <c r="F5" t="str">
        <f>_xlfn.XLOOKUP(E5,'listas apoio'!A:A,'listas apoio'!B:B)</f>
        <v>LIGHT FEATHER</v>
      </c>
      <c r="I5" s="2">
        <v>58.5</v>
      </c>
      <c r="J5" t="s">
        <v>15</v>
      </c>
      <c r="L5">
        <v>16</v>
      </c>
      <c r="M5">
        <v>17</v>
      </c>
      <c r="N5" s="4">
        <v>45676</v>
      </c>
      <c r="O5" s="4">
        <v>45676</v>
      </c>
    </row>
    <row r="6" spans="1:15" hidden="1" x14ac:dyDescent="0.25">
      <c r="A6">
        <f t="shared" si="1"/>
        <v>5</v>
      </c>
      <c r="B6" t="str">
        <f t="shared" si="0"/>
        <v>Adulto Pluma Branca Masculino</v>
      </c>
      <c r="C6" t="s">
        <v>13</v>
      </c>
      <c r="D6" t="s">
        <v>14</v>
      </c>
      <c r="E6" t="s">
        <v>18</v>
      </c>
      <c r="F6" t="str">
        <f>_xlfn.XLOOKUP(E6,'listas apoio'!A:A,'listas apoio'!B:B)</f>
        <v>LIGHT FEATHER</v>
      </c>
      <c r="I6" s="2">
        <v>64</v>
      </c>
      <c r="J6" t="s">
        <v>16</v>
      </c>
      <c r="L6">
        <v>18</v>
      </c>
      <c r="M6">
        <v>29</v>
      </c>
      <c r="N6" s="4">
        <v>45676</v>
      </c>
      <c r="O6" s="4">
        <v>45676</v>
      </c>
    </row>
    <row r="7" spans="1:15" hidden="1" x14ac:dyDescent="0.25">
      <c r="A7">
        <f t="shared" si="1"/>
        <v>6</v>
      </c>
      <c r="B7" t="str">
        <f t="shared" si="0"/>
        <v>Masters Pluma Branca Masculino</v>
      </c>
      <c r="C7" t="s">
        <v>13</v>
      </c>
      <c r="D7" t="s">
        <v>14</v>
      </c>
      <c r="E7" t="s">
        <v>18</v>
      </c>
      <c r="F7" t="str">
        <f>_xlfn.XLOOKUP(E7,'listas apoio'!A:A,'listas apoio'!B:B)</f>
        <v>LIGHT FEATHER</v>
      </c>
      <c r="I7" s="2">
        <v>64</v>
      </c>
      <c r="J7" t="s">
        <v>17</v>
      </c>
      <c r="L7">
        <v>30</v>
      </c>
      <c r="M7">
        <v>99</v>
      </c>
      <c r="N7" s="4">
        <v>45676</v>
      </c>
      <c r="O7" s="4">
        <v>45676</v>
      </c>
    </row>
    <row r="8" spans="1:15" x14ac:dyDescent="0.25">
      <c r="A8">
        <f t="shared" si="1"/>
        <v>7</v>
      </c>
      <c r="B8" t="str">
        <f t="shared" si="0"/>
        <v>Juvenil Pena Branca Masculino</v>
      </c>
      <c r="C8" t="s">
        <v>13</v>
      </c>
      <c r="D8" t="s">
        <v>14</v>
      </c>
      <c r="E8" t="s">
        <v>19</v>
      </c>
      <c r="F8" t="str">
        <f>_xlfn.XLOOKUP(E8,'listas apoio'!A:A,'listas apoio'!B:B)</f>
        <v>FEATHER</v>
      </c>
      <c r="I8" s="2">
        <v>64</v>
      </c>
      <c r="J8" t="s">
        <v>15</v>
      </c>
      <c r="L8">
        <v>16</v>
      </c>
      <c r="M8">
        <v>17</v>
      </c>
      <c r="N8" s="4">
        <v>45676</v>
      </c>
      <c r="O8" s="4">
        <v>45676</v>
      </c>
    </row>
    <row r="9" spans="1:15" hidden="1" x14ac:dyDescent="0.25">
      <c r="A9">
        <f t="shared" si="1"/>
        <v>8</v>
      </c>
      <c r="B9" t="str">
        <f t="shared" si="0"/>
        <v>Adulto Pena Branca Masculino</v>
      </c>
      <c r="C9" t="s">
        <v>13</v>
      </c>
      <c r="D9" t="s">
        <v>14</v>
      </c>
      <c r="E9" t="s">
        <v>19</v>
      </c>
      <c r="F9" t="str">
        <f>_xlfn.XLOOKUP(E9,'listas apoio'!A:A,'listas apoio'!B:B)</f>
        <v>FEATHER</v>
      </c>
      <c r="I9" s="2">
        <v>70</v>
      </c>
      <c r="J9" t="s">
        <v>16</v>
      </c>
      <c r="L9">
        <v>18</v>
      </c>
      <c r="M9">
        <v>29</v>
      </c>
      <c r="N9" s="4">
        <v>45676</v>
      </c>
      <c r="O9" s="4">
        <v>45676</v>
      </c>
    </row>
    <row r="10" spans="1:15" hidden="1" x14ac:dyDescent="0.25">
      <c r="A10">
        <f t="shared" si="1"/>
        <v>9</v>
      </c>
      <c r="B10" t="str">
        <f t="shared" si="0"/>
        <v>Masters Pena Branca Masculino</v>
      </c>
      <c r="C10" t="s">
        <v>13</v>
      </c>
      <c r="D10" t="s">
        <v>14</v>
      </c>
      <c r="E10" t="s">
        <v>19</v>
      </c>
      <c r="F10" t="str">
        <f>_xlfn.XLOOKUP(E10,'listas apoio'!A:A,'listas apoio'!B:B)</f>
        <v>FEATHER</v>
      </c>
      <c r="I10" s="2">
        <v>70</v>
      </c>
      <c r="J10" t="s">
        <v>17</v>
      </c>
      <c r="L10">
        <v>30</v>
      </c>
      <c r="M10">
        <v>99</v>
      </c>
      <c r="N10" s="4">
        <v>45676</v>
      </c>
      <c r="O10" s="4">
        <v>45676</v>
      </c>
    </row>
    <row r="11" spans="1:15" x14ac:dyDescent="0.25">
      <c r="A11">
        <f t="shared" si="1"/>
        <v>10</v>
      </c>
      <c r="B11" t="str">
        <f t="shared" si="0"/>
        <v>Juvenil Leve Branca Masculino</v>
      </c>
      <c r="C11" t="s">
        <v>13</v>
      </c>
      <c r="D11" t="s">
        <v>14</v>
      </c>
      <c r="E11" t="s">
        <v>20</v>
      </c>
      <c r="F11" t="str">
        <f>_xlfn.XLOOKUP(E11,'listas apoio'!A:A,'listas apoio'!B:B)</f>
        <v>LIGHT</v>
      </c>
      <c r="I11" s="2">
        <v>69</v>
      </c>
      <c r="J11" t="s">
        <v>15</v>
      </c>
      <c r="L11">
        <v>16</v>
      </c>
      <c r="M11">
        <v>17</v>
      </c>
      <c r="N11" s="4">
        <v>45676</v>
      </c>
      <c r="O11" s="4">
        <v>45676</v>
      </c>
    </row>
    <row r="12" spans="1:15" hidden="1" x14ac:dyDescent="0.25">
      <c r="A12">
        <f t="shared" si="1"/>
        <v>11</v>
      </c>
      <c r="B12" t="str">
        <f t="shared" si="0"/>
        <v>Adulto Leve Branca Masculino</v>
      </c>
      <c r="C12" t="s">
        <v>13</v>
      </c>
      <c r="D12" t="s">
        <v>14</v>
      </c>
      <c r="E12" t="s">
        <v>20</v>
      </c>
      <c r="F12" t="str">
        <f>_xlfn.XLOOKUP(E12,'listas apoio'!A:A,'listas apoio'!B:B)</f>
        <v>LIGHT</v>
      </c>
      <c r="I12" s="2">
        <v>76</v>
      </c>
      <c r="J12" t="s">
        <v>16</v>
      </c>
      <c r="L12">
        <v>18</v>
      </c>
      <c r="M12">
        <v>29</v>
      </c>
      <c r="N12" s="4">
        <v>45676</v>
      </c>
      <c r="O12" s="4">
        <v>45676</v>
      </c>
    </row>
    <row r="13" spans="1:15" hidden="1" x14ac:dyDescent="0.25">
      <c r="A13">
        <f t="shared" si="1"/>
        <v>12</v>
      </c>
      <c r="B13" t="str">
        <f t="shared" si="0"/>
        <v>Masters Leve Branca Masculino</v>
      </c>
      <c r="C13" t="s">
        <v>13</v>
      </c>
      <c r="D13" t="s">
        <v>14</v>
      </c>
      <c r="E13" t="s">
        <v>20</v>
      </c>
      <c r="F13" t="str">
        <f>_xlfn.XLOOKUP(E13,'listas apoio'!A:A,'listas apoio'!B:B)</f>
        <v>LIGHT</v>
      </c>
      <c r="I13" s="2">
        <v>76</v>
      </c>
      <c r="J13" t="s">
        <v>17</v>
      </c>
      <c r="L13">
        <v>30</v>
      </c>
      <c r="M13">
        <v>99</v>
      </c>
      <c r="N13" s="4">
        <v>45676</v>
      </c>
      <c r="O13" s="4">
        <v>45676</v>
      </c>
    </row>
    <row r="14" spans="1:15" x14ac:dyDescent="0.25">
      <c r="A14">
        <f t="shared" si="1"/>
        <v>13</v>
      </c>
      <c r="B14" t="str">
        <f t="shared" si="0"/>
        <v>Juvenil Médio Branca Masculino</v>
      </c>
      <c r="C14" t="s">
        <v>13</v>
      </c>
      <c r="D14" t="s">
        <v>14</v>
      </c>
      <c r="E14" t="s">
        <v>21</v>
      </c>
      <c r="F14" t="str">
        <f>_xlfn.XLOOKUP(E14,'listas apoio'!A:A,'listas apoio'!B:B)</f>
        <v>MIDDLE</v>
      </c>
      <c r="I14" s="2">
        <v>74</v>
      </c>
      <c r="J14" t="s">
        <v>15</v>
      </c>
      <c r="L14">
        <v>16</v>
      </c>
      <c r="M14">
        <v>17</v>
      </c>
      <c r="N14" s="4">
        <v>45676</v>
      </c>
      <c r="O14" s="4">
        <v>45676</v>
      </c>
    </row>
    <row r="15" spans="1:15" hidden="1" x14ac:dyDescent="0.25">
      <c r="A15">
        <f t="shared" si="1"/>
        <v>14</v>
      </c>
      <c r="B15" t="str">
        <f t="shared" si="0"/>
        <v>Adulto Médio Branca Masculino</v>
      </c>
      <c r="C15" t="s">
        <v>13</v>
      </c>
      <c r="D15" t="s">
        <v>14</v>
      </c>
      <c r="E15" t="s">
        <v>21</v>
      </c>
      <c r="F15" t="str">
        <f>_xlfn.XLOOKUP(E15,'listas apoio'!A:A,'listas apoio'!B:B)</f>
        <v>MIDDLE</v>
      </c>
      <c r="I15" s="2">
        <v>82.3</v>
      </c>
      <c r="J15" t="s">
        <v>16</v>
      </c>
      <c r="L15">
        <v>18</v>
      </c>
      <c r="M15">
        <v>29</v>
      </c>
      <c r="N15" s="4">
        <v>45676</v>
      </c>
      <c r="O15" s="4">
        <v>45676</v>
      </c>
    </row>
    <row r="16" spans="1:15" hidden="1" x14ac:dyDescent="0.25">
      <c r="A16">
        <f t="shared" si="1"/>
        <v>15</v>
      </c>
      <c r="B16" t="str">
        <f t="shared" si="0"/>
        <v>Masters Médio Branca Masculino</v>
      </c>
      <c r="C16" t="s">
        <v>13</v>
      </c>
      <c r="D16" t="s">
        <v>14</v>
      </c>
      <c r="E16" t="s">
        <v>21</v>
      </c>
      <c r="F16" t="str">
        <f>_xlfn.XLOOKUP(E16,'listas apoio'!A:A,'listas apoio'!B:B)</f>
        <v>MIDDLE</v>
      </c>
      <c r="I16" s="2">
        <v>82.3</v>
      </c>
      <c r="J16" t="s">
        <v>17</v>
      </c>
      <c r="L16">
        <v>30</v>
      </c>
      <c r="M16">
        <v>99</v>
      </c>
      <c r="N16" s="4">
        <v>45676</v>
      </c>
      <c r="O16" s="4">
        <v>45676</v>
      </c>
    </row>
    <row r="17" spans="1:15" x14ac:dyDescent="0.25">
      <c r="A17">
        <f t="shared" si="1"/>
        <v>16</v>
      </c>
      <c r="B17" t="str">
        <f t="shared" si="0"/>
        <v>Juvenil Meio-Pesado Branca Masculino</v>
      </c>
      <c r="C17" t="s">
        <v>13</v>
      </c>
      <c r="D17" t="s">
        <v>14</v>
      </c>
      <c r="E17" t="s">
        <v>22</v>
      </c>
      <c r="F17" t="str">
        <f>_xlfn.XLOOKUP(E17,'listas apoio'!A:A,'listas apoio'!B:B)</f>
        <v>MEDIUM HEAVY</v>
      </c>
      <c r="I17" s="2">
        <v>79.3</v>
      </c>
      <c r="J17" t="s">
        <v>15</v>
      </c>
      <c r="L17">
        <v>16</v>
      </c>
      <c r="M17">
        <v>17</v>
      </c>
      <c r="N17" s="4">
        <v>45676</v>
      </c>
      <c r="O17" s="4">
        <v>45676</v>
      </c>
    </row>
    <row r="18" spans="1:15" hidden="1" x14ac:dyDescent="0.25">
      <c r="A18">
        <f t="shared" si="1"/>
        <v>17</v>
      </c>
      <c r="B18" t="str">
        <f t="shared" si="0"/>
        <v>Adulto Meio-Pesado Branca Masculino</v>
      </c>
      <c r="C18" t="s">
        <v>13</v>
      </c>
      <c r="D18" t="s">
        <v>14</v>
      </c>
      <c r="E18" t="s">
        <v>22</v>
      </c>
      <c r="F18" t="str">
        <f>_xlfn.XLOOKUP(E18,'listas apoio'!A:A,'listas apoio'!B:B)</f>
        <v>MEDIUM HEAVY</v>
      </c>
      <c r="I18" s="2">
        <v>88.3</v>
      </c>
      <c r="J18" t="s">
        <v>16</v>
      </c>
      <c r="L18">
        <v>18</v>
      </c>
      <c r="M18">
        <v>29</v>
      </c>
      <c r="N18" s="4">
        <v>45676</v>
      </c>
      <c r="O18" s="4">
        <v>45676</v>
      </c>
    </row>
    <row r="19" spans="1:15" hidden="1" x14ac:dyDescent="0.25">
      <c r="A19">
        <f t="shared" si="1"/>
        <v>18</v>
      </c>
      <c r="B19" t="str">
        <f t="shared" si="0"/>
        <v>Masters Meio-Pesado Branca Masculino</v>
      </c>
      <c r="C19" t="s">
        <v>13</v>
      </c>
      <c r="D19" t="s">
        <v>14</v>
      </c>
      <c r="E19" t="s">
        <v>22</v>
      </c>
      <c r="F19" t="str">
        <f>_xlfn.XLOOKUP(E19,'listas apoio'!A:A,'listas apoio'!B:B)</f>
        <v>MEDIUM HEAVY</v>
      </c>
      <c r="I19" s="2">
        <v>88.3</v>
      </c>
      <c r="J19" t="s">
        <v>17</v>
      </c>
      <c r="L19">
        <v>30</v>
      </c>
      <c r="M19">
        <v>99</v>
      </c>
      <c r="N19" s="4">
        <v>45676</v>
      </c>
      <c r="O19" s="4">
        <v>45676</v>
      </c>
    </row>
    <row r="20" spans="1:15" x14ac:dyDescent="0.25">
      <c r="A20">
        <f t="shared" si="1"/>
        <v>19</v>
      </c>
      <c r="B20" t="str">
        <f t="shared" si="0"/>
        <v>Juvenil Pesado Branca Masculino</v>
      </c>
      <c r="C20" t="s">
        <v>13</v>
      </c>
      <c r="D20" t="s">
        <v>14</v>
      </c>
      <c r="E20" t="s">
        <v>23</v>
      </c>
      <c r="F20" t="str">
        <f>_xlfn.XLOOKUP(E20,'listas apoio'!A:A,'listas apoio'!B:B)</f>
        <v>HEAVY</v>
      </c>
      <c r="I20" s="2">
        <v>84.3</v>
      </c>
      <c r="J20" t="s">
        <v>15</v>
      </c>
      <c r="L20">
        <v>16</v>
      </c>
      <c r="M20">
        <v>17</v>
      </c>
      <c r="N20" s="4">
        <v>45676</v>
      </c>
      <c r="O20" s="4">
        <v>45676</v>
      </c>
    </row>
    <row r="21" spans="1:15" hidden="1" x14ac:dyDescent="0.25">
      <c r="A21">
        <f t="shared" si="1"/>
        <v>20</v>
      </c>
      <c r="B21" t="str">
        <f t="shared" si="0"/>
        <v>Adulto Pesado Branca Masculino</v>
      </c>
      <c r="C21" t="s">
        <v>13</v>
      </c>
      <c r="D21" t="s">
        <v>14</v>
      </c>
      <c r="E21" t="s">
        <v>23</v>
      </c>
      <c r="F21" t="str">
        <f>_xlfn.XLOOKUP(E21,'listas apoio'!A:A,'listas apoio'!B:B)</f>
        <v>HEAVY</v>
      </c>
      <c r="I21" s="2">
        <v>94.3</v>
      </c>
      <c r="J21" t="s">
        <v>16</v>
      </c>
      <c r="L21">
        <v>18</v>
      </c>
      <c r="M21">
        <v>29</v>
      </c>
      <c r="N21" s="4">
        <v>45676</v>
      </c>
      <c r="O21" s="4">
        <v>45676</v>
      </c>
    </row>
    <row r="22" spans="1:15" hidden="1" x14ac:dyDescent="0.25">
      <c r="A22">
        <f t="shared" si="1"/>
        <v>21</v>
      </c>
      <c r="B22" t="str">
        <f t="shared" si="0"/>
        <v>Masters Pesado Branca Masculino</v>
      </c>
      <c r="C22" t="s">
        <v>13</v>
      </c>
      <c r="D22" t="s">
        <v>14</v>
      </c>
      <c r="E22" t="s">
        <v>23</v>
      </c>
      <c r="F22" t="str">
        <f>_xlfn.XLOOKUP(E22,'listas apoio'!A:A,'listas apoio'!B:B)</f>
        <v>HEAVY</v>
      </c>
      <c r="I22" s="2">
        <v>94.3</v>
      </c>
      <c r="J22" t="s">
        <v>17</v>
      </c>
      <c r="L22">
        <v>30</v>
      </c>
      <c r="M22">
        <v>99</v>
      </c>
      <c r="N22" s="4">
        <v>45676</v>
      </c>
      <c r="O22" s="4">
        <v>45676</v>
      </c>
    </row>
    <row r="23" spans="1:15" x14ac:dyDescent="0.25">
      <c r="A23">
        <f t="shared" si="1"/>
        <v>22</v>
      </c>
      <c r="B23" t="str">
        <f t="shared" si="0"/>
        <v>Juvenil Super Pesado Branca Masculino</v>
      </c>
      <c r="C23" t="s">
        <v>13</v>
      </c>
      <c r="D23" t="s">
        <v>14</v>
      </c>
      <c r="E23" t="s">
        <v>24</v>
      </c>
      <c r="F23" t="str">
        <f>_xlfn.XLOOKUP(E23,'listas apoio'!A:A,'listas apoio'!B:B)</f>
        <v>SUPER HEAVY</v>
      </c>
      <c r="I23" s="2">
        <v>89.3</v>
      </c>
      <c r="J23" t="s">
        <v>15</v>
      </c>
      <c r="L23">
        <v>16</v>
      </c>
      <c r="M23">
        <v>17</v>
      </c>
      <c r="N23" s="4">
        <v>45676</v>
      </c>
      <c r="O23" s="4">
        <v>45676</v>
      </c>
    </row>
    <row r="24" spans="1:15" hidden="1" x14ac:dyDescent="0.25">
      <c r="A24">
        <f t="shared" si="1"/>
        <v>23</v>
      </c>
      <c r="B24" t="str">
        <f t="shared" si="0"/>
        <v>Adulto Super Pesado Branca Masculino</v>
      </c>
      <c r="C24" t="s">
        <v>13</v>
      </c>
      <c r="D24" t="s">
        <v>14</v>
      </c>
      <c r="E24" t="s">
        <v>24</v>
      </c>
      <c r="F24" t="str">
        <f>_xlfn.XLOOKUP(E24,'listas apoio'!A:A,'listas apoio'!B:B)</f>
        <v>SUPER HEAVY</v>
      </c>
      <c r="I24" s="2">
        <v>100.5</v>
      </c>
      <c r="J24" t="s">
        <v>16</v>
      </c>
      <c r="L24">
        <v>18</v>
      </c>
      <c r="M24">
        <v>29</v>
      </c>
      <c r="N24" s="4">
        <v>45676</v>
      </c>
      <c r="O24" s="4">
        <v>45676</v>
      </c>
    </row>
    <row r="25" spans="1:15" hidden="1" x14ac:dyDescent="0.25">
      <c r="A25">
        <f t="shared" si="1"/>
        <v>24</v>
      </c>
      <c r="B25" t="str">
        <f t="shared" si="0"/>
        <v>Masters Super Pesado Branca Masculino</v>
      </c>
      <c r="C25" t="s">
        <v>13</v>
      </c>
      <c r="D25" t="s">
        <v>14</v>
      </c>
      <c r="E25" t="s">
        <v>24</v>
      </c>
      <c r="F25" t="str">
        <f>_xlfn.XLOOKUP(E25,'listas apoio'!A:A,'listas apoio'!B:B)</f>
        <v>SUPER HEAVY</v>
      </c>
      <c r="I25" s="2">
        <v>100.5</v>
      </c>
      <c r="J25" t="s">
        <v>17</v>
      </c>
      <c r="L25">
        <v>30</v>
      </c>
      <c r="M25">
        <v>99</v>
      </c>
      <c r="N25" s="4">
        <v>45676</v>
      </c>
      <c r="O25" s="4">
        <v>45676</v>
      </c>
    </row>
    <row r="26" spans="1:15" x14ac:dyDescent="0.25">
      <c r="A26">
        <f t="shared" si="1"/>
        <v>25</v>
      </c>
      <c r="B26" t="str">
        <f t="shared" si="0"/>
        <v>Juvenil Pesadíssimo Branca Masculino</v>
      </c>
      <c r="C26" t="s">
        <v>13</v>
      </c>
      <c r="D26" t="s">
        <v>14</v>
      </c>
      <c r="E26" t="s">
        <v>25</v>
      </c>
      <c r="F26" t="str">
        <f>_xlfn.XLOOKUP(E26,'listas apoio'!A:A,'listas apoio'!B:B)</f>
        <v>ULTRA HEAVY</v>
      </c>
      <c r="J26" t="s">
        <v>15</v>
      </c>
      <c r="L26">
        <v>16</v>
      </c>
      <c r="M26">
        <v>17</v>
      </c>
      <c r="N26" s="4">
        <v>45676</v>
      </c>
      <c r="O26" s="4">
        <v>45676</v>
      </c>
    </row>
    <row r="27" spans="1:15" hidden="1" x14ac:dyDescent="0.25">
      <c r="A27">
        <f t="shared" si="1"/>
        <v>26</v>
      </c>
      <c r="B27" t="str">
        <f t="shared" si="0"/>
        <v>Adulto Pesadíssimo Branca Masculino</v>
      </c>
      <c r="C27" t="s">
        <v>13</v>
      </c>
      <c r="D27" t="s">
        <v>14</v>
      </c>
      <c r="E27" t="s">
        <v>25</v>
      </c>
      <c r="F27" t="str">
        <f>_xlfn.XLOOKUP(E27,'listas apoio'!A:A,'listas apoio'!B:B)</f>
        <v>ULTRA HEAVY</v>
      </c>
      <c r="J27" t="s">
        <v>16</v>
      </c>
      <c r="L27">
        <v>18</v>
      </c>
      <c r="M27">
        <v>29</v>
      </c>
      <c r="N27" s="4">
        <v>45676</v>
      </c>
      <c r="O27" s="4">
        <v>45676</v>
      </c>
    </row>
    <row r="28" spans="1:15" hidden="1" x14ac:dyDescent="0.25">
      <c r="A28">
        <f t="shared" si="1"/>
        <v>27</v>
      </c>
      <c r="B28" t="str">
        <f t="shared" si="0"/>
        <v>Masters Pesadíssimo Branca Masculino</v>
      </c>
      <c r="C28" t="s">
        <v>13</v>
      </c>
      <c r="D28" t="s">
        <v>14</v>
      </c>
      <c r="E28" t="s">
        <v>25</v>
      </c>
      <c r="F28" t="str">
        <f>_xlfn.XLOOKUP(E28,'listas apoio'!A:A,'listas apoio'!B:B)</f>
        <v>ULTRA HEAVY</v>
      </c>
      <c r="J28" t="s">
        <v>17</v>
      </c>
      <c r="L28">
        <v>30</v>
      </c>
      <c r="M28">
        <v>99</v>
      </c>
      <c r="N28" s="4">
        <v>45676</v>
      </c>
      <c r="O28" s="4">
        <v>45676</v>
      </c>
    </row>
    <row r="29" spans="1:15" x14ac:dyDescent="0.25">
      <c r="A29">
        <f t="shared" si="1"/>
        <v>28</v>
      </c>
      <c r="B29" t="str">
        <f t="shared" si="0"/>
        <v>Juvenil Absoluto Branca Masculino</v>
      </c>
      <c r="C29" t="s">
        <v>13</v>
      </c>
      <c r="D29" t="s">
        <v>14</v>
      </c>
      <c r="E29" t="s">
        <v>26</v>
      </c>
      <c r="F29" t="str">
        <f>_xlfn.XLOOKUP(E29,'listas apoio'!A:A,'listas apoio'!B:B)</f>
        <v>OPEN CLASS</v>
      </c>
      <c r="J29" t="s">
        <v>15</v>
      </c>
      <c r="L29">
        <v>16</v>
      </c>
      <c r="M29">
        <v>17</v>
      </c>
      <c r="N29" s="4">
        <v>45676</v>
      </c>
      <c r="O29" s="4">
        <v>45676</v>
      </c>
    </row>
    <row r="30" spans="1:15" hidden="1" x14ac:dyDescent="0.25">
      <c r="A30">
        <f t="shared" si="1"/>
        <v>29</v>
      </c>
      <c r="B30" t="str">
        <f t="shared" si="0"/>
        <v>Adulto Absoluto Branca Masculino</v>
      </c>
      <c r="C30" t="s">
        <v>13</v>
      </c>
      <c r="D30" t="s">
        <v>14</v>
      </c>
      <c r="E30" t="s">
        <v>26</v>
      </c>
      <c r="F30" t="str">
        <f>_xlfn.XLOOKUP(E30,'listas apoio'!A:A,'listas apoio'!B:B)</f>
        <v>OPEN CLASS</v>
      </c>
      <c r="J30" t="s">
        <v>16</v>
      </c>
      <c r="L30">
        <v>18</v>
      </c>
      <c r="M30">
        <v>29</v>
      </c>
      <c r="N30" s="4">
        <v>45676</v>
      </c>
      <c r="O30" s="4">
        <v>45676</v>
      </c>
    </row>
    <row r="31" spans="1:15" hidden="1" x14ac:dyDescent="0.25">
      <c r="A31">
        <f t="shared" si="1"/>
        <v>30</v>
      </c>
      <c r="B31" t="str">
        <f t="shared" si="0"/>
        <v>Masters Absoluto Branca Masculino</v>
      </c>
      <c r="C31" t="s">
        <v>13</v>
      </c>
      <c r="D31" t="s">
        <v>14</v>
      </c>
      <c r="E31" t="s">
        <v>26</v>
      </c>
      <c r="F31" t="str">
        <f>_xlfn.XLOOKUP(E31,'listas apoio'!A:A,'listas apoio'!B:B)</f>
        <v>OPEN CLASS</v>
      </c>
      <c r="J31" t="s">
        <v>17</v>
      </c>
      <c r="L31">
        <v>30</v>
      </c>
      <c r="M31">
        <v>99</v>
      </c>
      <c r="N31" s="4">
        <v>45676</v>
      </c>
      <c r="O31" s="4">
        <v>45676</v>
      </c>
    </row>
    <row r="32" spans="1:15" hidden="1" x14ac:dyDescent="0.25">
      <c r="A32">
        <f t="shared" si="1"/>
        <v>31</v>
      </c>
      <c r="B32" t="str">
        <f t="shared" si="0"/>
        <v>Juvenil Galo Azul Masculino</v>
      </c>
      <c r="C32" t="s">
        <v>27</v>
      </c>
      <c r="D32" t="s">
        <v>14</v>
      </c>
      <c r="E32" t="s">
        <v>12</v>
      </c>
      <c r="F32" t="str">
        <f>_xlfn.XLOOKUP(E32,'listas apoio'!A:A,'listas apoio'!B:B)</f>
        <v>ROOSTER</v>
      </c>
      <c r="I32" s="2">
        <v>53.5</v>
      </c>
      <c r="J32" t="s">
        <v>15</v>
      </c>
      <c r="L32">
        <v>16</v>
      </c>
      <c r="M32">
        <v>17</v>
      </c>
      <c r="N32" s="4">
        <v>45676</v>
      </c>
      <c r="O32" s="4">
        <v>45676</v>
      </c>
    </row>
    <row r="33" spans="1:15" hidden="1" x14ac:dyDescent="0.25">
      <c r="A33">
        <f t="shared" si="1"/>
        <v>32</v>
      </c>
      <c r="B33" t="str">
        <f t="shared" si="0"/>
        <v>Adulto Galo Azul Masculino</v>
      </c>
      <c r="C33" t="s">
        <v>27</v>
      </c>
      <c r="D33" t="s">
        <v>14</v>
      </c>
      <c r="E33" t="s">
        <v>12</v>
      </c>
      <c r="F33" t="str">
        <f>_xlfn.XLOOKUP(E33,'listas apoio'!A:A,'listas apoio'!B:B)</f>
        <v>ROOSTER</v>
      </c>
      <c r="I33" s="2">
        <v>57.5</v>
      </c>
      <c r="J33" t="s">
        <v>16</v>
      </c>
      <c r="L33">
        <v>18</v>
      </c>
      <c r="M33">
        <v>29</v>
      </c>
      <c r="N33" s="4">
        <v>45676</v>
      </c>
      <c r="O33" s="4">
        <v>45676</v>
      </c>
    </row>
    <row r="34" spans="1:15" hidden="1" x14ac:dyDescent="0.25">
      <c r="A34">
        <f t="shared" si="1"/>
        <v>33</v>
      </c>
      <c r="B34" t="str">
        <f t="shared" si="0"/>
        <v>Masters Galo Azul Masculino</v>
      </c>
      <c r="C34" t="s">
        <v>27</v>
      </c>
      <c r="D34" t="s">
        <v>14</v>
      </c>
      <c r="E34" t="s">
        <v>12</v>
      </c>
      <c r="F34" t="str">
        <f>_xlfn.XLOOKUP(E34,'listas apoio'!A:A,'listas apoio'!B:B)</f>
        <v>ROOSTER</v>
      </c>
      <c r="I34" s="2">
        <v>57.5</v>
      </c>
      <c r="J34" t="s">
        <v>17</v>
      </c>
      <c r="L34">
        <v>30</v>
      </c>
      <c r="M34">
        <v>99</v>
      </c>
      <c r="N34" s="4">
        <v>45676</v>
      </c>
      <c r="O34" s="4">
        <v>45676</v>
      </c>
    </row>
    <row r="35" spans="1:15" hidden="1" x14ac:dyDescent="0.25">
      <c r="A35">
        <f t="shared" si="1"/>
        <v>34</v>
      </c>
      <c r="B35" t="str">
        <f t="shared" si="0"/>
        <v>Juvenil Pluma Azul Masculino</v>
      </c>
      <c r="C35" t="s">
        <v>27</v>
      </c>
      <c r="D35" t="s">
        <v>14</v>
      </c>
      <c r="E35" t="s">
        <v>18</v>
      </c>
      <c r="F35" t="str">
        <f>_xlfn.XLOOKUP(E35,'listas apoio'!A:A,'listas apoio'!B:B)</f>
        <v>LIGHT FEATHER</v>
      </c>
      <c r="I35" s="2">
        <v>58.5</v>
      </c>
      <c r="J35" t="s">
        <v>15</v>
      </c>
      <c r="L35">
        <v>16</v>
      </c>
      <c r="M35">
        <v>17</v>
      </c>
      <c r="N35" s="4">
        <v>45676</v>
      </c>
      <c r="O35" s="4">
        <v>45676</v>
      </c>
    </row>
    <row r="36" spans="1:15" hidden="1" x14ac:dyDescent="0.25">
      <c r="A36">
        <f t="shared" si="1"/>
        <v>35</v>
      </c>
      <c r="B36" t="str">
        <f t="shared" si="0"/>
        <v>Adulto Pluma Azul Masculino</v>
      </c>
      <c r="C36" t="s">
        <v>27</v>
      </c>
      <c r="D36" t="s">
        <v>14</v>
      </c>
      <c r="E36" t="s">
        <v>18</v>
      </c>
      <c r="F36" t="str">
        <f>_xlfn.XLOOKUP(E36,'listas apoio'!A:A,'listas apoio'!B:B)</f>
        <v>LIGHT FEATHER</v>
      </c>
      <c r="I36" s="2">
        <v>64</v>
      </c>
      <c r="J36" t="s">
        <v>16</v>
      </c>
      <c r="L36">
        <v>18</v>
      </c>
      <c r="M36">
        <v>29</v>
      </c>
      <c r="N36" s="4">
        <v>45676</v>
      </c>
      <c r="O36" s="4">
        <v>45676</v>
      </c>
    </row>
    <row r="37" spans="1:15" hidden="1" x14ac:dyDescent="0.25">
      <c r="A37">
        <f t="shared" si="1"/>
        <v>36</v>
      </c>
      <c r="B37" t="str">
        <f t="shared" si="0"/>
        <v>Masters Pluma Azul Masculino</v>
      </c>
      <c r="C37" t="s">
        <v>27</v>
      </c>
      <c r="D37" t="s">
        <v>14</v>
      </c>
      <c r="E37" t="s">
        <v>18</v>
      </c>
      <c r="F37" t="str">
        <f>_xlfn.XLOOKUP(E37,'listas apoio'!A:A,'listas apoio'!B:B)</f>
        <v>LIGHT FEATHER</v>
      </c>
      <c r="I37" s="2">
        <v>64</v>
      </c>
      <c r="J37" t="s">
        <v>17</v>
      </c>
      <c r="L37">
        <v>30</v>
      </c>
      <c r="M37">
        <v>99</v>
      </c>
      <c r="N37" s="4">
        <v>45676</v>
      </c>
      <c r="O37" s="4">
        <v>45676</v>
      </c>
    </row>
    <row r="38" spans="1:15" hidden="1" x14ac:dyDescent="0.25">
      <c r="A38">
        <f t="shared" si="1"/>
        <v>37</v>
      </c>
      <c r="B38" t="str">
        <f t="shared" si="0"/>
        <v>Juvenil Pena Azul Masculino</v>
      </c>
      <c r="C38" t="s">
        <v>27</v>
      </c>
      <c r="D38" t="s">
        <v>14</v>
      </c>
      <c r="E38" t="s">
        <v>19</v>
      </c>
      <c r="F38" t="str">
        <f>_xlfn.XLOOKUP(E38,'listas apoio'!A:A,'listas apoio'!B:B)</f>
        <v>FEATHER</v>
      </c>
      <c r="I38" s="2">
        <v>64</v>
      </c>
      <c r="J38" t="s">
        <v>15</v>
      </c>
      <c r="L38">
        <v>16</v>
      </c>
      <c r="M38">
        <v>17</v>
      </c>
      <c r="N38" s="4">
        <v>45676</v>
      </c>
      <c r="O38" s="4">
        <v>45676</v>
      </c>
    </row>
    <row r="39" spans="1:15" hidden="1" x14ac:dyDescent="0.25">
      <c r="A39">
        <f t="shared" si="1"/>
        <v>38</v>
      </c>
      <c r="B39" t="str">
        <f t="shared" si="0"/>
        <v>Adulto Pena Azul Masculino</v>
      </c>
      <c r="C39" t="s">
        <v>27</v>
      </c>
      <c r="D39" t="s">
        <v>14</v>
      </c>
      <c r="E39" t="s">
        <v>19</v>
      </c>
      <c r="F39" t="str">
        <f>_xlfn.XLOOKUP(E39,'listas apoio'!A:A,'listas apoio'!B:B)</f>
        <v>FEATHER</v>
      </c>
      <c r="I39" s="2">
        <v>70</v>
      </c>
      <c r="J39" t="s">
        <v>16</v>
      </c>
      <c r="L39">
        <v>18</v>
      </c>
      <c r="M39">
        <v>29</v>
      </c>
      <c r="N39" s="4">
        <v>45676</v>
      </c>
      <c r="O39" s="4">
        <v>45676</v>
      </c>
    </row>
    <row r="40" spans="1:15" hidden="1" x14ac:dyDescent="0.25">
      <c r="A40">
        <f t="shared" si="1"/>
        <v>39</v>
      </c>
      <c r="B40" t="str">
        <f t="shared" si="0"/>
        <v>Masters Pena Azul Masculino</v>
      </c>
      <c r="C40" t="s">
        <v>27</v>
      </c>
      <c r="D40" t="s">
        <v>14</v>
      </c>
      <c r="E40" t="s">
        <v>19</v>
      </c>
      <c r="F40" t="str">
        <f>_xlfn.XLOOKUP(E40,'listas apoio'!A:A,'listas apoio'!B:B)</f>
        <v>FEATHER</v>
      </c>
      <c r="I40" s="2">
        <v>70</v>
      </c>
      <c r="J40" t="s">
        <v>17</v>
      </c>
      <c r="L40">
        <v>30</v>
      </c>
      <c r="M40">
        <v>99</v>
      </c>
      <c r="N40" s="4">
        <v>45676</v>
      </c>
      <c r="O40" s="4">
        <v>45676</v>
      </c>
    </row>
    <row r="41" spans="1:15" hidden="1" x14ac:dyDescent="0.25">
      <c r="A41">
        <f t="shared" si="1"/>
        <v>40</v>
      </c>
      <c r="B41" t="str">
        <f t="shared" si="0"/>
        <v>Juvenil Leve Azul Masculino</v>
      </c>
      <c r="C41" t="s">
        <v>27</v>
      </c>
      <c r="D41" t="s">
        <v>14</v>
      </c>
      <c r="E41" t="s">
        <v>20</v>
      </c>
      <c r="F41" t="str">
        <f>_xlfn.XLOOKUP(E41,'listas apoio'!A:A,'listas apoio'!B:B)</f>
        <v>LIGHT</v>
      </c>
      <c r="I41" s="2">
        <v>69</v>
      </c>
      <c r="J41" t="s">
        <v>15</v>
      </c>
      <c r="L41">
        <v>16</v>
      </c>
      <c r="M41">
        <v>17</v>
      </c>
      <c r="N41" s="4">
        <v>45676</v>
      </c>
      <c r="O41" s="4">
        <v>45676</v>
      </c>
    </row>
    <row r="42" spans="1:15" hidden="1" x14ac:dyDescent="0.25">
      <c r="A42">
        <f t="shared" si="1"/>
        <v>41</v>
      </c>
      <c r="B42" t="str">
        <f t="shared" si="0"/>
        <v>Adulto Leve Azul Masculino</v>
      </c>
      <c r="C42" t="s">
        <v>27</v>
      </c>
      <c r="D42" t="s">
        <v>14</v>
      </c>
      <c r="E42" t="s">
        <v>20</v>
      </c>
      <c r="F42" t="str">
        <f>_xlfn.XLOOKUP(E42,'listas apoio'!A:A,'listas apoio'!B:B)</f>
        <v>LIGHT</v>
      </c>
      <c r="I42" s="2">
        <v>76</v>
      </c>
      <c r="J42" t="s">
        <v>16</v>
      </c>
      <c r="L42">
        <v>18</v>
      </c>
      <c r="M42">
        <v>29</v>
      </c>
      <c r="N42" s="4">
        <v>45676</v>
      </c>
      <c r="O42" s="4">
        <v>45676</v>
      </c>
    </row>
    <row r="43" spans="1:15" hidden="1" x14ac:dyDescent="0.25">
      <c r="A43">
        <f t="shared" si="1"/>
        <v>42</v>
      </c>
      <c r="B43" t="str">
        <f t="shared" si="0"/>
        <v>Masters Leve Azul Masculino</v>
      </c>
      <c r="C43" t="s">
        <v>27</v>
      </c>
      <c r="D43" t="s">
        <v>14</v>
      </c>
      <c r="E43" t="s">
        <v>20</v>
      </c>
      <c r="F43" t="str">
        <f>_xlfn.XLOOKUP(E43,'listas apoio'!A:A,'listas apoio'!B:B)</f>
        <v>LIGHT</v>
      </c>
      <c r="I43" s="2">
        <v>76</v>
      </c>
      <c r="J43" t="s">
        <v>17</v>
      </c>
      <c r="L43">
        <v>30</v>
      </c>
      <c r="M43">
        <v>99</v>
      </c>
      <c r="N43" s="4">
        <v>45676</v>
      </c>
      <c r="O43" s="4">
        <v>45676</v>
      </c>
    </row>
    <row r="44" spans="1:15" hidden="1" x14ac:dyDescent="0.25">
      <c r="A44">
        <f t="shared" si="1"/>
        <v>43</v>
      </c>
      <c r="B44" t="str">
        <f t="shared" si="0"/>
        <v>Juvenil Médio Azul Masculino</v>
      </c>
      <c r="C44" t="s">
        <v>27</v>
      </c>
      <c r="D44" t="s">
        <v>14</v>
      </c>
      <c r="E44" t="s">
        <v>21</v>
      </c>
      <c r="F44" t="str">
        <f>_xlfn.XLOOKUP(E44,'listas apoio'!A:A,'listas apoio'!B:B)</f>
        <v>MIDDLE</v>
      </c>
      <c r="I44" s="2">
        <v>74</v>
      </c>
      <c r="J44" t="s">
        <v>15</v>
      </c>
      <c r="L44">
        <v>16</v>
      </c>
      <c r="M44">
        <v>17</v>
      </c>
      <c r="N44" s="4">
        <v>45676</v>
      </c>
      <c r="O44" s="4">
        <v>45676</v>
      </c>
    </row>
    <row r="45" spans="1:15" hidden="1" x14ac:dyDescent="0.25">
      <c r="A45">
        <f t="shared" si="1"/>
        <v>44</v>
      </c>
      <c r="B45" t="str">
        <f t="shared" si="0"/>
        <v>Adulto Médio Azul Masculino</v>
      </c>
      <c r="C45" t="s">
        <v>27</v>
      </c>
      <c r="D45" t="s">
        <v>14</v>
      </c>
      <c r="E45" t="s">
        <v>21</v>
      </c>
      <c r="F45" t="str">
        <f>_xlfn.XLOOKUP(E45,'listas apoio'!A:A,'listas apoio'!B:B)</f>
        <v>MIDDLE</v>
      </c>
      <c r="I45" s="2">
        <v>82.3</v>
      </c>
      <c r="J45" t="s">
        <v>16</v>
      </c>
      <c r="L45">
        <v>18</v>
      </c>
      <c r="M45">
        <v>29</v>
      </c>
      <c r="N45" s="4">
        <v>45676</v>
      </c>
      <c r="O45" s="4">
        <v>45676</v>
      </c>
    </row>
    <row r="46" spans="1:15" hidden="1" x14ac:dyDescent="0.25">
      <c r="A46">
        <f t="shared" si="1"/>
        <v>45</v>
      </c>
      <c r="B46" t="str">
        <f t="shared" si="0"/>
        <v>Masters Médio Azul Masculino</v>
      </c>
      <c r="C46" t="s">
        <v>27</v>
      </c>
      <c r="D46" t="s">
        <v>14</v>
      </c>
      <c r="E46" t="s">
        <v>21</v>
      </c>
      <c r="F46" t="str">
        <f>_xlfn.XLOOKUP(E46,'listas apoio'!A:A,'listas apoio'!B:B)</f>
        <v>MIDDLE</v>
      </c>
      <c r="I46" s="2">
        <v>82.3</v>
      </c>
      <c r="J46" t="s">
        <v>17</v>
      </c>
      <c r="L46">
        <v>30</v>
      </c>
      <c r="M46">
        <v>99</v>
      </c>
      <c r="N46" s="4">
        <v>45676</v>
      </c>
      <c r="O46" s="4">
        <v>45676</v>
      </c>
    </row>
    <row r="47" spans="1:15" hidden="1" x14ac:dyDescent="0.25">
      <c r="A47">
        <f t="shared" si="1"/>
        <v>46</v>
      </c>
      <c r="B47" t="str">
        <f t="shared" si="0"/>
        <v>Juvenil Meio-Pesado Azul Masculino</v>
      </c>
      <c r="C47" t="s">
        <v>27</v>
      </c>
      <c r="D47" t="s">
        <v>14</v>
      </c>
      <c r="E47" t="s">
        <v>22</v>
      </c>
      <c r="F47" t="str">
        <f>_xlfn.XLOOKUP(E47,'listas apoio'!A:A,'listas apoio'!B:B)</f>
        <v>MEDIUM HEAVY</v>
      </c>
      <c r="I47" s="2">
        <v>79.3</v>
      </c>
      <c r="J47" t="s">
        <v>15</v>
      </c>
      <c r="L47">
        <v>16</v>
      </c>
      <c r="M47">
        <v>17</v>
      </c>
      <c r="N47" s="4">
        <v>45676</v>
      </c>
      <c r="O47" s="4">
        <v>45676</v>
      </c>
    </row>
    <row r="48" spans="1:15" hidden="1" x14ac:dyDescent="0.25">
      <c r="A48">
        <f t="shared" si="1"/>
        <v>47</v>
      </c>
      <c r="B48" t="str">
        <f t="shared" si="0"/>
        <v>Adulto Meio-Pesado Azul Masculino</v>
      </c>
      <c r="C48" t="s">
        <v>27</v>
      </c>
      <c r="D48" t="s">
        <v>14</v>
      </c>
      <c r="E48" t="s">
        <v>22</v>
      </c>
      <c r="F48" t="str">
        <f>_xlfn.XLOOKUP(E48,'listas apoio'!A:A,'listas apoio'!B:B)</f>
        <v>MEDIUM HEAVY</v>
      </c>
      <c r="I48" s="2">
        <v>88.3</v>
      </c>
      <c r="J48" t="s">
        <v>16</v>
      </c>
      <c r="L48">
        <v>18</v>
      </c>
      <c r="M48">
        <v>29</v>
      </c>
      <c r="N48" s="4">
        <v>45676</v>
      </c>
      <c r="O48" s="4">
        <v>45676</v>
      </c>
    </row>
    <row r="49" spans="1:15" hidden="1" x14ac:dyDescent="0.25">
      <c r="A49">
        <f t="shared" si="1"/>
        <v>48</v>
      </c>
      <c r="B49" t="str">
        <f t="shared" si="0"/>
        <v>Masters Meio-Pesado Azul Masculino</v>
      </c>
      <c r="C49" t="s">
        <v>27</v>
      </c>
      <c r="D49" t="s">
        <v>14</v>
      </c>
      <c r="E49" t="s">
        <v>22</v>
      </c>
      <c r="F49" t="str">
        <f>_xlfn.XLOOKUP(E49,'listas apoio'!A:A,'listas apoio'!B:B)</f>
        <v>MEDIUM HEAVY</v>
      </c>
      <c r="I49" s="2">
        <v>88.3</v>
      </c>
      <c r="J49" t="s">
        <v>17</v>
      </c>
      <c r="L49">
        <v>30</v>
      </c>
      <c r="M49">
        <v>99</v>
      </c>
      <c r="N49" s="4">
        <v>45676</v>
      </c>
      <c r="O49" s="4">
        <v>45676</v>
      </c>
    </row>
    <row r="50" spans="1:15" hidden="1" x14ac:dyDescent="0.25">
      <c r="A50">
        <f t="shared" si="1"/>
        <v>49</v>
      </c>
      <c r="B50" t="str">
        <f t="shared" si="0"/>
        <v>Juvenil Pesado Azul Masculino</v>
      </c>
      <c r="C50" t="s">
        <v>27</v>
      </c>
      <c r="D50" t="s">
        <v>14</v>
      </c>
      <c r="E50" t="s">
        <v>23</v>
      </c>
      <c r="F50" t="str">
        <f>_xlfn.XLOOKUP(E50,'listas apoio'!A:A,'listas apoio'!B:B)</f>
        <v>HEAVY</v>
      </c>
      <c r="I50" s="2">
        <v>84.3</v>
      </c>
      <c r="J50" t="s">
        <v>15</v>
      </c>
      <c r="L50">
        <v>16</v>
      </c>
      <c r="M50">
        <v>17</v>
      </c>
      <c r="N50" s="4">
        <v>45676</v>
      </c>
      <c r="O50" s="4">
        <v>45676</v>
      </c>
    </row>
    <row r="51" spans="1:15" hidden="1" x14ac:dyDescent="0.25">
      <c r="A51">
        <f t="shared" si="1"/>
        <v>50</v>
      </c>
      <c r="B51" t="str">
        <f t="shared" si="0"/>
        <v>Adulto Pesado Azul Masculino</v>
      </c>
      <c r="C51" t="s">
        <v>27</v>
      </c>
      <c r="D51" t="s">
        <v>14</v>
      </c>
      <c r="E51" t="s">
        <v>23</v>
      </c>
      <c r="F51" t="str">
        <f>_xlfn.XLOOKUP(E51,'listas apoio'!A:A,'listas apoio'!B:B)</f>
        <v>HEAVY</v>
      </c>
      <c r="I51" s="2">
        <v>94.3</v>
      </c>
      <c r="J51" t="s">
        <v>16</v>
      </c>
      <c r="L51">
        <v>18</v>
      </c>
      <c r="M51">
        <v>29</v>
      </c>
      <c r="N51" s="4">
        <v>45676</v>
      </c>
      <c r="O51" s="4">
        <v>45676</v>
      </c>
    </row>
    <row r="52" spans="1:15" hidden="1" x14ac:dyDescent="0.25">
      <c r="A52">
        <f t="shared" si="1"/>
        <v>51</v>
      </c>
      <c r="B52" t="str">
        <f t="shared" si="0"/>
        <v>Masters Pesado Azul Masculino</v>
      </c>
      <c r="C52" t="s">
        <v>27</v>
      </c>
      <c r="D52" t="s">
        <v>14</v>
      </c>
      <c r="E52" t="s">
        <v>23</v>
      </c>
      <c r="F52" t="str">
        <f>_xlfn.XLOOKUP(E52,'listas apoio'!A:A,'listas apoio'!B:B)</f>
        <v>HEAVY</v>
      </c>
      <c r="I52" s="2">
        <v>94.3</v>
      </c>
      <c r="J52" t="s">
        <v>17</v>
      </c>
      <c r="L52">
        <v>30</v>
      </c>
      <c r="M52">
        <v>99</v>
      </c>
      <c r="N52" s="4">
        <v>45676</v>
      </c>
      <c r="O52" s="4">
        <v>45676</v>
      </c>
    </row>
    <row r="53" spans="1:15" hidden="1" x14ac:dyDescent="0.25">
      <c r="A53">
        <f t="shared" si="1"/>
        <v>52</v>
      </c>
      <c r="B53" t="str">
        <f t="shared" si="0"/>
        <v>Juvenil Super Pesado Azul Masculino</v>
      </c>
      <c r="C53" t="s">
        <v>27</v>
      </c>
      <c r="D53" t="s">
        <v>14</v>
      </c>
      <c r="E53" t="s">
        <v>24</v>
      </c>
      <c r="F53" t="str">
        <f>_xlfn.XLOOKUP(E53,'listas apoio'!A:A,'listas apoio'!B:B)</f>
        <v>SUPER HEAVY</v>
      </c>
      <c r="I53" s="2">
        <v>89.3</v>
      </c>
      <c r="J53" t="s">
        <v>15</v>
      </c>
      <c r="L53">
        <v>16</v>
      </c>
      <c r="M53">
        <v>17</v>
      </c>
      <c r="N53" s="4">
        <v>45676</v>
      </c>
      <c r="O53" s="4">
        <v>45676</v>
      </c>
    </row>
    <row r="54" spans="1:15" hidden="1" x14ac:dyDescent="0.25">
      <c r="A54">
        <f t="shared" si="1"/>
        <v>53</v>
      </c>
      <c r="B54" t="str">
        <f t="shared" si="0"/>
        <v>Adulto Super Pesado Azul Masculino</v>
      </c>
      <c r="C54" t="s">
        <v>27</v>
      </c>
      <c r="D54" t="s">
        <v>14</v>
      </c>
      <c r="E54" t="s">
        <v>24</v>
      </c>
      <c r="F54" t="str">
        <f>_xlfn.XLOOKUP(E54,'listas apoio'!A:A,'listas apoio'!B:B)</f>
        <v>SUPER HEAVY</v>
      </c>
      <c r="I54" s="2">
        <v>100.5</v>
      </c>
      <c r="J54" t="s">
        <v>16</v>
      </c>
      <c r="L54">
        <v>18</v>
      </c>
      <c r="M54">
        <v>29</v>
      </c>
      <c r="N54" s="4">
        <v>45676</v>
      </c>
      <c r="O54" s="4">
        <v>45676</v>
      </c>
    </row>
    <row r="55" spans="1:15" hidden="1" x14ac:dyDescent="0.25">
      <c r="A55">
        <f t="shared" si="1"/>
        <v>54</v>
      </c>
      <c r="B55" t="str">
        <f t="shared" si="0"/>
        <v>Masters Super Pesado Azul Masculino</v>
      </c>
      <c r="C55" t="s">
        <v>27</v>
      </c>
      <c r="D55" t="s">
        <v>14</v>
      </c>
      <c r="E55" t="s">
        <v>24</v>
      </c>
      <c r="F55" t="str">
        <f>_xlfn.XLOOKUP(E55,'listas apoio'!A:A,'listas apoio'!B:B)</f>
        <v>SUPER HEAVY</v>
      </c>
      <c r="I55" s="2">
        <v>100.5</v>
      </c>
      <c r="J55" t="s">
        <v>17</v>
      </c>
      <c r="L55">
        <v>30</v>
      </c>
      <c r="M55">
        <v>99</v>
      </c>
      <c r="N55" s="4">
        <v>45676</v>
      </c>
      <c r="O55" s="4">
        <v>45676</v>
      </c>
    </row>
    <row r="56" spans="1:15" hidden="1" x14ac:dyDescent="0.25">
      <c r="A56">
        <f t="shared" si="1"/>
        <v>55</v>
      </c>
      <c r="B56" t="str">
        <f t="shared" si="0"/>
        <v>Juvenil Pesadíssimo Azul Masculino</v>
      </c>
      <c r="C56" t="s">
        <v>27</v>
      </c>
      <c r="D56" t="s">
        <v>14</v>
      </c>
      <c r="E56" t="s">
        <v>25</v>
      </c>
      <c r="F56" t="str">
        <f>_xlfn.XLOOKUP(E56,'listas apoio'!A:A,'listas apoio'!B:B)</f>
        <v>ULTRA HEAVY</v>
      </c>
      <c r="J56" t="s">
        <v>15</v>
      </c>
      <c r="L56">
        <v>16</v>
      </c>
      <c r="M56">
        <v>17</v>
      </c>
      <c r="N56" s="4">
        <v>45676</v>
      </c>
      <c r="O56" s="4">
        <v>45676</v>
      </c>
    </row>
    <row r="57" spans="1:15" hidden="1" x14ac:dyDescent="0.25">
      <c r="A57">
        <f t="shared" si="1"/>
        <v>56</v>
      </c>
      <c r="B57" t="str">
        <f t="shared" si="0"/>
        <v>Adulto Pesadíssimo Azul Masculino</v>
      </c>
      <c r="C57" t="s">
        <v>27</v>
      </c>
      <c r="D57" t="s">
        <v>14</v>
      </c>
      <c r="E57" t="s">
        <v>25</v>
      </c>
      <c r="F57" t="str">
        <f>_xlfn.XLOOKUP(E57,'listas apoio'!A:A,'listas apoio'!B:B)</f>
        <v>ULTRA HEAVY</v>
      </c>
      <c r="J57" t="s">
        <v>16</v>
      </c>
      <c r="L57">
        <v>18</v>
      </c>
      <c r="M57">
        <v>29</v>
      </c>
      <c r="N57" s="4">
        <v>45676</v>
      </c>
      <c r="O57" s="4">
        <v>45676</v>
      </c>
    </row>
    <row r="58" spans="1:15" hidden="1" x14ac:dyDescent="0.25">
      <c r="A58">
        <f t="shared" si="1"/>
        <v>57</v>
      </c>
      <c r="B58" t="str">
        <f t="shared" si="0"/>
        <v>Masters Pesadíssimo Azul Masculino</v>
      </c>
      <c r="C58" t="s">
        <v>27</v>
      </c>
      <c r="D58" t="s">
        <v>14</v>
      </c>
      <c r="E58" t="s">
        <v>25</v>
      </c>
      <c r="F58" t="str">
        <f>_xlfn.XLOOKUP(E58,'listas apoio'!A:A,'listas apoio'!B:B)</f>
        <v>ULTRA HEAVY</v>
      </c>
      <c r="J58" t="s">
        <v>17</v>
      </c>
      <c r="L58">
        <v>30</v>
      </c>
      <c r="M58">
        <v>99</v>
      </c>
      <c r="N58" s="4">
        <v>45676</v>
      </c>
      <c r="O58" s="4">
        <v>45676</v>
      </c>
    </row>
    <row r="59" spans="1:15" hidden="1" x14ac:dyDescent="0.25">
      <c r="A59">
        <f t="shared" si="1"/>
        <v>58</v>
      </c>
      <c r="B59" t="str">
        <f t="shared" si="0"/>
        <v>Juvenil Absoluto Azul Masculino</v>
      </c>
      <c r="C59" t="s">
        <v>27</v>
      </c>
      <c r="D59" t="s">
        <v>14</v>
      </c>
      <c r="E59" t="s">
        <v>26</v>
      </c>
      <c r="F59" t="str">
        <f>_xlfn.XLOOKUP(E59,'listas apoio'!A:A,'listas apoio'!B:B)</f>
        <v>OPEN CLASS</v>
      </c>
      <c r="J59" t="s">
        <v>15</v>
      </c>
      <c r="L59">
        <v>16</v>
      </c>
      <c r="M59">
        <v>17</v>
      </c>
      <c r="N59" s="4">
        <v>45676</v>
      </c>
      <c r="O59" s="4">
        <v>45676</v>
      </c>
    </row>
    <row r="60" spans="1:15" hidden="1" x14ac:dyDescent="0.25">
      <c r="A60">
        <f t="shared" si="1"/>
        <v>59</v>
      </c>
      <c r="B60" t="str">
        <f t="shared" si="0"/>
        <v>Adulto Absoluto Azul Masculino</v>
      </c>
      <c r="C60" t="s">
        <v>27</v>
      </c>
      <c r="D60" t="s">
        <v>14</v>
      </c>
      <c r="E60" t="s">
        <v>26</v>
      </c>
      <c r="F60" t="str">
        <f>_xlfn.XLOOKUP(E60,'listas apoio'!A:A,'listas apoio'!B:B)</f>
        <v>OPEN CLASS</v>
      </c>
      <c r="J60" t="s">
        <v>16</v>
      </c>
      <c r="L60">
        <v>18</v>
      </c>
      <c r="M60">
        <v>29</v>
      </c>
      <c r="N60" s="4">
        <v>45676</v>
      </c>
      <c r="O60" s="4">
        <v>45676</v>
      </c>
    </row>
    <row r="61" spans="1:15" hidden="1" x14ac:dyDescent="0.25">
      <c r="A61">
        <f t="shared" si="1"/>
        <v>60</v>
      </c>
      <c r="B61" t="str">
        <f t="shared" si="0"/>
        <v>Masters Absoluto Azul Masculino</v>
      </c>
      <c r="C61" t="s">
        <v>27</v>
      </c>
      <c r="D61" t="s">
        <v>14</v>
      </c>
      <c r="E61" t="s">
        <v>26</v>
      </c>
      <c r="F61" t="str">
        <f>_xlfn.XLOOKUP(E61,'listas apoio'!A:A,'listas apoio'!B:B)</f>
        <v>OPEN CLASS</v>
      </c>
      <c r="J61" t="s">
        <v>17</v>
      </c>
      <c r="L61">
        <v>30</v>
      </c>
      <c r="M61">
        <v>99</v>
      </c>
      <c r="N61" s="4">
        <v>45676</v>
      </c>
      <c r="O61" s="4">
        <v>45676</v>
      </c>
    </row>
    <row r="62" spans="1:15" hidden="1" x14ac:dyDescent="0.25">
      <c r="A62">
        <f t="shared" si="1"/>
        <v>61</v>
      </c>
      <c r="B62" t="str">
        <f t="shared" si="0"/>
        <v>Juvenil Galo Roxa Masculino</v>
      </c>
      <c r="C62" t="s">
        <v>28</v>
      </c>
      <c r="D62" t="s">
        <v>14</v>
      </c>
      <c r="E62" t="s">
        <v>12</v>
      </c>
      <c r="F62" t="str">
        <f>_xlfn.XLOOKUP(E62,'listas apoio'!A:A,'listas apoio'!B:B)</f>
        <v>ROOSTER</v>
      </c>
      <c r="I62" s="2">
        <v>53.5</v>
      </c>
      <c r="J62" t="s">
        <v>15</v>
      </c>
      <c r="L62">
        <v>16</v>
      </c>
      <c r="M62">
        <v>17</v>
      </c>
      <c r="N62" s="4">
        <v>45676</v>
      </c>
      <c r="O62" s="4">
        <v>45676</v>
      </c>
    </row>
    <row r="63" spans="1:15" hidden="1" x14ac:dyDescent="0.25">
      <c r="A63">
        <f t="shared" si="1"/>
        <v>62</v>
      </c>
      <c r="B63" t="str">
        <f t="shared" si="0"/>
        <v>Adulto Galo Roxa Masculino</v>
      </c>
      <c r="C63" t="s">
        <v>28</v>
      </c>
      <c r="D63" t="s">
        <v>14</v>
      </c>
      <c r="E63" t="s">
        <v>12</v>
      </c>
      <c r="F63" t="str">
        <f>_xlfn.XLOOKUP(E63,'listas apoio'!A:A,'listas apoio'!B:B)</f>
        <v>ROOSTER</v>
      </c>
      <c r="I63" s="2">
        <v>57.5</v>
      </c>
      <c r="J63" t="s">
        <v>16</v>
      </c>
      <c r="L63">
        <v>18</v>
      </c>
      <c r="M63">
        <v>29</v>
      </c>
      <c r="N63" s="4">
        <v>45676</v>
      </c>
      <c r="O63" s="4">
        <v>45676</v>
      </c>
    </row>
    <row r="64" spans="1:15" hidden="1" x14ac:dyDescent="0.25">
      <c r="A64">
        <f t="shared" si="1"/>
        <v>63</v>
      </c>
      <c r="B64" t="str">
        <f t="shared" si="0"/>
        <v>Masters Galo Roxa Masculino</v>
      </c>
      <c r="C64" t="s">
        <v>28</v>
      </c>
      <c r="D64" t="s">
        <v>14</v>
      </c>
      <c r="E64" t="s">
        <v>12</v>
      </c>
      <c r="F64" t="str">
        <f>_xlfn.XLOOKUP(E64,'listas apoio'!A:A,'listas apoio'!B:B)</f>
        <v>ROOSTER</v>
      </c>
      <c r="I64" s="2">
        <v>57.5</v>
      </c>
      <c r="J64" t="s">
        <v>17</v>
      </c>
      <c r="L64">
        <v>30</v>
      </c>
      <c r="M64">
        <v>99</v>
      </c>
      <c r="N64" s="4">
        <v>45676</v>
      </c>
      <c r="O64" s="4">
        <v>45676</v>
      </c>
    </row>
    <row r="65" spans="1:15" hidden="1" x14ac:dyDescent="0.25">
      <c r="A65">
        <f t="shared" si="1"/>
        <v>64</v>
      </c>
      <c r="B65" t="str">
        <f t="shared" si="0"/>
        <v>Juvenil Pluma Roxa Masculino</v>
      </c>
      <c r="C65" t="s">
        <v>28</v>
      </c>
      <c r="D65" t="s">
        <v>14</v>
      </c>
      <c r="E65" t="s">
        <v>18</v>
      </c>
      <c r="F65" t="str">
        <f>_xlfn.XLOOKUP(E65,'listas apoio'!A:A,'listas apoio'!B:B)</f>
        <v>LIGHT FEATHER</v>
      </c>
      <c r="I65" s="2">
        <v>58.5</v>
      </c>
      <c r="J65" t="s">
        <v>15</v>
      </c>
      <c r="L65">
        <v>16</v>
      </c>
      <c r="M65">
        <v>17</v>
      </c>
      <c r="N65" s="4">
        <v>45676</v>
      </c>
      <c r="O65" s="4">
        <v>45676</v>
      </c>
    </row>
    <row r="66" spans="1:15" hidden="1" x14ac:dyDescent="0.25">
      <c r="A66">
        <f t="shared" si="1"/>
        <v>65</v>
      </c>
      <c r="B66" t="str">
        <f t="shared" si="0"/>
        <v>Adulto Pluma Roxa Masculino</v>
      </c>
      <c r="C66" t="s">
        <v>28</v>
      </c>
      <c r="D66" t="s">
        <v>14</v>
      </c>
      <c r="E66" t="s">
        <v>18</v>
      </c>
      <c r="F66" t="str">
        <f>_xlfn.XLOOKUP(E66,'listas apoio'!A:A,'listas apoio'!B:B)</f>
        <v>LIGHT FEATHER</v>
      </c>
      <c r="I66" s="2">
        <v>64</v>
      </c>
      <c r="J66" t="s">
        <v>16</v>
      </c>
      <c r="L66">
        <v>18</v>
      </c>
      <c r="M66">
        <v>29</v>
      </c>
      <c r="N66" s="4">
        <v>45676</v>
      </c>
      <c r="O66" s="4">
        <v>45676</v>
      </c>
    </row>
    <row r="67" spans="1:15" hidden="1" x14ac:dyDescent="0.25">
      <c r="A67">
        <f t="shared" si="1"/>
        <v>66</v>
      </c>
      <c r="B67" t="str">
        <f t="shared" ref="B67:B130" si="2">J67&amp;IF(K67="",""," ")&amp;" "&amp;E67&amp;" "&amp;C67&amp;" "&amp;D67</f>
        <v>Masters Pluma Roxa Masculino</v>
      </c>
      <c r="C67" t="s">
        <v>28</v>
      </c>
      <c r="D67" t="s">
        <v>14</v>
      </c>
      <c r="E67" t="s">
        <v>18</v>
      </c>
      <c r="F67" t="str">
        <f>_xlfn.XLOOKUP(E67,'listas apoio'!A:A,'listas apoio'!B:B)</f>
        <v>LIGHT FEATHER</v>
      </c>
      <c r="I67" s="2">
        <v>64</v>
      </c>
      <c r="J67" t="s">
        <v>17</v>
      </c>
      <c r="L67">
        <v>30</v>
      </c>
      <c r="M67">
        <v>99</v>
      </c>
      <c r="N67" s="4">
        <v>45676</v>
      </c>
      <c r="O67" s="4">
        <v>45676</v>
      </c>
    </row>
    <row r="68" spans="1:15" hidden="1" x14ac:dyDescent="0.25">
      <c r="A68">
        <f t="shared" ref="A68:A131" si="3">A67+1</f>
        <v>67</v>
      </c>
      <c r="B68" t="str">
        <f t="shared" si="2"/>
        <v>Juvenil Pena Roxa Masculino</v>
      </c>
      <c r="C68" t="s">
        <v>28</v>
      </c>
      <c r="D68" t="s">
        <v>14</v>
      </c>
      <c r="E68" t="s">
        <v>19</v>
      </c>
      <c r="F68" t="str">
        <f>_xlfn.XLOOKUP(E68,'listas apoio'!A:A,'listas apoio'!B:B)</f>
        <v>FEATHER</v>
      </c>
      <c r="I68" s="2">
        <v>64</v>
      </c>
      <c r="J68" t="s">
        <v>15</v>
      </c>
      <c r="L68">
        <v>16</v>
      </c>
      <c r="M68">
        <v>17</v>
      </c>
      <c r="N68" s="4">
        <v>45676</v>
      </c>
      <c r="O68" s="4">
        <v>45676</v>
      </c>
    </row>
    <row r="69" spans="1:15" hidden="1" x14ac:dyDescent="0.25">
      <c r="A69">
        <f t="shared" si="3"/>
        <v>68</v>
      </c>
      <c r="B69" t="str">
        <f t="shared" si="2"/>
        <v>Adulto Pena Roxa Masculino</v>
      </c>
      <c r="C69" t="s">
        <v>28</v>
      </c>
      <c r="D69" t="s">
        <v>14</v>
      </c>
      <c r="E69" t="s">
        <v>19</v>
      </c>
      <c r="F69" t="str">
        <f>_xlfn.XLOOKUP(E69,'listas apoio'!A:A,'listas apoio'!B:B)</f>
        <v>FEATHER</v>
      </c>
      <c r="I69" s="2">
        <v>70</v>
      </c>
      <c r="J69" t="s">
        <v>16</v>
      </c>
      <c r="L69">
        <v>18</v>
      </c>
      <c r="M69">
        <v>29</v>
      </c>
      <c r="N69" s="4">
        <v>45676</v>
      </c>
      <c r="O69" s="4">
        <v>45676</v>
      </c>
    </row>
    <row r="70" spans="1:15" hidden="1" x14ac:dyDescent="0.25">
      <c r="A70">
        <f t="shared" si="3"/>
        <v>69</v>
      </c>
      <c r="B70" t="str">
        <f t="shared" si="2"/>
        <v>Masters Pena Roxa Masculino</v>
      </c>
      <c r="C70" t="s">
        <v>28</v>
      </c>
      <c r="D70" t="s">
        <v>14</v>
      </c>
      <c r="E70" t="s">
        <v>19</v>
      </c>
      <c r="F70" t="str">
        <f>_xlfn.XLOOKUP(E70,'listas apoio'!A:A,'listas apoio'!B:B)</f>
        <v>FEATHER</v>
      </c>
      <c r="I70" s="2">
        <v>70</v>
      </c>
      <c r="J70" t="s">
        <v>17</v>
      </c>
      <c r="L70">
        <v>30</v>
      </c>
      <c r="M70">
        <v>99</v>
      </c>
      <c r="N70" s="4">
        <v>45676</v>
      </c>
      <c r="O70" s="4">
        <v>45676</v>
      </c>
    </row>
    <row r="71" spans="1:15" hidden="1" x14ac:dyDescent="0.25">
      <c r="A71">
        <f t="shared" si="3"/>
        <v>70</v>
      </c>
      <c r="B71" t="str">
        <f t="shared" si="2"/>
        <v>Juvenil Leve Roxa Masculino</v>
      </c>
      <c r="C71" t="s">
        <v>28</v>
      </c>
      <c r="D71" t="s">
        <v>14</v>
      </c>
      <c r="E71" t="s">
        <v>20</v>
      </c>
      <c r="F71" t="str">
        <f>_xlfn.XLOOKUP(E71,'listas apoio'!A:A,'listas apoio'!B:B)</f>
        <v>LIGHT</v>
      </c>
      <c r="I71" s="2">
        <v>69</v>
      </c>
      <c r="J71" t="s">
        <v>15</v>
      </c>
      <c r="L71">
        <v>16</v>
      </c>
      <c r="M71">
        <v>17</v>
      </c>
      <c r="N71" s="4">
        <v>45676</v>
      </c>
      <c r="O71" s="4">
        <v>45676</v>
      </c>
    </row>
    <row r="72" spans="1:15" hidden="1" x14ac:dyDescent="0.25">
      <c r="A72">
        <f t="shared" si="3"/>
        <v>71</v>
      </c>
      <c r="B72" t="str">
        <f t="shared" si="2"/>
        <v>Adulto Leve Roxa Masculino</v>
      </c>
      <c r="C72" t="s">
        <v>28</v>
      </c>
      <c r="D72" t="s">
        <v>14</v>
      </c>
      <c r="E72" t="s">
        <v>20</v>
      </c>
      <c r="F72" t="str">
        <f>_xlfn.XLOOKUP(E72,'listas apoio'!A:A,'listas apoio'!B:B)</f>
        <v>LIGHT</v>
      </c>
      <c r="I72" s="2">
        <v>76</v>
      </c>
      <c r="J72" t="s">
        <v>16</v>
      </c>
      <c r="L72">
        <v>18</v>
      </c>
      <c r="M72">
        <v>29</v>
      </c>
      <c r="N72" s="4">
        <v>45676</v>
      </c>
      <c r="O72" s="4">
        <v>45676</v>
      </c>
    </row>
    <row r="73" spans="1:15" hidden="1" x14ac:dyDescent="0.25">
      <c r="A73">
        <f t="shared" si="3"/>
        <v>72</v>
      </c>
      <c r="B73" t="str">
        <f t="shared" si="2"/>
        <v>Masters Leve Roxa Masculino</v>
      </c>
      <c r="C73" t="s">
        <v>28</v>
      </c>
      <c r="D73" t="s">
        <v>14</v>
      </c>
      <c r="E73" t="s">
        <v>20</v>
      </c>
      <c r="F73" t="str">
        <f>_xlfn.XLOOKUP(E73,'listas apoio'!A:A,'listas apoio'!B:B)</f>
        <v>LIGHT</v>
      </c>
      <c r="I73" s="2">
        <v>76</v>
      </c>
      <c r="J73" t="s">
        <v>17</v>
      </c>
      <c r="L73">
        <v>30</v>
      </c>
      <c r="M73">
        <v>99</v>
      </c>
      <c r="N73" s="4">
        <v>45676</v>
      </c>
      <c r="O73" s="4">
        <v>45676</v>
      </c>
    </row>
    <row r="74" spans="1:15" hidden="1" x14ac:dyDescent="0.25">
      <c r="A74">
        <f t="shared" si="3"/>
        <v>73</v>
      </c>
      <c r="B74" t="str">
        <f t="shared" si="2"/>
        <v>Juvenil Médio Roxa Masculino</v>
      </c>
      <c r="C74" t="s">
        <v>28</v>
      </c>
      <c r="D74" t="s">
        <v>14</v>
      </c>
      <c r="E74" t="s">
        <v>21</v>
      </c>
      <c r="F74" t="str">
        <f>_xlfn.XLOOKUP(E74,'listas apoio'!A:A,'listas apoio'!B:B)</f>
        <v>MIDDLE</v>
      </c>
      <c r="I74" s="2">
        <v>74</v>
      </c>
      <c r="J74" t="s">
        <v>15</v>
      </c>
      <c r="L74">
        <v>16</v>
      </c>
      <c r="M74">
        <v>17</v>
      </c>
      <c r="N74" s="4">
        <v>45676</v>
      </c>
      <c r="O74" s="4">
        <v>45676</v>
      </c>
    </row>
    <row r="75" spans="1:15" hidden="1" x14ac:dyDescent="0.25">
      <c r="A75">
        <f t="shared" si="3"/>
        <v>74</v>
      </c>
      <c r="B75" t="str">
        <f t="shared" si="2"/>
        <v>Adulto Médio Roxa Masculino</v>
      </c>
      <c r="C75" t="s">
        <v>28</v>
      </c>
      <c r="D75" t="s">
        <v>14</v>
      </c>
      <c r="E75" t="s">
        <v>21</v>
      </c>
      <c r="F75" t="str">
        <f>_xlfn.XLOOKUP(E75,'listas apoio'!A:A,'listas apoio'!B:B)</f>
        <v>MIDDLE</v>
      </c>
      <c r="I75" s="2">
        <v>82.3</v>
      </c>
      <c r="J75" t="s">
        <v>16</v>
      </c>
      <c r="L75">
        <v>18</v>
      </c>
      <c r="M75">
        <v>29</v>
      </c>
      <c r="N75" s="4">
        <v>45676</v>
      </c>
      <c r="O75" s="4">
        <v>45676</v>
      </c>
    </row>
    <row r="76" spans="1:15" hidden="1" x14ac:dyDescent="0.25">
      <c r="A76">
        <f t="shared" si="3"/>
        <v>75</v>
      </c>
      <c r="B76" t="str">
        <f t="shared" si="2"/>
        <v>Masters Médio Roxa Masculino</v>
      </c>
      <c r="C76" t="s">
        <v>28</v>
      </c>
      <c r="D76" t="s">
        <v>14</v>
      </c>
      <c r="E76" t="s">
        <v>21</v>
      </c>
      <c r="F76" t="str">
        <f>_xlfn.XLOOKUP(E76,'listas apoio'!A:A,'listas apoio'!B:B)</f>
        <v>MIDDLE</v>
      </c>
      <c r="I76" s="2">
        <v>82.3</v>
      </c>
      <c r="J76" t="s">
        <v>17</v>
      </c>
      <c r="L76">
        <v>30</v>
      </c>
      <c r="M76">
        <v>99</v>
      </c>
      <c r="N76" s="4">
        <v>45676</v>
      </c>
      <c r="O76" s="4">
        <v>45676</v>
      </c>
    </row>
    <row r="77" spans="1:15" hidden="1" x14ac:dyDescent="0.25">
      <c r="A77">
        <f t="shared" si="3"/>
        <v>76</v>
      </c>
      <c r="B77" t="str">
        <f t="shared" si="2"/>
        <v>Juvenil Meio-Pesado Roxa Masculino</v>
      </c>
      <c r="C77" t="s">
        <v>28</v>
      </c>
      <c r="D77" t="s">
        <v>14</v>
      </c>
      <c r="E77" t="s">
        <v>22</v>
      </c>
      <c r="F77" t="str">
        <f>_xlfn.XLOOKUP(E77,'listas apoio'!A:A,'listas apoio'!B:B)</f>
        <v>MEDIUM HEAVY</v>
      </c>
      <c r="I77" s="2">
        <v>79.3</v>
      </c>
      <c r="J77" t="s">
        <v>15</v>
      </c>
      <c r="L77">
        <v>16</v>
      </c>
      <c r="M77">
        <v>17</v>
      </c>
      <c r="N77" s="4">
        <v>45676</v>
      </c>
      <c r="O77" s="4">
        <v>45676</v>
      </c>
    </row>
    <row r="78" spans="1:15" hidden="1" x14ac:dyDescent="0.25">
      <c r="A78">
        <f t="shared" si="3"/>
        <v>77</v>
      </c>
      <c r="B78" t="str">
        <f t="shared" si="2"/>
        <v>Adulto Meio-Pesado Roxa Masculino</v>
      </c>
      <c r="C78" t="s">
        <v>28</v>
      </c>
      <c r="D78" t="s">
        <v>14</v>
      </c>
      <c r="E78" t="s">
        <v>22</v>
      </c>
      <c r="F78" t="str">
        <f>_xlfn.XLOOKUP(E78,'listas apoio'!A:A,'listas apoio'!B:B)</f>
        <v>MEDIUM HEAVY</v>
      </c>
      <c r="I78" s="2">
        <v>88.3</v>
      </c>
      <c r="J78" t="s">
        <v>16</v>
      </c>
      <c r="L78">
        <v>18</v>
      </c>
      <c r="M78">
        <v>29</v>
      </c>
      <c r="N78" s="4">
        <v>45676</v>
      </c>
      <c r="O78" s="4">
        <v>45676</v>
      </c>
    </row>
    <row r="79" spans="1:15" hidden="1" x14ac:dyDescent="0.25">
      <c r="A79">
        <f t="shared" si="3"/>
        <v>78</v>
      </c>
      <c r="B79" t="str">
        <f t="shared" si="2"/>
        <v>Masters Meio-Pesado Roxa Masculino</v>
      </c>
      <c r="C79" t="s">
        <v>28</v>
      </c>
      <c r="D79" t="s">
        <v>14</v>
      </c>
      <c r="E79" t="s">
        <v>22</v>
      </c>
      <c r="F79" t="str">
        <f>_xlfn.XLOOKUP(E79,'listas apoio'!A:A,'listas apoio'!B:B)</f>
        <v>MEDIUM HEAVY</v>
      </c>
      <c r="I79" s="2">
        <v>88.3</v>
      </c>
      <c r="J79" t="s">
        <v>17</v>
      </c>
      <c r="L79">
        <v>30</v>
      </c>
      <c r="M79">
        <v>99</v>
      </c>
      <c r="N79" s="4">
        <v>45676</v>
      </c>
      <c r="O79" s="4">
        <v>45676</v>
      </c>
    </row>
    <row r="80" spans="1:15" hidden="1" x14ac:dyDescent="0.25">
      <c r="A80">
        <f t="shared" si="3"/>
        <v>79</v>
      </c>
      <c r="B80" t="str">
        <f t="shared" si="2"/>
        <v>Juvenil Pesado Roxa Masculino</v>
      </c>
      <c r="C80" t="s">
        <v>28</v>
      </c>
      <c r="D80" t="s">
        <v>14</v>
      </c>
      <c r="E80" t="s">
        <v>23</v>
      </c>
      <c r="F80" t="str">
        <f>_xlfn.XLOOKUP(E80,'listas apoio'!A:A,'listas apoio'!B:B)</f>
        <v>HEAVY</v>
      </c>
      <c r="I80" s="2">
        <v>84.3</v>
      </c>
      <c r="J80" t="s">
        <v>15</v>
      </c>
      <c r="L80">
        <v>16</v>
      </c>
      <c r="M80">
        <v>17</v>
      </c>
      <c r="N80" s="4">
        <v>45676</v>
      </c>
      <c r="O80" s="4">
        <v>45676</v>
      </c>
    </row>
    <row r="81" spans="1:15" hidden="1" x14ac:dyDescent="0.25">
      <c r="A81">
        <f t="shared" si="3"/>
        <v>80</v>
      </c>
      <c r="B81" t="str">
        <f t="shared" si="2"/>
        <v>Adulto Pesado Roxa Masculino</v>
      </c>
      <c r="C81" t="s">
        <v>28</v>
      </c>
      <c r="D81" t="s">
        <v>14</v>
      </c>
      <c r="E81" t="s">
        <v>23</v>
      </c>
      <c r="F81" t="str">
        <f>_xlfn.XLOOKUP(E81,'listas apoio'!A:A,'listas apoio'!B:B)</f>
        <v>HEAVY</v>
      </c>
      <c r="I81" s="2">
        <v>94.3</v>
      </c>
      <c r="J81" t="s">
        <v>16</v>
      </c>
      <c r="L81">
        <v>18</v>
      </c>
      <c r="M81">
        <v>29</v>
      </c>
      <c r="N81" s="4">
        <v>45676</v>
      </c>
      <c r="O81" s="4">
        <v>45676</v>
      </c>
    </row>
    <row r="82" spans="1:15" hidden="1" x14ac:dyDescent="0.25">
      <c r="A82">
        <f t="shared" si="3"/>
        <v>81</v>
      </c>
      <c r="B82" t="str">
        <f t="shared" si="2"/>
        <v>Masters Pesado Roxa Masculino</v>
      </c>
      <c r="C82" t="s">
        <v>28</v>
      </c>
      <c r="D82" t="s">
        <v>14</v>
      </c>
      <c r="E82" t="s">
        <v>23</v>
      </c>
      <c r="F82" t="str">
        <f>_xlfn.XLOOKUP(E82,'listas apoio'!A:A,'listas apoio'!B:B)</f>
        <v>HEAVY</v>
      </c>
      <c r="I82" s="2">
        <v>94.3</v>
      </c>
      <c r="J82" t="s">
        <v>17</v>
      </c>
      <c r="L82">
        <v>30</v>
      </c>
      <c r="M82">
        <v>99</v>
      </c>
      <c r="N82" s="4">
        <v>45676</v>
      </c>
      <c r="O82" s="4">
        <v>45676</v>
      </c>
    </row>
    <row r="83" spans="1:15" hidden="1" x14ac:dyDescent="0.25">
      <c r="A83">
        <f t="shared" si="3"/>
        <v>82</v>
      </c>
      <c r="B83" t="str">
        <f t="shared" si="2"/>
        <v>Juvenil Super Pesado Roxa Masculino</v>
      </c>
      <c r="C83" t="s">
        <v>28</v>
      </c>
      <c r="D83" t="s">
        <v>14</v>
      </c>
      <c r="E83" t="s">
        <v>24</v>
      </c>
      <c r="F83" t="str">
        <f>_xlfn.XLOOKUP(E83,'listas apoio'!A:A,'listas apoio'!B:B)</f>
        <v>SUPER HEAVY</v>
      </c>
      <c r="I83" s="2">
        <v>89.3</v>
      </c>
      <c r="J83" t="s">
        <v>15</v>
      </c>
      <c r="L83">
        <v>16</v>
      </c>
      <c r="M83">
        <v>17</v>
      </c>
      <c r="N83" s="4">
        <v>45676</v>
      </c>
      <c r="O83" s="4">
        <v>45676</v>
      </c>
    </row>
    <row r="84" spans="1:15" hidden="1" x14ac:dyDescent="0.25">
      <c r="A84">
        <f t="shared" si="3"/>
        <v>83</v>
      </c>
      <c r="B84" t="str">
        <f t="shared" si="2"/>
        <v>Adulto Super Pesado Roxa Masculino</v>
      </c>
      <c r="C84" t="s">
        <v>28</v>
      </c>
      <c r="D84" t="s">
        <v>14</v>
      </c>
      <c r="E84" t="s">
        <v>24</v>
      </c>
      <c r="F84" t="str">
        <f>_xlfn.XLOOKUP(E84,'listas apoio'!A:A,'listas apoio'!B:B)</f>
        <v>SUPER HEAVY</v>
      </c>
      <c r="I84" s="2">
        <v>100.5</v>
      </c>
      <c r="J84" t="s">
        <v>16</v>
      </c>
      <c r="L84">
        <v>18</v>
      </c>
      <c r="M84">
        <v>29</v>
      </c>
      <c r="N84" s="4">
        <v>45676</v>
      </c>
      <c r="O84" s="4">
        <v>45676</v>
      </c>
    </row>
    <row r="85" spans="1:15" hidden="1" x14ac:dyDescent="0.25">
      <c r="A85">
        <f t="shared" si="3"/>
        <v>84</v>
      </c>
      <c r="B85" t="str">
        <f t="shared" si="2"/>
        <v>Masters Super Pesado Roxa Masculino</v>
      </c>
      <c r="C85" t="s">
        <v>28</v>
      </c>
      <c r="D85" t="s">
        <v>14</v>
      </c>
      <c r="E85" t="s">
        <v>24</v>
      </c>
      <c r="F85" t="str">
        <f>_xlfn.XLOOKUP(E85,'listas apoio'!A:A,'listas apoio'!B:B)</f>
        <v>SUPER HEAVY</v>
      </c>
      <c r="I85" s="2">
        <v>100.5</v>
      </c>
      <c r="J85" t="s">
        <v>17</v>
      </c>
      <c r="L85">
        <v>30</v>
      </c>
      <c r="M85">
        <v>99</v>
      </c>
      <c r="N85" s="4">
        <v>45676</v>
      </c>
      <c r="O85" s="4">
        <v>45676</v>
      </c>
    </row>
    <row r="86" spans="1:15" hidden="1" x14ac:dyDescent="0.25">
      <c r="A86">
        <f t="shared" si="3"/>
        <v>85</v>
      </c>
      <c r="B86" t="str">
        <f t="shared" si="2"/>
        <v>Juvenil Pesadíssimo Roxa Masculino</v>
      </c>
      <c r="C86" t="s">
        <v>28</v>
      </c>
      <c r="D86" t="s">
        <v>14</v>
      </c>
      <c r="E86" t="s">
        <v>25</v>
      </c>
      <c r="F86" t="str">
        <f>_xlfn.XLOOKUP(E86,'listas apoio'!A:A,'listas apoio'!B:B)</f>
        <v>ULTRA HEAVY</v>
      </c>
      <c r="J86" t="s">
        <v>15</v>
      </c>
      <c r="L86">
        <v>16</v>
      </c>
      <c r="M86">
        <v>17</v>
      </c>
      <c r="N86" s="4">
        <v>45676</v>
      </c>
      <c r="O86" s="4">
        <v>45676</v>
      </c>
    </row>
    <row r="87" spans="1:15" hidden="1" x14ac:dyDescent="0.25">
      <c r="A87">
        <f t="shared" si="3"/>
        <v>86</v>
      </c>
      <c r="B87" t="str">
        <f t="shared" si="2"/>
        <v>Adulto Pesadíssimo Roxa Masculino</v>
      </c>
      <c r="C87" t="s">
        <v>28</v>
      </c>
      <c r="D87" t="s">
        <v>14</v>
      </c>
      <c r="E87" t="s">
        <v>25</v>
      </c>
      <c r="F87" t="str">
        <f>_xlfn.XLOOKUP(E87,'listas apoio'!A:A,'listas apoio'!B:B)</f>
        <v>ULTRA HEAVY</v>
      </c>
      <c r="J87" t="s">
        <v>16</v>
      </c>
      <c r="L87">
        <v>18</v>
      </c>
      <c r="M87">
        <v>29</v>
      </c>
      <c r="N87" s="4">
        <v>45676</v>
      </c>
      <c r="O87" s="4">
        <v>45676</v>
      </c>
    </row>
    <row r="88" spans="1:15" hidden="1" x14ac:dyDescent="0.25">
      <c r="A88">
        <f t="shared" si="3"/>
        <v>87</v>
      </c>
      <c r="B88" t="str">
        <f t="shared" si="2"/>
        <v>Masters Pesadíssimo Roxa Masculino</v>
      </c>
      <c r="C88" t="s">
        <v>28</v>
      </c>
      <c r="D88" t="s">
        <v>14</v>
      </c>
      <c r="E88" t="s">
        <v>25</v>
      </c>
      <c r="F88" t="str">
        <f>_xlfn.XLOOKUP(E88,'listas apoio'!A:A,'listas apoio'!B:B)</f>
        <v>ULTRA HEAVY</v>
      </c>
      <c r="J88" t="s">
        <v>17</v>
      </c>
      <c r="L88">
        <v>30</v>
      </c>
      <c r="M88">
        <v>99</v>
      </c>
      <c r="N88" s="4">
        <v>45676</v>
      </c>
      <c r="O88" s="4">
        <v>45676</v>
      </c>
    </row>
    <row r="89" spans="1:15" hidden="1" x14ac:dyDescent="0.25">
      <c r="A89">
        <f t="shared" si="3"/>
        <v>88</v>
      </c>
      <c r="B89" t="str">
        <f t="shared" si="2"/>
        <v>Juvenil Absoluto Roxa Masculino</v>
      </c>
      <c r="C89" t="s">
        <v>28</v>
      </c>
      <c r="D89" t="s">
        <v>14</v>
      </c>
      <c r="E89" t="s">
        <v>26</v>
      </c>
      <c r="F89" t="str">
        <f>_xlfn.XLOOKUP(E89,'listas apoio'!A:A,'listas apoio'!B:B)</f>
        <v>OPEN CLASS</v>
      </c>
      <c r="J89" t="s">
        <v>15</v>
      </c>
      <c r="L89">
        <v>16</v>
      </c>
      <c r="M89">
        <v>17</v>
      </c>
      <c r="N89" s="4">
        <v>45676</v>
      </c>
      <c r="O89" s="4">
        <v>45676</v>
      </c>
    </row>
    <row r="90" spans="1:15" hidden="1" x14ac:dyDescent="0.25">
      <c r="A90">
        <f t="shared" si="3"/>
        <v>89</v>
      </c>
      <c r="B90" t="str">
        <f t="shared" si="2"/>
        <v>Adulto Absoluto Roxa Masculino</v>
      </c>
      <c r="C90" t="s">
        <v>28</v>
      </c>
      <c r="D90" t="s">
        <v>14</v>
      </c>
      <c r="E90" t="s">
        <v>26</v>
      </c>
      <c r="F90" t="str">
        <f>_xlfn.XLOOKUP(E90,'listas apoio'!A:A,'listas apoio'!B:B)</f>
        <v>OPEN CLASS</v>
      </c>
      <c r="J90" t="s">
        <v>16</v>
      </c>
      <c r="L90">
        <v>18</v>
      </c>
      <c r="M90">
        <v>29</v>
      </c>
      <c r="N90" s="4">
        <v>45676</v>
      </c>
      <c r="O90" s="4">
        <v>45676</v>
      </c>
    </row>
    <row r="91" spans="1:15" hidden="1" x14ac:dyDescent="0.25">
      <c r="A91">
        <f t="shared" si="3"/>
        <v>90</v>
      </c>
      <c r="B91" t="str">
        <f t="shared" si="2"/>
        <v>Masters Absoluto Roxa Masculino</v>
      </c>
      <c r="C91" t="s">
        <v>28</v>
      </c>
      <c r="D91" t="s">
        <v>14</v>
      </c>
      <c r="E91" t="s">
        <v>26</v>
      </c>
      <c r="F91" t="str">
        <f>_xlfn.XLOOKUP(E91,'listas apoio'!A:A,'listas apoio'!B:B)</f>
        <v>OPEN CLASS</v>
      </c>
      <c r="J91" t="s">
        <v>17</v>
      </c>
      <c r="L91">
        <v>30</v>
      </c>
      <c r="M91">
        <v>99</v>
      </c>
      <c r="N91" s="4">
        <v>45676</v>
      </c>
      <c r="O91" s="4">
        <v>45676</v>
      </c>
    </row>
    <row r="92" spans="1:15" hidden="1" x14ac:dyDescent="0.25">
      <c r="A92">
        <f t="shared" si="3"/>
        <v>91</v>
      </c>
      <c r="B92" t="str">
        <f t="shared" si="2"/>
        <v>Juvenil Galo Marrom Masculino</v>
      </c>
      <c r="C92" t="s">
        <v>29</v>
      </c>
      <c r="D92" t="s">
        <v>14</v>
      </c>
      <c r="E92" t="s">
        <v>12</v>
      </c>
      <c r="F92" t="str">
        <f>_xlfn.XLOOKUP(E92,'listas apoio'!A:A,'listas apoio'!B:B)</f>
        <v>ROOSTER</v>
      </c>
      <c r="I92" s="2">
        <v>53.5</v>
      </c>
      <c r="J92" t="s">
        <v>15</v>
      </c>
      <c r="L92">
        <v>16</v>
      </c>
      <c r="M92">
        <v>17</v>
      </c>
      <c r="N92" s="4">
        <v>45676</v>
      </c>
      <c r="O92" s="4">
        <v>45676</v>
      </c>
    </row>
    <row r="93" spans="1:15" hidden="1" x14ac:dyDescent="0.25">
      <c r="A93">
        <f t="shared" si="3"/>
        <v>92</v>
      </c>
      <c r="B93" t="str">
        <f t="shared" si="2"/>
        <v>Adulto Galo Marrom Masculino</v>
      </c>
      <c r="C93" t="s">
        <v>29</v>
      </c>
      <c r="D93" t="s">
        <v>14</v>
      </c>
      <c r="E93" t="s">
        <v>12</v>
      </c>
      <c r="F93" t="str">
        <f>_xlfn.XLOOKUP(E93,'listas apoio'!A:A,'listas apoio'!B:B)</f>
        <v>ROOSTER</v>
      </c>
      <c r="I93" s="2">
        <v>57.5</v>
      </c>
      <c r="J93" t="s">
        <v>16</v>
      </c>
      <c r="L93">
        <v>18</v>
      </c>
      <c r="M93">
        <v>29</v>
      </c>
      <c r="N93" s="4">
        <v>45676</v>
      </c>
      <c r="O93" s="4">
        <v>45676</v>
      </c>
    </row>
    <row r="94" spans="1:15" hidden="1" x14ac:dyDescent="0.25">
      <c r="A94">
        <f t="shared" si="3"/>
        <v>93</v>
      </c>
      <c r="B94" t="str">
        <f t="shared" si="2"/>
        <v>Masters Galo Marrom Masculino</v>
      </c>
      <c r="C94" t="s">
        <v>29</v>
      </c>
      <c r="D94" t="s">
        <v>14</v>
      </c>
      <c r="E94" t="s">
        <v>12</v>
      </c>
      <c r="F94" t="str">
        <f>_xlfn.XLOOKUP(E94,'listas apoio'!A:A,'listas apoio'!B:B)</f>
        <v>ROOSTER</v>
      </c>
      <c r="I94" s="2">
        <v>57.5</v>
      </c>
      <c r="J94" t="s">
        <v>17</v>
      </c>
      <c r="L94">
        <v>30</v>
      </c>
      <c r="M94">
        <v>99</v>
      </c>
      <c r="N94" s="4">
        <v>45676</v>
      </c>
      <c r="O94" s="4">
        <v>45676</v>
      </c>
    </row>
    <row r="95" spans="1:15" hidden="1" x14ac:dyDescent="0.25">
      <c r="A95">
        <f t="shared" si="3"/>
        <v>94</v>
      </c>
      <c r="B95" t="str">
        <f t="shared" si="2"/>
        <v>Juvenil Pluma Marrom Masculino</v>
      </c>
      <c r="C95" t="s">
        <v>29</v>
      </c>
      <c r="D95" t="s">
        <v>14</v>
      </c>
      <c r="E95" t="s">
        <v>18</v>
      </c>
      <c r="F95" t="str">
        <f>_xlfn.XLOOKUP(E95,'listas apoio'!A:A,'listas apoio'!B:B)</f>
        <v>LIGHT FEATHER</v>
      </c>
      <c r="I95" s="2">
        <v>58.5</v>
      </c>
      <c r="J95" t="s">
        <v>15</v>
      </c>
      <c r="L95">
        <v>16</v>
      </c>
      <c r="M95">
        <v>17</v>
      </c>
      <c r="N95" s="4">
        <v>45676</v>
      </c>
      <c r="O95" s="4">
        <v>45676</v>
      </c>
    </row>
    <row r="96" spans="1:15" hidden="1" x14ac:dyDescent="0.25">
      <c r="A96">
        <f t="shared" si="3"/>
        <v>95</v>
      </c>
      <c r="B96" t="str">
        <f t="shared" si="2"/>
        <v>Adulto Pluma Marrom Masculino</v>
      </c>
      <c r="C96" t="s">
        <v>29</v>
      </c>
      <c r="D96" t="s">
        <v>14</v>
      </c>
      <c r="E96" t="s">
        <v>18</v>
      </c>
      <c r="F96" t="str">
        <f>_xlfn.XLOOKUP(E96,'listas apoio'!A:A,'listas apoio'!B:B)</f>
        <v>LIGHT FEATHER</v>
      </c>
      <c r="I96" s="2">
        <v>64</v>
      </c>
      <c r="J96" t="s">
        <v>16</v>
      </c>
      <c r="L96">
        <v>18</v>
      </c>
      <c r="M96">
        <v>29</v>
      </c>
      <c r="N96" s="4">
        <v>45676</v>
      </c>
      <c r="O96" s="4">
        <v>45676</v>
      </c>
    </row>
    <row r="97" spans="1:15" hidden="1" x14ac:dyDescent="0.25">
      <c r="A97">
        <f t="shared" si="3"/>
        <v>96</v>
      </c>
      <c r="B97" t="str">
        <f t="shared" si="2"/>
        <v>Masters Pluma Marrom Masculino</v>
      </c>
      <c r="C97" t="s">
        <v>29</v>
      </c>
      <c r="D97" t="s">
        <v>14</v>
      </c>
      <c r="E97" t="s">
        <v>18</v>
      </c>
      <c r="F97" t="str">
        <f>_xlfn.XLOOKUP(E97,'listas apoio'!A:A,'listas apoio'!B:B)</f>
        <v>LIGHT FEATHER</v>
      </c>
      <c r="I97" s="2">
        <v>64</v>
      </c>
      <c r="J97" t="s">
        <v>17</v>
      </c>
      <c r="L97">
        <v>30</v>
      </c>
      <c r="M97">
        <v>99</v>
      </c>
      <c r="N97" s="4">
        <v>45676</v>
      </c>
      <c r="O97" s="4">
        <v>45676</v>
      </c>
    </row>
    <row r="98" spans="1:15" hidden="1" x14ac:dyDescent="0.25">
      <c r="A98">
        <f t="shared" si="3"/>
        <v>97</v>
      </c>
      <c r="B98" t="str">
        <f t="shared" si="2"/>
        <v>Juvenil Pena Marrom Masculino</v>
      </c>
      <c r="C98" t="s">
        <v>29</v>
      </c>
      <c r="D98" t="s">
        <v>14</v>
      </c>
      <c r="E98" t="s">
        <v>19</v>
      </c>
      <c r="F98" t="str">
        <f>_xlfn.XLOOKUP(E98,'listas apoio'!A:A,'listas apoio'!B:B)</f>
        <v>FEATHER</v>
      </c>
      <c r="I98" s="2">
        <v>64</v>
      </c>
      <c r="J98" t="s">
        <v>15</v>
      </c>
      <c r="L98">
        <v>16</v>
      </c>
      <c r="M98">
        <v>17</v>
      </c>
      <c r="N98" s="4">
        <v>45676</v>
      </c>
      <c r="O98" s="4">
        <v>45676</v>
      </c>
    </row>
    <row r="99" spans="1:15" hidden="1" x14ac:dyDescent="0.25">
      <c r="A99">
        <f t="shared" si="3"/>
        <v>98</v>
      </c>
      <c r="B99" t="str">
        <f t="shared" si="2"/>
        <v>Adulto Pena Marrom Masculino</v>
      </c>
      <c r="C99" t="s">
        <v>29</v>
      </c>
      <c r="D99" t="s">
        <v>14</v>
      </c>
      <c r="E99" t="s">
        <v>19</v>
      </c>
      <c r="F99" t="str">
        <f>_xlfn.XLOOKUP(E99,'listas apoio'!A:A,'listas apoio'!B:B)</f>
        <v>FEATHER</v>
      </c>
      <c r="I99" s="2">
        <v>70</v>
      </c>
      <c r="J99" t="s">
        <v>16</v>
      </c>
      <c r="L99">
        <v>18</v>
      </c>
      <c r="M99">
        <v>29</v>
      </c>
      <c r="N99" s="4">
        <v>45676</v>
      </c>
      <c r="O99" s="4">
        <v>45676</v>
      </c>
    </row>
    <row r="100" spans="1:15" hidden="1" x14ac:dyDescent="0.25">
      <c r="A100">
        <f t="shared" si="3"/>
        <v>99</v>
      </c>
      <c r="B100" t="str">
        <f t="shared" si="2"/>
        <v>Masters Pena Marrom Masculino</v>
      </c>
      <c r="C100" t="s">
        <v>29</v>
      </c>
      <c r="D100" t="s">
        <v>14</v>
      </c>
      <c r="E100" t="s">
        <v>19</v>
      </c>
      <c r="F100" t="str">
        <f>_xlfn.XLOOKUP(E100,'listas apoio'!A:A,'listas apoio'!B:B)</f>
        <v>FEATHER</v>
      </c>
      <c r="I100" s="2">
        <v>70</v>
      </c>
      <c r="J100" t="s">
        <v>17</v>
      </c>
      <c r="L100">
        <v>30</v>
      </c>
      <c r="M100">
        <v>99</v>
      </c>
      <c r="N100" s="4">
        <v>45676</v>
      </c>
      <c r="O100" s="4">
        <v>45676</v>
      </c>
    </row>
    <row r="101" spans="1:15" hidden="1" x14ac:dyDescent="0.25">
      <c r="A101">
        <f t="shared" si="3"/>
        <v>100</v>
      </c>
      <c r="B101" t="str">
        <f t="shared" si="2"/>
        <v>Juvenil Leve Marrom Masculino</v>
      </c>
      <c r="C101" t="s">
        <v>29</v>
      </c>
      <c r="D101" t="s">
        <v>14</v>
      </c>
      <c r="E101" t="s">
        <v>20</v>
      </c>
      <c r="F101" t="str">
        <f>_xlfn.XLOOKUP(E101,'listas apoio'!A:A,'listas apoio'!B:B)</f>
        <v>LIGHT</v>
      </c>
      <c r="I101" s="2">
        <v>69</v>
      </c>
      <c r="J101" t="s">
        <v>15</v>
      </c>
      <c r="L101">
        <v>16</v>
      </c>
      <c r="M101">
        <v>17</v>
      </c>
      <c r="N101" s="4">
        <v>45676</v>
      </c>
      <c r="O101" s="4">
        <v>45676</v>
      </c>
    </row>
    <row r="102" spans="1:15" hidden="1" x14ac:dyDescent="0.25">
      <c r="A102">
        <f t="shared" si="3"/>
        <v>101</v>
      </c>
      <c r="B102" t="str">
        <f t="shared" si="2"/>
        <v>Adulto Leve Marrom Masculino</v>
      </c>
      <c r="C102" t="s">
        <v>29</v>
      </c>
      <c r="D102" t="s">
        <v>14</v>
      </c>
      <c r="E102" t="s">
        <v>20</v>
      </c>
      <c r="F102" t="str">
        <f>_xlfn.XLOOKUP(E102,'listas apoio'!A:A,'listas apoio'!B:B)</f>
        <v>LIGHT</v>
      </c>
      <c r="I102" s="2">
        <v>76</v>
      </c>
      <c r="J102" t="s">
        <v>16</v>
      </c>
      <c r="L102">
        <v>18</v>
      </c>
      <c r="M102">
        <v>29</v>
      </c>
      <c r="N102" s="4">
        <v>45676</v>
      </c>
      <c r="O102" s="4">
        <v>45676</v>
      </c>
    </row>
    <row r="103" spans="1:15" hidden="1" x14ac:dyDescent="0.25">
      <c r="A103">
        <f t="shared" si="3"/>
        <v>102</v>
      </c>
      <c r="B103" t="str">
        <f t="shared" si="2"/>
        <v>Masters Leve Marrom Masculino</v>
      </c>
      <c r="C103" t="s">
        <v>29</v>
      </c>
      <c r="D103" t="s">
        <v>14</v>
      </c>
      <c r="E103" t="s">
        <v>20</v>
      </c>
      <c r="F103" t="str">
        <f>_xlfn.XLOOKUP(E103,'listas apoio'!A:A,'listas apoio'!B:B)</f>
        <v>LIGHT</v>
      </c>
      <c r="I103" s="2">
        <v>76</v>
      </c>
      <c r="J103" t="s">
        <v>17</v>
      </c>
      <c r="L103">
        <v>30</v>
      </c>
      <c r="M103">
        <v>99</v>
      </c>
      <c r="N103" s="4">
        <v>45676</v>
      </c>
      <c r="O103" s="4">
        <v>45676</v>
      </c>
    </row>
    <row r="104" spans="1:15" hidden="1" x14ac:dyDescent="0.25">
      <c r="A104">
        <f t="shared" si="3"/>
        <v>103</v>
      </c>
      <c r="B104" t="str">
        <f t="shared" si="2"/>
        <v>Juvenil Médio Marrom Masculino</v>
      </c>
      <c r="C104" t="s">
        <v>29</v>
      </c>
      <c r="D104" t="s">
        <v>14</v>
      </c>
      <c r="E104" t="s">
        <v>21</v>
      </c>
      <c r="F104" t="str">
        <f>_xlfn.XLOOKUP(E104,'listas apoio'!A:A,'listas apoio'!B:B)</f>
        <v>MIDDLE</v>
      </c>
      <c r="I104" s="2">
        <v>74</v>
      </c>
      <c r="J104" t="s">
        <v>15</v>
      </c>
      <c r="L104">
        <v>16</v>
      </c>
      <c r="M104">
        <v>17</v>
      </c>
      <c r="N104" s="4">
        <v>45676</v>
      </c>
      <c r="O104" s="4">
        <v>45676</v>
      </c>
    </row>
    <row r="105" spans="1:15" hidden="1" x14ac:dyDescent="0.25">
      <c r="A105">
        <f t="shared" si="3"/>
        <v>104</v>
      </c>
      <c r="B105" t="str">
        <f t="shared" si="2"/>
        <v>Adulto Médio Marrom Masculino</v>
      </c>
      <c r="C105" t="s">
        <v>29</v>
      </c>
      <c r="D105" t="s">
        <v>14</v>
      </c>
      <c r="E105" t="s">
        <v>21</v>
      </c>
      <c r="F105" t="str">
        <f>_xlfn.XLOOKUP(E105,'listas apoio'!A:A,'listas apoio'!B:B)</f>
        <v>MIDDLE</v>
      </c>
      <c r="I105" s="2">
        <v>82.3</v>
      </c>
      <c r="J105" t="s">
        <v>16</v>
      </c>
      <c r="L105">
        <v>18</v>
      </c>
      <c r="M105">
        <v>29</v>
      </c>
      <c r="N105" s="4">
        <v>45676</v>
      </c>
      <c r="O105" s="4">
        <v>45676</v>
      </c>
    </row>
    <row r="106" spans="1:15" hidden="1" x14ac:dyDescent="0.25">
      <c r="A106">
        <f t="shared" si="3"/>
        <v>105</v>
      </c>
      <c r="B106" t="str">
        <f t="shared" si="2"/>
        <v>Masters Médio Marrom Masculino</v>
      </c>
      <c r="C106" t="s">
        <v>29</v>
      </c>
      <c r="D106" t="s">
        <v>14</v>
      </c>
      <c r="E106" t="s">
        <v>21</v>
      </c>
      <c r="F106" t="str">
        <f>_xlfn.XLOOKUP(E106,'listas apoio'!A:A,'listas apoio'!B:B)</f>
        <v>MIDDLE</v>
      </c>
      <c r="I106" s="2">
        <v>82.3</v>
      </c>
      <c r="J106" t="s">
        <v>17</v>
      </c>
      <c r="L106">
        <v>30</v>
      </c>
      <c r="M106">
        <v>99</v>
      </c>
      <c r="N106" s="4">
        <v>45676</v>
      </c>
      <c r="O106" s="4">
        <v>45676</v>
      </c>
    </row>
    <row r="107" spans="1:15" hidden="1" x14ac:dyDescent="0.25">
      <c r="A107">
        <f t="shared" si="3"/>
        <v>106</v>
      </c>
      <c r="B107" t="str">
        <f t="shared" si="2"/>
        <v>Juvenil Meio-Pesado Marrom Masculino</v>
      </c>
      <c r="C107" t="s">
        <v>29</v>
      </c>
      <c r="D107" t="s">
        <v>14</v>
      </c>
      <c r="E107" t="s">
        <v>22</v>
      </c>
      <c r="F107" t="str">
        <f>_xlfn.XLOOKUP(E107,'listas apoio'!A:A,'listas apoio'!B:B)</f>
        <v>MEDIUM HEAVY</v>
      </c>
      <c r="I107" s="2">
        <v>79.3</v>
      </c>
      <c r="J107" t="s">
        <v>15</v>
      </c>
      <c r="L107">
        <v>16</v>
      </c>
      <c r="M107">
        <v>17</v>
      </c>
      <c r="N107" s="4">
        <v>45676</v>
      </c>
      <c r="O107" s="4">
        <v>45676</v>
      </c>
    </row>
    <row r="108" spans="1:15" hidden="1" x14ac:dyDescent="0.25">
      <c r="A108">
        <f t="shared" si="3"/>
        <v>107</v>
      </c>
      <c r="B108" t="str">
        <f t="shared" si="2"/>
        <v>Adulto Meio-Pesado Marrom Masculino</v>
      </c>
      <c r="C108" t="s">
        <v>29</v>
      </c>
      <c r="D108" t="s">
        <v>14</v>
      </c>
      <c r="E108" t="s">
        <v>22</v>
      </c>
      <c r="F108" t="str">
        <f>_xlfn.XLOOKUP(E108,'listas apoio'!A:A,'listas apoio'!B:B)</f>
        <v>MEDIUM HEAVY</v>
      </c>
      <c r="I108" s="2">
        <v>88.3</v>
      </c>
      <c r="J108" t="s">
        <v>16</v>
      </c>
      <c r="L108">
        <v>18</v>
      </c>
      <c r="M108">
        <v>29</v>
      </c>
      <c r="N108" s="4">
        <v>45676</v>
      </c>
      <c r="O108" s="4">
        <v>45676</v>
      </c>
    </row>
    <row r="109" spans="1:15" hidden="1" x14ac:dyDescent="0.25">
      <c r="A109">
        <f t="shared" si="3"/>
        <v>108</v>
      </c>
      <c r="B109" t="str">
        <f t="shared" si="2"/>
        <v>Masters Meio-Pesado Marrom Masculino</v>
      </c>
      <c r="C109" t="s">
        <v>29</v>
      </c>
      <c r="D109" t="s">
        <v>14</v>
      </c>
      <c r="E109" t="s">
        <v>22</v>
      </c>
      <c r="F109" t="str">
        <f>_xlfn.XLOOKUP(E109,'listas apoio'!A:A,'listas apoio'!B:B)</f>
        <v>MEDIUM HEAVY</v>
      </c>
      <c r="I109" s="2">
        <v>88.3</v>
      </c>
      <c r="J109" t="s">
        <v>17</v>
      </c>
      <c r="L109">
        <v>30</v>
      </c>
      <c r="M109">
        <v>99</v>
      </c>
      <c r="N109" s="4">
        <v>45676</v>
      </c>
      <c r="O109" s="4">
        <v>45676</v>
      </c>
    </row>
    <row r="110" spans="1:15" hidden="1" x14ac:dyDescent="0.25">
      <c r="A110">
        <f t="shared" si="3"/>
        <v>109</v>
      </c>
      <c r="B110" t="str">
        <f t="shared" si="2"/>
        <v>Juvenil Pesado Marrom Masculino</v>
      </c>
      <c r="C110" t="s">
        <v>29</v>
      </c>
      <c r="D110" t="s">
        <v>14</v>
      </c>
      <c r="E110" t="s">
        <v>23</v>
      </c>
      <c r="F110" t="str">
        <f>_xlfn.XLOOKUP(E110,'listas apoio'!A:A,'listas apoio'!B:B)</f>
        <v>HEAVY</v>
      </c>
      <c r="I110" s="2">
        <v>84.3</v>
      </c>
      <c r="J110" t="s">
        <v>15</v>
      </c>
      <c r="L110">
        <v>16</v>
      </c>
      <c r="M110">
        <v>17</v>
      </c>
      <c r="N110" s="4">
        <v>45676</v>
      </c>
      <c r="O110" s="4">
        <v>45676</v>
      </c>
    </row>
    <row r="111" spans="1:15" hidden="1" x14ac:dyDescent="0.25">
      <c r="A111">
        <f t="shared" si="3"/>
        <v>110</v>
      </c>
      <c r="B111" t="str">
        <f t="shared" si="2"/>
        <v>Adulto Pesado Marrom Masculino</v>
      </c>
      <c r="C111" t="s">
        <v>29</v>
      </c>
      <c r="D111" t="s">
        <v>14</v>
      </c>
      <c r="E111" t="s">
        <v>23</v>
      </c>
      <c r="F111" t="str">
        <f>_xlfn.XLOOKUP(E111,'listas apoio'!A:A,'listas apoio'!B:B)</f>
        <v>HEAVY</v>
      </c>
      <c r="I111" s="2">
        <v>94.3</v>
      </c>
      <c r="J111" t="s">
        <v>16</v>
      </c>
      <c r="L111">
        <v>18</v>
      </c>
      <c r="M111">
        <v>29</v>
      </c>
      <c r="N111" s="4">
        <v>45676</v>
      </c>
      <c r="O111" s="4">
        <v>45676</v>
      </c>
    </row>
    <row r="112" spans="1:15" hidden="1" x14ac:dyDescent="0.25">
      <c r="A112">
        <f t="shared" si="3"/>
        <v>111</v>
      </c>
      <c r="B112" t="str">
        <f t="shared" si="2"/>
        <v>Masters Pesado Marrom Masculino</v>
      </c>
      <c r="C112" t="s">
        <v>29</v>
      </c>
      <c r="D112" t="s">
        <v>14</v>
      </c>
      <c r="E112" t="s">
        <v>23</v>
      </c>
      <c r="F112" t="str">
        <f>_xlfn.XLOOKUP(E112,'listas apoio'!A:A,'listas apoio'!B:B)</f>
        <v>HEAVY</v>
      </c>
      <c r="I112" s="2">
        <v>94.3</v>
      </c>
      <c r="J112" t="s">
        <v>17</v>
      </c>
      <c r="L112">
        <v>30</v>
      </c>
      <c r="M112">
        <v>99</v>
      </c>
      <c r="N112" s="4">
        <v>45676</v>
      </c>
      <c r="O112" s="4">
        <v>45676</v>
      </c>
    </row>
    <row r="113" spans="1:15" hidden="1" x14ac:dyDescent="0.25">
      <c r="A113">
        <f t="shared" si="3"/>
        <v>112</v>
      </c>
      <c r="B113" t="str">
        <f t="shared" si="2"/>
        <v>Juvenil Super Pesado Marrom Masculino</v>
      </c>
      <c r="C113" t="s">
        <v>29</v>
      </c>
      <c r="D113" t="s">
        <v>14</v>
      </c>
      <c r="E113" t="s">
        <v>24</v>
      </c>
      <c r="F113" t="str">
        <f>_xlfn.XLOOKUP(E113,'listas apoio'!A:A,'listas apoio'!B:B)</f>
        <v>SUPER HEAVY</v>
      </c>
      <c r="I113" s="2">
        <v>89.3</v>
      </c>
      <c r="J113" t="s">
        <v>15</v>
      </c>
      <c r="L113">
        <v>16</v>
      </c>
      <c r="M113">
        <v>17</v>
      </c>
      <c r="N113" s="4">
        <v>45676</v>
      </c>
      <c r="O113" s="4">
        <v>45676</v>
      </c>
    </row>
    <row r="114" spans="1:15" hidden="1" x14ac:dyDescent="0.25">
      <c r="A114">
        <f t="shared" si="3"/>
        <v>113</v>
      </c>
      <c r="B114" t="str">
        <f t="shared" si="2"/>
        <v>Adulto Super Pesado Marrom Masculino</v>
      </c>
      <c r="C114" t="s">
        <v>29</v>
      </c>
      <c r="D114" t="s">
        <v>14</v>
      </c>
      <c r="E114" t="s">
        <v>24</v>
      </c>
      <c r="F114" t="str">
        <f>_xlfn.XLOOKUP(E114,'listas apoio'!A:A,'listas apoio'!B:B)</f>
        <v>SUPER HEAVY</v>
      </c>
      <c r="I114" s="2">
        <v>100.5</v>
      </c>
      <c r="J114" t="s">
        <v>16</v>
      </c>
      <c r="L114">
        <v>18</v>
      </c>
      <c r="M114">
        <v>29</v>
      </c>
      <c r="N114" s="4">
        <v>45676</v>
      </c>
      <c r="O114" s="4">
        <v>45676</v>
      </c>
    </row>
    <row r="115" spans="1:15" hidden="1" x14ac:dyDescent="0.25">
      <c r="A115">
        <f t="shared" si="3"/>
        <v>114</v>
      </c>
      <c r="B115" t="str">
        <f t="shared" si="2"/>
        <v>Masters Super Pesado Marrom Masculino</v>
      </c>
      <c r="C115" t="s">
        <v>29</v>
      </c>
      <c r="D115" t="s">
        <v>14</v>
      </c>
      <c r="E115" t="s">
        <v>24</v>
      </c>
      <c r="F115" t="str">
        <f>_xlfn.XLOOKUP(E115,'listas apoio'!A:A,'listas apoio'!B:B)</f>
        <v>SUPER HEAVY</v>
      </c>
      <c r="I115" s="2">
        <v>100.5</v>
      </c>
      <c r="J115" t="s">
        <v>17</v>
      </c>
      <c r="L115">
        <v>30</v>
      </c>
      <c r="M115">
        <v>99</v>
      </c>
      <c r="N115" s="4">
        <v>45676</v>
      </c>
      <c r="O115" s="4">
        <v>45676</v>
      </c>
    </row>
    <row r="116" spans="1:15" hidden="1" x14ac:dyDescent="0.25">
      <c r="A116">
        <f t="shared" si="3"/>
        <v>115</v>
      </c>
      <c r="B116" t="str">
        <f t="shared" si="2"/>
        <v>Juvenil Pesadíssimo Marrom Masculino</v>
      </c>
      <c r="C116" t="s">
        <v>29</v>
      </c>
      <c r="D116" t="s">
        <v>14</v>
      </c>
      <c r="E116" t="s">
        <v>25</v>
      </c>
      <c r="F116" t="str">
        <f>_xlfn.XLOOKUP(E116,'listas apoio'!A:A,'listas apoio'!B:B)</f>
        <v>ULTRA HEAVY</v>
      </c>
      <c r="J116" t="s">
        <v>15</v>
      </c>
      <c r="L116">
        <v>16</v>
      </c>
      <c r="M116">
        <v>17</v>
      </c>
      <c r="N116" s="4">
        <v>45676</v>
      </c>
      <c r="O116" s="4">
        <v>45676</v>
      </c>
    </row>
    <row r="117" spans="1:15" hidden="1" x14ac:dyDescent="0.25">
      <c r="A117">
        <f t="shared" si="3"/>
        <v>116</v>
      </c>
      <c r="B117" t="str">
        <f t="shared" si="2"/>
        <v>Adulto Pesadíssimo Marrom Masculino</v>
      </c>
      <c r="C117" t="s">
        <v>29</v>
      </c>
      <c r="D117" t="s">
        <v>14</v>
      </c>
      <c r="E117" t="s">
        <v>25</v>
      </c>
      <c r="F117" t="str">
        <f>_xlfn.XLOOKUP(E117,'listas apoio'!A:A,'listas apoio'!B:B)</f>
        <v>ULTRA HEAVY</v>
      </c>
      <c r="J117" t="s">
        <v>16</v>
      </c>
      <c r="L117">
        <v>18</v>
      </c>
      <c r="M117">
        <v>29</v>
      </c>
      <c r="N117" s="4">
        <v>45676</v>
      </c>
      <c r="O117" s="4">
        <v>45676</v>
      </c>
    </row>
    <row r="118" spans="1:15" hidden="1" x14ac:dyDescent="0.25">
      <c r="A118">
        <f t="shared" si="3"/>
        <v>117</v>
      </c>
      <c r="B118" t="str">
        <f t="shared" si="2"/>
        <v>Masters Pesadíssimo Marrom Masculino</v>
      </c>
      <c r="C118" t="s">
        <v>29</v>
      </c>
      <c r="D118" t="s">
        <v>14</v>
      </c>
      <c r="E118" t="s">
        <v>25</v>
      </c>
      <c r="F118" t="str">
        <f>_xlfn.XLOOKUP(E118,'listas apoio'!A:A,'listas apoio'!B:B)</f>
        <v>ULTRA HEAVY</v>
      </c>
      <c r="J118" t="s">
        <v>17</v>
      </c>
      <c r="L118">
        <v>30</v>
      </c>
      <c r="M118">
        <v>99</v>
      </c>
      <c r="N118" s="4">
        <v>45676</v>
      </c>
      <c r="O118" s="4">
        <v>45676</v>
      </c>
    </row>
    <row r="119" spans="1:15" hidden="1" x14ac:dyDescent="0.25">
      <c r="A119">
        <f t="shared" si="3"/>
        <v>118</v>
      </c>
      <c r="B119" t="str">
        <f t="shared" si="2"/>
        <v>Juvenil Absoluto Marrom Masculino</v>
      </c>
      <c r="C119" t="s">
        <v>29</v>
      </c>
      <c r="D119" t="s">
        <v>14</v>
      </c>
      <c r="E119" t="s">
        <v>26</v>
      </c>
      <c r="F119" t="str">
        <f>_xlfn.XLOOKUP(E119,'listas apoio'!A:A,'listas apoio'!B:B)</f>
        <v>OPEN CLASS</v>
      </c>
      <c r="J119" t="s">
        <v>15</v>
      </c>
      <c r="L119">
        <v>16</v>
      </c>
      <c r="M119">
        <v>17</v>
      </c>
      <c r="N119" s="4">
        <v>45676</v>
      </c>
      <c r="O119" s="4">
        <v>45676</v>
      </c>
    </row>
    <row r="120" spans="1:15" hidden="1" x14ac:dyDescent="0.25">
      <c r="A120">
        <f t="shared" si="3"/>
        <v>119</v>
      </c>
      <c r="B120" t="str">
        <f t="shared" si="2"/>
        <v>Adulto Absoluto Marrom Masculino</v>
      </c>
      <c r="C120" t="s">
        <v>29</v>
      </c>
      <c r="D120" t="s">
        <v>14</v>
      </c>
      <c r="E120" t="s">
        <v>26</v>
      </c>
      <c r="F120" t="str">
        <f>_xlfn.XLOOKUP(E120,'listas apoio'!A:A,'listas apoio'!B:B)</f>
        <v>OPEN CLASS</v>
      </c>
      <c r="J120" t="s">
        <v>16</v>
      </c>
      <c r="L120">
        <v>18</v>
      </c>
      <c r="M120">
        <v>29</v>
      </c>
      <c r="N120" s="4">
        <v>45676</v>
      </c>
      <c r="O120" s="4">
        <v>45676</v>
      </c>
    </row>
    <row r="121" spans="1:15" hidden="1" x14ac:dyDescent="0.25">
      <c r="A121">
        <f t="shared" si="3"/>
        <v>120</v>
      </c>
      <c r="B121" t="str">
        <f t="shared" si="2"/>
        <v>Masters Absoluto Marrom Masculino</v>
      </c>
      <c r="C121" t="s">
        <v>29</v>
      </c>
      <c r="D121" t="s">
        <v>14</v>
      </c>
      <c r="E121" t="s">
        <v>26</v>
      </c>
      <c r="F121" t="str">
        <f>_xlfn.XLOOKUP(E121,'listas apoio'!A:A,'listas apoio'!B:B)</f>
        <v>OPEN CLASS</v>
      </c>
      <c r="J121" t="s">
        <v>17</v>
      </c>
      <c r="L121">
        <v>30</v>
      </c>
      <c r="M121">
        <v>99</v>
      </c>
      <c r="N121" s="4">
        <v>45676</v>
      </c>
      <c r="O121" s="4">
        <v>45676</v>
      </c>
    </row>
    <row r="122" spans="1:15" hidden="1" x14ac:dyDescent="0.25">
      <c r="A122">
        <f t="shared" si="3"/>
        <v>121</v>
      </c>
      <c r="B122" t="str">
        <f t="shared" si="2"/>
        <v>Juvenil Galo Preta Masculino</v>
      </c>
      <c r="C122" t="s">
        <v>30</v>
      </c>
      <c r="D122" t="s">
        <v>14</v>
      </c>
      <c r="E122" t="s">
        <v>12</v>
      </c>
      <c r="F122" t="str">
        <f>_xlfn.XLOOKUP(E122,'listas apoio'!A:A,'listas apoio'!B:B)</f>
        <v>ROOSTER</v>
      </c>
      <c r="I122" s="2">
        <v>53.5</v>
      </c>
      <c r="J122" t="s">
        <v>15</v>
      </c>
      <c r="L122">
        <v>16</v>
      </c>
      <c r="M122">
        <v>17</v>
      </c>
      <c r="N122" s="4">
        <v>45676</v>
      </c>
      <c r="O122" s="4">
        <v>45676</v>
      </c>
    </row>
    <row r="123" spans="1:15" hidden="1" x14ac:dyDescent="0.25">
      <c r="A123">
        <f t="shared" si="3"/>
        <v>122</v>
      </c>
      <c r="B123" t="str">
        <f t="shared" si="2"/>
        <v>Adulto Galo Preta Masculino</v>
      </c>
      <c r="C123" t="s">
        <v>30</v>
      </c>
      <c r="D123" t="s">
        <v>14</v>
      </c>
      <c r="E123" t="s">
        <v>12</v>
      </c>
      <c r="F123" t="str">
        <f>_xlfn.XLOOKUP(E123,'listas apoio'!A:A,'listas apoio'!B:B)</f>
        <v>ROOSTER</v>
      </c>
      <c r="I123" s="2">
        <v>57.5</v>
      </c>
      <c r="J123" t="s">
        <v>16</v>
      </c>
      <c r="L123">
        <v>18</v>
      </c>
      <c r="M123">
        <v>29</v>
      </c>
      <c r="N123" s="4">
        <v>45676</v>
      </c>
      <c r="O123" s="4">
        <v>45676</v>
      </c>
    </row>
    <row r="124" spans="1:15" hidden="1" x14ac:dyDescent="0.25">
      <c r="A124">
        <f t="shared" si="3"/>
        <v>123</v>
      </c>
      <c r="B124" t="str">
        <f t="shared" si="2"/>
        <v>Masters Galo Preta Masculino</v>
      </c>
      <c r="C124" t="s">
        <v>30</v>
      </c>
      <c r="D124" t="s">
        <v>14</v>
      </c>
      <c r="E124" t="s">
        <v>12</v>
      </c>
      <c r="F124" t="str">
        <f>_xlfn.XLOOKUP(E124,'listas apoio'!A:A,'listas apoio'!B:B)</f>
        <v>ROOSTER</v>
      </c>
      <c r="I124" s="2">
        <v>57.5</v>
      </c>
      <c r="J124" t="s">
        <v>17</v>
      </c>
      <c r="L124">
        <v>30</v>
      </c>
      <c r="M124">
        <v>99</v>
      </c>
      <c r="N124" s="4">
        <v>45676</v>
      </c>
      <c r="O124" s="4">
        <v>45676</v>
      </c>
    </row>
    <row r="125" spans="1:15" hidden="1" x14ac:dyDescent="0.25">
      <c r="A125">
        <f t="shared" si="3"/>
        <v>124</v>
      </c>
      <c r="B125" t="str">
        <f t="shared" si="2"/>
        <v>Juvenil Pluma Preta Masculino</v>
      </c>
      <c r="C125" t="s">
        <v>30</v>
      </c>
      <c r="D125" t="s">
        <v>14</v>
      </c>
      <c r="E125" t="s">
        <v>18</v>
      </c>
      <c r="F125" t="str">
        <f>_xlfn.XLOOKUP(E125,'listas apoio'!A:A,'listas apoio'!B:B)</f>
        <v>LIGHT FEATHER</v>
      </c>
      <c r="I125" s="2">
        <v>58.5</v>
      </c>
      <c r="J125" t="s">
        <v>15</v>
      </c>
      <c r="L125">
        <v>16</v>
      </c>
      <c r="M125">
        <v>17</v>
      </c>
      <c r="N125" s="4">
        <v>45676</v>
      </c>
      <c r="O125" s="4">
        <v>45676</v>
      </c>
    </row>
    <row r="126" spans="1:15" hidden="1" x14ac:dyDescent="0.25">
      <c r="A126">
        <f t="shared" si="3"/>
        <v>125</v>
      </c>
      <c r="B126" t="str">
        <f t="shared" si="2"/>
        <v>Adulto Pluma Preta Masculino</v>
      </c>
      <c r="C126" t="s">
        <v>30</v>
      </c>
      <c r="D126" t="s">
        <v>14</v>
      </c>
      <c r="E126" t="s">
        <v>18</v>
      </c>
      <c r="F126" t="str">
        <f>_xlfn.XLOOKUP(E126,'listas apoio'!A:A,'listas apoio'!B:B)</f>
        <v>LIGHT FEATHER</v>
      </c>
      <c r="I126" s="2">
        <v>64</v>
      </c>
      <c r="J126" t="s">
        <v>16</v>
      </c>
      <c r="L126">
        <v>18</v>
      </c>
      <c r="M126">
        <v>29</v>
      </c>
      <c r="N126" s="4">
        <v>45676</v>
      </c>
      <c r="O126" s="4">
        <v>45676</v>
      </c>
    </row>
    <row r="127" spans="1:15" hidden="1" x14ac:dyDescent="0.25">
      <c r="A127">
        <f t="shared" si="3"/>
        <v>126</v>
      </c>
      <c r="B127" t="str">
        <f t="shared" si="2"/>
        <v>Masters Pluma Preta Masculino</v>
      </c>
      <c r="C127" t="s">
        <v>30</v>
      </c>
      <c r="D127" t="s">
        <v>14</v>
      </c>
      <c r="E127" t="s">
        <v>18</v>
      </c>
      <c r="F127" t="str">
        <f>_xlfn.XLOOKUP(E127,'listas apoio'!A:A,'listas apoio'!B:B)</f>
        <v>LIGHT FEATHER</v>
      </c>
      <c r="I127" s="2">
        <v>64</v>
      </c>
      <c r="J127" t="s">
        <v>17</v>
      </c>
      <c r="L127">
        <v>30</v>
      </c>
      <c r="M127">
        <v>99</v>
      </c>
      <c r="N127" s="4">
        <v>45676</v>
      </c>
      <c r="O127" s="4">
        <v>45676</v>
      </c>
    </row>
    <row r="128" spans="1:15" hidden="1" x14ac:dyDescent="0.25">
      <c r="A128">
        <f t="shared" si="3"/>
        <v>127</v>
      </c>
      <c r="B128" t="str">
        <f t="shared" si="2"/>
        <v>Juvenil Pena Preta Masculino</v>
      </c>
      <c r="C128" t="s">
        <v>30</v>
      </c>
      <c r="D128" t="s">
        <v>14</v>
      </c>
      <c r="E128" t="s">
        <v>19</v>
      </c>
      <c r="F128" t="str">
        <f>_xlfn.XLOOKUP(E128,'listas apoio'!A:A,'listas apoio'!B:B)</f>
        <v>FEATHER</v>
      </c>
      <c r="I128" s="2">
        <v>64</v>
      </c>
      <c r="J128" t="s">
        <v>15</v>
      </c>
      <c r="L128">
        <v>16</v>
      </c>
      <c r="M128">
        <v>17</v>
      </c>
      <c r="N128" s="4">
        <v>45676</v>
      </c>
      <c r="O128" s="4">
        <v>45676</v>
      </c>
    </row>
    <row r="129" spans="1:15" hidden="1" x14ac:dyDescent="0.25">
      <c r="A129">
        <f t="shared" si="3"/>
        <v>128</v>
      </c>
      <c r="B129" t="str">
        <f t="shared" si="2"/>
        <v>Adulto Pena Preta Masculino</v>
      </c>
      <c r="C129" t="s">
        <v>30</v>
      </c>
      <c r="D129" t="s">
        <v>14</v>
      </c>
      <c r="E129" t="s">
        <v>19</v>
      </c>
      <c r="F129" t="str">
        <f>_xlfn.XLOOKUP(E129,'listas apoio'!A:A,'listas apoio'!B:B)</f>
        <v>FEATHER</v>
      </c>
      <c r="I129" s="2">
        <v>70</v>
      </c>
      <c r="J129" t="s">
        <v>16</v>
      </c>
      <c r="L129">
        <v>18</v>
      </c>
      <c r="M129">
        <v>29</v>
      </c>
      <c r="N129" s="4">
        <v>45676</v>
      </c>
      <c r="O129" s="4">
        <v>45676</v>
      </c>
    </row>
    <row r="130" spans="1:15" hidden="1" x14ac:dyDescent="0.25">
      <c r="A130">
        <f t="shared" si="3"/>
        <v>129</v>
      </c>
      <c r="B130" t="str">
        <f t="shared" si="2"/>
        <v>Masters Pena Preta Masculino</v>
      </c>
      <c r="C130" t="s">
        <v>30</v>
      </c>
      <c r="D130" t="s">
        <v>14</v>
      </c>
      <c r="E130" t="s">
        <v>19</v>
      </c>
      <c r="F130" t="str">
        <f>_xlfn.XLOOKUP(E130,'listas apoio'!A:A,'listas apoio'!B:B)</f>
        <v>FEATHER</v>
      </c>
      <c r="I130" s="2">
        <v>70</v>
      </c>
      <c r="J130" t="s">
        <v>17</v>
      </c>
      <c r="L130">
        <v>30</v>
      </c>
      <c r="M130">
        <v>99</v>
      </c>
      <c r="N130" s="4">
        <v>45676</v>
      </c>
      <c r="O130" s="4">
        <v>45676</v>
      </c>
    </row>
    <row r="131" spans="1:15" hidden="1" x14ac:dyDescent="0.25">
      <c r="A131">
        <f t="shared" si="3"/>
        <v>130</v>
      </c>
      <c r="B131" t="str">
        <f t="shared" ref="B131:B194" si="4">J131&amp;IF(K131="",""," ")&amp;" "&amp;E131&amp;" "&amp;C131&amp;" "&amp;D131</f>
        <v>Juvenil Leve Preta Masculino</v>
      </c>
      <c r="C131" t="s">
        <v>30</v>
      </c>
      <c r="D131" t="s">
        <v>14</v>
      </c>
      <c r="E131" t="s">
        <v>20</v>
      </c>
      <c r="F131" t="str">
        <f>_xlfn.XLOOKUP(E131,'listas apoio'!A:A,'listas apoio'!B:B)</f>
        <v>LIGHT</v>
      </c>
      <c r="I131" s="2">
        <v>69</v>
      </c>
      <c r="J131" t="s">
        <v>15</v>
      </c>
      <c r="L131">
        <v>16</v>
      </c>
      <c r="M131">
        <v>17</v>
      </c>
      <c r="N131" s="4">
        <v>45676</v>
      </c>
      <c r="O131" s="4">
        <v>45676</v>
      </c>
    </row>
    <row r="132" spans="1:15" hidden="1" x14ac:dyDescent="0.25">
      <c r="A132">
        <f t="shared" ref="A132:A195" si="5">A131+1</f>
        <v>131</v>
      </c>
      <c r="B132" t="str">
        <f t="shared" si="4"/>
        <v>Adulto Leve Preta Masculino</v>
      </c>
      <c r="C132" t="s">
        <v>30</v>
      </c>
      <c r="D132" t="s">
        <v>14</v>
      </c>
      <c r="E132" t="s">
        <v>20</v>
      </c>
      <c r="F132" t="str">
        <f>_xlfn.XLOOKUP(E132,'listas apoio'!A:A,'listas apoio'!B:B)</f>
        <v>LIGHT</v>
      </c>
      <c r="I132" s="2">
        <v>76</v>
      </c>
      <c r="J132" t="s">
        <v>16</v>
      </c>
      <c r="L132">
        <v>18</v>
      </c>
      <c r="M132">
        <v>29</v>
      </c>
      <c r="N132" s="4">
        <v>45676</v>
      </c>
      <c r="O132" s="4">
        <v>45676</v>
      </c>
    </row>
    <row r="133" spans="1:15" hidden="1" x14ac:dyDescent="0.25">
      <c r="A133">
        <f t="shared" si="5"/>
        <v>132</v>
      </c>
      <c r="B133" t="str">
        <f t="shared" si="4"/>
        <v>Masters Leve Preta Masculino</v>
      </c>
      <c r="C133" t="s">
        <v>30</v>
      </c>
      <c r="D133" t="s">
        <v>14</v>
      </c>
      <c r="E133" t="s">
        <v>20</v>
      </c>
      <c r="F133" t="str">
        <f>_xlfn.XLOOKUP(E133,'listas apoio'!A:A,'listas apoio'!B:B)</f>
        <v>LIGHT</v>
      </c>
      <c r="I133" s="2">
        <v>76</v>
      </c>
      <c r="J133" t="s">
        <v>17</v>
      </c>
      <c r="L133">
        <v>30</v>
      </c>
      <c r="M133">
        <v>99</v>
      </c>
      <c r="N133" s="4">
        <v>45676</v>
      </c>
      <c r="O133" s="4">
        <v>45676</v>
      </c>
    </row>
    <row r="134" spans="1:15" hidden="1" x14ac:dyDescent="0.25">
      <c r="A134">
        <f t="shared" si="5"/>
        <v>133</v>
      </c>
      <c r="B134" t="str">
        <f t="shared" si="4"/>
        <v>Juvenil Médio Preta Masculino</v>
      </c>
      <c r="C134" t="s">
        <v>30</v>
      </c>
      <c r="D134" t="s">
        <v>14</v>
      </c>
      <c r="E134" t="s">
        <v>21</v>
      </c>
      <c r="F134" t="str">
        <f>_xlfn.XLOOKUP(E134,'listas apoio'!A:A,'listas apoio'!B:B)</f>
        <v>MIDDLE</v>
      </c>
      <c r="I134" s="2">
        <v>74</v>
      </c>
      <c r="J134" t="s">
        <v>15</v>
      </c>
      <c r="L134">
        <v>16</v>
      </c>
      <c r="M134">
        <v>17</v>
      </c>
      <c r="N134" s="4">
        <v>45676</v>
      </c>
      <c r="O134" s="4">
        <v>45676</v>
      </c>
    </row>
    <row r="135" spans="1:15" hidden="1" x14ac:dyDescent="0.25">
      <c r="A135">
        <f t="shared" si="5"/>
        <v>134</v>
      </c>
      <c r="B135" t="str">
        <f t="shared" si="4"/>
        <v>Adulto Médio Preta Masculino</v>
      </c>
      <c r="C135" t="s">
        <v>30</v>
      </c>
      <c r="D135" t="s">
        <v>14</v>
      </c>
      <c r="E135" t="s">
        <v>21</v>
      </c>
      <c r="F135" t="str">
        <f>_xlfn.XLOOKUP(E135,'listas apoio'!A:A,'listas apoio'!B:B)</f>
        <v>MIDDLE</v>
      </c>
      <c r="I135" s="2">
        <v>82.3</v>
      </c>
      <c r="J135" t="s">
        <v>16</v>
      </c>
      <c r="L135">
        <v>18</v>
      </c>
      <c r="M135">
        <v>29</v>
      </c>
      <c r="N135" s="4">
        <v>45676</v>
      </c>
      <c r="O135" s="4">
        <v>45676</v>
      </c>
    </row>
    <row r="136" spans="1:15" hidden="1" x14ac:dyDescent="0.25">
      <c r="A136">
        <f t="shared" si="5"/>
        <v>135</v>
      </c>
      <c r="B136" t="str">
        <f t="shared" si="4"/>
        <v>Masters Médio Preta Masculino</v>
      </c>
      <c r="C136" t="s">
        <v>30</v>
      </c>
      <c r="D136" t="s">
        <v>14</v>
      </c>
      <c r="E136" t="s">
        <v>21</v>
      </c>
      <c r="F136" t="str">
        <f>_xlfn.XLOOKUP(E136,'listas apoio'!A:A,'listas apoio'!B:B)</f>
        <v>MIDDLE</v>
      </c>
      <c r="I136" s="2">
        <v>82.3</v>
      </c>
      <c r="J136" t="s">
        <v>17</v>
      </c>
      <c r="L136">
        <v>30</v>
      </c>
      <c r="M136">
        <v>99</v>
      </c>
      <c r="N136" s="4">
        <v>45676</v>
      </c>
      <c r="O136" s="4">
        <v>45676</v>
      </c>
    </row>
    <row r="137" spans="1:15" hidden="1" x14ac:dyDescent="0.25">
      <c r="A137">
        <f t="shared" si="5"/>
        <v>136</v>
      </c>
      <c r="B137" t="str">
        <f t="shared" si="4"/>
        <v>Juvenil Meio-Pesado Preta Masculino</v>
      </c>
      <c r="C137" t="s">
        <v>30</v>
      </c>
      <c r="D137" t="s">
        <v>14</v>
      </c>
      <c r="E137" t="s">
        <v>22</v>
      </c>
      <c r="F137" t="str">
        <f>_xlfn.XLOOKUP(E137,'listas apoio'!A:A,'listas apoio'!B:B)</f>
        <v>MEDIUM HEAVY</v>
      </c>
      <c r="I137" s="2">
        <v>79.3</v>
      </c>
      <c r="J137" t="s">
        <v>15</v>
      </c>
      <c r="L137">
        <v>16</v>
      </c>
      <c r="M137">
        <v>17</v>
      </c>
      <c r="N137" s="4">
        <v>45676</v>
      </c>
      <c r="O137" s="4">
        <v>45676</v>
      </c>
    </row>
    <row r="138" spans="1:15" hidden="1" x14ac:dyDescent="0.25">
      <c r="A138">
        <f t="shared" si="5"/>
        <v>137</v>
      </c>
      <c r="B138" t="str">
        <f t="shared" si="4"/>
        <v>Adulto Meio-Pesado Preta Masculino</v>
      </c>
      <c r="C138" t="s">
        <v>30</v>
      </c>
      <c r="D138" t="s">
        <v>14</v>
      </c>
      <c r="E138" t="s">
        <v>22</v>
      </c>
      <c r="F138" t="str">
        <f>_xlfn.XLOOKUP(E138,'listas apoio'!A:A,'listas apoio'!B:B)</f>
        <v>MEDIUM HEAVY</v>
      </c>
      <c r="I138" s="2">
        <v>88.3</v>
      </c>
      <c r="J138" t="s">
        <v>16</v>
      </c>
      <c r="L138">
        <v>18</v>
      </c>
      <c r="M138">
        <v>29</v>
      </c>
      <c r="N138" s="4">
        <v>45676</v>
      </c>
      <c r="O138" s="4">
        <v>45676</v>
      </c>
    </row>
    <row r="139" spans="1:15" hidden="1" x14ac:dyDescent="0.25">
      <c r="A139">
        <f t="shared" si="5"/>
        <v>138</v>
      </c>
      <c r="B139" t="str">
        <f t="shared" si="4"/>
        <v>Masters Meio-Pesado Preta Masculino</v>
      </c>
      <c r="C139" t="s">
        <v>30</v>
      </c>
      <c r="D139" t="s">
        <v>14</v>
      </c>
      <c r="E139" t="s">
        <v>22</v>
      </c>
      <c r="F139" t="str">
        <f>_xlfn.XLOOKUP(E139,'listas apoio'!A:A,'listas apoio'!B:B)</f>
        <v>MEDIUM HEAVY</v>
      </c>
      <c r="I139" s="2">
        <v>88.3</v>
      </c>
      <c r="J139" t="s">
        <v>17</v>
      </c>
      <c r="L139">
        <v>30</v>
      </c>
      <c r="M139">
        <v>99</v>
      </c>
      <c r="N139" s="4">
        <v>45676</v>
      </c>
      <c r="O139" s="4">
        <v>45676</v>
      </c>
    </row>
    <row r="140" spans="1:15" hidden="1" x14ac:dyDescent="0.25">
      <c r="A140">
        <f t="shared" si="5"/>
        <v>139</v>
      </c>
      <c r="B140" t="str">
        <f t="shared" si="4"/>
        <v>Juvenil Pesado Preta Masculino</v>
      </c>
      <c r="C140" t="s">
        <v>30</v>
      </c>
      <c r="D140" t="s">
        <v>14</v>
      </c>
      <c r="E140" t="s">
        <v>23</v>
      </c>
      <c r="F140" t="str">
        <f>_xlfn.XLOOKUP(E140,'listas apoio'!A:A,'listas apoio'!B:B)</f>
        <v>HEAVY</v>
      </c>
      <c r="I140" s="2">
        <v>84.3</v>
      </c>
      <c r="J140" t="s">
        <v>15</v>
      </c>
      <c r="L140">
        <v>16</v>
      </c>
      <c r="M140">
        <v>17</v>
      </c>
      <c r="N140" s="4">
        <v>45676</v>
      </c>
      <c r="O140" s="4">
        <v>45676</v>
      </c>
    </row>
    <row r="141" spans="1:15" hidden="1" x14ac:dyDescent="0.25">
      <c r="A141">
        <f t="shared" si="5"/>
        <v>140</v>
      </c>
      <c r="B141" t="str">
        <f t="shared" si="4"/>
        <v>Adulto Pesado Preta Masculino</v>
      </c>
      <c r="C141" t="s">
        <v>30</v>
      </c>
      <c r="D141" t="s">
        <v>14</v>
      </c>
      <c r="E141" t="s">
        <v>23</v>
      </c>
      <c r="F141" t="str">
        <f>_xlfn.XLOOKUP(E141,'listas apoio'!A:A,'listas apoio'!B:B)</f>
        <v>HEAVY</v>
      </c>
      <c r="I141" s="2">
        <v>94.3</v>
      </c>
      <c r="J141" t="s">
        <v>16</v>
      </c>
      <c r="L141">
        <v>18</v>
      </c>
      <c r="M141">
        <v>29</v>
      </c>
      <c r="N141" s="4">
        <v>45676</v>
      </c>
      <c r="O141" s="4">
        <v>45676</v>
      </c>
    </row>
    <row r="142" spans="1:15" hidden="1" x14ac:dyDescent="0.25">
      <c r="A142">
        <f t="shared" si="5"/>
        <v>141</v>
      </c>
      <c r="B142" t="str">
        <f t="shared" si="4"/>
        <v>Masters Pesado Preta Masculino</v>
      </c>
      <c r="C142" t="s">
        <v>30</v>
      </c>
      <c r="D142" t="s">
        <v>14</v>
      </c>
      <c r="E142" t="s">
        <v>23</v>
      </c>
      <c r="F142" t="str">
        <f>_xlfn.XLOOKUP(E142,'listas apoio'!A:A,'listas apoio'!B:B)</f>
        <v>HEAVY</v>
      </c>
      <c r="I142" s="2">
        <v>94.3</v>
      </c>
      <c r="J142" t="s">
        <v>17</v>
      </c>
      <c r="L142">
        <v>30</v>
      </c>
      <c r="M142">
        <v>99</v>
      </c>
      <c r="N142" s="4">
        <v>45676</v>
      </c>
      <c r="O142" s="4">
        <v>45676</v>
      </c>
    </row>
    <row r="143" spans="1:15" hidden="1" x14ac:dyDescent="0.25">
      <c r="A143">
        <f t="shared" si="5"/>
        <v>142</v>
      </c>
      <c r="B143" t="str">
        <f t="shared" si="4"/>
        <v>Juvenil Super Pesado Preta Masculino</v>
      </c>
      <c r="C143" t="s">
        <v>30</v>
      </c>
      <c r="D143" t="s">
        <v>14</v>
      </c>
      <c r="E143" t="s">
        <v>24</v>
      </c>
      <c r="F143" t="str">
        <f>_xlfn.XLOOKUP(E143,'listas apoio'!A:A,'listas apoio'!B:B)</f>
        <v>SUPER HEAVY</v>
      </c>
      <c r="I143" s="2">
        <v>89.3</v>
      </c>
      <c r="J143" t="s">
        <v>15</v>
      </c>
      <c r="L143">
        <v>16</v>
      </c>
      <c r="M143">
        <v>17</v>
      </c>
      <c r="N143" s="4">
        <v>45676</v>
      </c>
      <c r="O143" s="4">
        <v>45676</v>
      </c>
    </row>
    <row r="144" spans="1:15" hidden="1" x14ac:dyDescent="0.25">
      <c r="A144">
        <f t="shared" si="5"/>
        <v>143</v>
      </c>
      <c r="B144" t="str">
        <f t="shared" si="4"/>
        <v>Adulto Super Pesado Preta Masculino</v>
      </c>
      <c r="C144" t="s">
        <v>30</v>
      </c>
      <c r="D144" t="s">
        <v>14</v>
      </c>
      <c r="E144" t="s">
        <v>24</v>
      </c>
      <c r="F144" t="str">
        <f>_xlfn.XLOOKUP(E144,'listas apoio'!A:A,'listas apoio'!B:B)</f>
        <v>SUPER HEAVY</v>
      </c>
      <c r="I144" s="2">
        <v>100.5</v>
      </c>
      <c r="J144" t="s">
        <v>16</v>
      </c>
      <c r="L144">
        <v>18</v>
      </c>
      <c r="M144">
        <v>29</v>
      </c>
      <c r="N144" s="4">
        <v>45676</v>
      </c>
      <c r="O144" s="4">
        <v>45676</v>
      </c>
    </row>
    <row r="145" spans="1:15" hidden="1" x14ac:dyDescent="0.25">
      <c r="A145">
        <f t="shared" si="5"/>
        <v>144</v>
      </c>
      <c r="B145" t="str">
        <f t="shared" si="4"/>
        <v>Masters Super Pesado Preta Masculino</v>
      </c>
      <c r="C145" t="s">
        <v>30</v>
      </c>
      <c r="D145" t="s">
        <v>14</v>
      </c>
      <c r="E145" t="s">
        <v>24</v>
      </c>
      <c r="F145" t="str">
        <f>_xlfn.XLOOKUP(E145,'listas apoio'!A:A,'listas apoio'!B:B)</f>
        <v>SUPER HEAVY</v>
      </c>
      <c r="I145" s="2">
        <v>100.5</v>
      </c>
      <c r="J145" t="s">
        <v>17</v>
      </c>
      <c r="L145">
        <v>30</v>
      </c>
      <c r="M145">
        <v>99</v>
      </c>
      <c r="N145" s="4">
        <v>45676</v>
      </c>
      <c r="O145" s="4">
        <v>45676</v>
      </c>
    </row>
    <row r="146" spans="1:15" hidden="1" x14ac:dyDescent="0.25">
      <c r="A146">
        <f t="shared" si="5"/>
        <v>145</v>
      </c>
      <c r="B146" t="str">
        <f t="shared" si="4"/>
        <v>Juvenil Pesadíssimo Preta Masculino</v>
      </c>
      <c r="C146" t="s">
        <v>30</v>
      </c>
      <c r="D146" t="s">
        <v>14</v>
      </c>
      <c r="E146" t="s">
        <v>25</v>
      </c>
      <c r="F146" t="str">
        <f>_xlfn.XLOOKUP(E146,'listas apoio'!A:A,'listas apoio'!B:B)</f>
        <v>ULTRA HEAVY</v>
      </c>
      <c r="J146" t="s">
        <v>15</v>
      </c>
      <c r="L146">
        <v>16</v>
      </c>
      <c r="M146">
        <v>17</v>
      </c>
      <c r="N146" s="4">
        <v>45676</v>
      </c>
      <c r="O146" s="4">
        <v>45676</v>
      </c>
    </row>
    <row r="147" spans="1:15" hidden="1" x14ac:dyDescent="0.25">
      <c r="A147">
        <f t="shared" si="5"/>
        <v>146</v>
      </c>
      <c r="B147" t="str">
        <f t="shared" si="4"/>
        <v>Adulto Pesadíssimo Preta Masculino</v>
      </c>
      <c r="C147" t="s">
        <v>30</v>
      </c>
      <c r="D147" t="s">
        <v>14</v>
      </c>
      <c r="E147" t="s">
        <v>25</v>
      </c>
      <c r="F147" t="str">
        <f>_xlfn.XLOOKUP(E147,'listas apoio'!A:A,'listas apoio'!B:B)</f>
        <v>ULTRA HEAVY</v>
      </c>
      <c r="J147" t="s">
        <v>16</v>
      </c>
      <c r="L147">
        <v>18</v>
      </c>
      <c r="M147">
        <v>29</v>
      </c>
      <c r="N147" s="4">
        <v>45676</v>
      </c>
      <c r="O147" s="4">
        <v>45676</v>
      </c>
    </row>
    <row r="148" spans="1:15" hidden="1" x14ac:dyDescent="0.25">
      <c r="A148">
        <f t="shared" si="5"/>
        <v>147</v>
      </c>
      <c r="B148" t="str">
        <f t="shared" si="4"/>
        <v>Masters Pesadíssimo Preta Masculino</v>
      </c>
      <c r="C148" t="s">
        <v>30</v>
      </c>
      <c r="D148" t="s">
        <v>14</v>
      </c>
      <c r="E148" t="s">
        <v>25</v>
      </c>
      <c r="F148" t="str">
        <f>_xlfn.XLOOKUP(E148,'listas apoio'!A:A,'listas apoio'!B:B)</f>
        <v>ULTRA HEAVY</v>
      </c>
      <c r="J148" t="s">
        <v>17</v>
      </c>
      <c r="L148">
        <v>30</v>
      </c>
      <c r="M148">
        <v>99</v>
      </c>
      <c r="N148" s="4">
        <v>45676</v>
      </c>
      <c r="O148" s="4">
        <v>45676</v>
      </c>
    </row>
    <row r="149" spans="1:15" hidden="1" x14ac:dyDescent="0.25">
      <c r="A149">
        <f t="shared" si="5"/>
        <v>148</v>
      </c>
      <c r="B149" t="str">
        <f t="shared" si="4"/>
        <v>Juvenil Absoluto Preta Masculino</v>
      </c>
      <c r="C149" t="s">
        <v>30</v>
      </c>
      <c r="D149" t="s">
        <v>14</v>
      </c>
      <c r="E149" t="s">
        <v>26</v>
      </c>
      <c r="F149" t="str">
        <f>_xlfn.XLOOKUP(E149,'listas apoio'!A:A,'listas apoio'!B:B)</f>
        <v>OPEN CLASS</v>
      </c>
      <c r="J149" t="s">
        <v>15</v>
      </c>
      <c r="L149">
        <v>16</v>
      </c>
      <c r="M149">
        <v>17</v>
      </c>
      <c r="N149" s="4">
        <v>45676</v>
      </c>
      <c r="O149" s="4">
        <v>45676</v>
      </c>
    </row>
    <row r="150" spans="1:15" hidden="1" x14ac:dyDescent="0.25">
      <c r="A150">
        <f t="shared" si="5"/>
        <v>149</v>
      </c>
      <c r="B150" t="str">
        <f t="shared" si="4"/>
        <v>Adulto Absoluto Preta Masculino</v>
      </c>
      <c r="C150" t="s">
        <v>30</v>
      </c>
      <c r="D150" t="s">
        <v>14</v>
      </c>
      <c r="E150" t="s">
        <v>26</v>
      </c>
      <c r="F150" t="str">
        <f>_xlfn.XLOOKUP(E150,'listas apoio'!A:A,'listas apoio'!B:B)</f>
        <v>OPEN CLASS</v>
      </c>
      <c r="J150" t="s">
        <v>16</v>
      </c>
      <c r="L150">
        <v>18</v>
      </c>
      <c r="M150">
        <v>29</v>
      </c>
      <c r="N150" s="4">
        <v>45676</v>
      </c>
      <c r="O150" s="4">
        <v>45676</v>
      </c>
    </row>
    <row r="151" spans="1:15" hidden="1" x14ac:dyDescent="0.25">
      <c r="A151">
        <f t="shared" si="5"/>
        <v>150</v>
      </c>
      <c r="B151" t="str">
        <f t="shared" si="4"/>
        <v>Masters Absoluto Preta Masculino</v>
      </c>
      <c r="C151" t="s">
        <v>30</v>
      </c>
      <c r="D151" t="s">
        <v>14</v>
      </c>
      <c r="E151" t="s">
        <v>26</v>
      </c>
      <c r="F151" t="str">
        <f>_xlfn.XLOOKUP(E151,'listas apoio'!A:A,'listas apoio'!B:B)</f>
        <v>OPEN CLASS</v>
      </c>
      <c r="J151" t="s">
        <v>17</v>
      </c>
      <c r="L151">
        <v>30</v>
      </c>
      <c r="M151">
        <v>99</v>
      </c>
      <c r="N151" s="4">
        <v>45676</v>
      </c>
      <c r="O151" s="4">
        <v>45676</v>
      </c>
    </row>
    <row r="152" spans="1:15" hidden="1" x14ac:dyDescent="0.25">
      <c r="A152">
        <f t="shared" si="5"/>
        <v>151</v>
      </c>
      <c r="B152" t="str">
        <f t="shared" si="4"/>
        <v>Juvenil Galo Branca Feminino</v>
      </c>
      <c r="C152" t="s">
        <v>13</v>
      </c>
      <c r="D152" t="s">
        <v>31</v>
      </c>
      <c r="E152" t="s">
        <v>12</v>
      </c>
      <c r="F152" t="str">
        <f>_xlfn.XLOOKUP(E152,'listas apoio'!A:A,'listas apoio'!B:B)</f>
        <v>ROOSTER</v>
      </c>
      <c r="I152" s="2">
        <v>44.3</v>
      </c>
      <c r="J152" t="s">
        <v>15</v>
      </c>
      <c r="L152">
        <v>16</v>
      </c>
      <c r="M152">
        <v>17</v>
      </c>
      <c r="N152" s="4">
        <v>45676</v>
      </c>
      <c r="O152" s="4">
        <v>45676</v>
      </c>
    </row>
    <row r="153" spans="1:15" hidden="1" x14ac:dyDescent="0.25">
      <c r="A153">
        <f t="shared" si="5"/>
        <v>152</v>
      </c>
      <c r="B153" t="str">
        <f t="shared" si="4"/>
        <v>Adulto Galo Branca Feminino</v>
      </c>
      <c r="C153" t="s">
        <v>13</v>
      </c>
      <c r="D153" t="s">
        <v>31</v>
      </c>
      <c r="E153" t="s">
        <v>12</v>
      </c>
      <c r="F153" t="str">
        <f>_xlfn.XLOOKUP(E153,'listas apoio'!A:A,'listas apoio'!B:B)</f>
        <v>ROOSTER</v>
      </c>
      <c r="I153" s="2">
        <v>48.5</v>
      </c>
      <c r="J153" t="s">
        <v>16</v>
      </c>
      <c r="L153">
        <v>18</v>
      </c>
      <c r="M153">
        <v>29</v>
      </c>
      <c r="N153" s="4">
        <v>45676</v>
      </c>
      <c r="O153" s="4">
        <v>45676</v>
      </c>
    </row>
    <row r="154" spans="1:15" hidden="1" x14ac:dyDescent="0.25">
      <c r="A154">
        <f t="shared" si="5"/>
        <v>153</v>
      </c>
      <c r="B154" t="str">
        <f t="shared" si="4"/>
        <v>Masters Galo Branca Feminino</v>
      </c>
      <c r="C154" t="s">
        <v>13</v>
      </c>
      <c r="D154" t="s">
        <v>31</v>
      </c>
      <c r="E154" t="s">
        <v>12</v>
      </c>
      <c r="F154" t="str">
        <f>_xlfn.XLOOKUP(E154,'listas apoio'!A:A,'listas apoio'!B:B)</f>
        <v>ROOSTER</v>
      </c>
      <c r="I154" s="2">
        <v>48.5</v>
      </c>
      <c r="J154" t="s">
        <v>17</v>
      </c>
      <c r="L154">
        <v>30</v>
      </c>
      <c r="M154">
        <v>99</v>
      </c>
      <c r="N154" s="4">
        <v>45676</v>
      </c>
      <c r="O154" s="4">
        <v>45676</v>
      </c>
    </row>
    <row r="155" spans="1:15" hidden="1" x14ac:dyDescent="0.25">
      <c r="A155">
        <f t="shared" si="5"/>
        <v>154</v>
      </c>
      <c r="B155" t="str">
        <f t="shared" si="4"/>
        <v>Juvenil Pluma Branca Feminino</v>
      </c>
      <c r="C155" t="s">
        <v>13</v>
      </c>
      <c r="D155" t="s">
        <v>31</v>
      </c>
      <c r="E155" t="s">
        <v>18</v>
      </c>
      <c r="F155" t="str">
        <f>_xlfn.XLOOKUP(E155,'listas apoio'!A:A,'listas apoio'!B:B)</f>
        <v>LIGHT FEATHER</v>
      </c>
      <c r="I155" s="2">
        <v>48.3</v>
      </c>
      <c r="J155" t="s">
        <v>15</v>
      </c>
      <c r="L155">
        <v>16</v>
      </c>
      <c r="M155">
        <v>17</v>
      </c>
      <c r="N155" s="4">
        <v>45676</v>
      </c>
      <c r="O155" s="4">
        <v>45676</v>
      </c>
    </row>
    <row r="156" spans="1:15" hidden="1" x14ac:dyDescent="0.25">
      <c r="A156">
        <f t="shared" si="5"/>
        <v>155</v>
      </c>
      <c r="B156" t="str">
        <f t="shared" si="4"/>
        <v>Adulto Pluma Branca Feminino</v>
      </c>
      <c r="C156" t="s">
        <v>13</v>
      </c>
      <c r="D156" t="s">
        <v>31</v>
      </c>
      <c r="E156" t="s">
        <v>18</v>
      </c>
      <c r="F156" t="str">
        <f>_xlfn.XLOOKUP(E156,'listas apoio'!A:A,'listas apoio'!B:B)</f>
        <v>LIGHT FEATHER</v>
      </c>
      <c r="I156" s="2">
        <v>53.5</v>
      </c>
      <c r="J156" t="s">
        <v>16</v>
      </c>
      <c r="L156">
        <v>18</v>
      </c>
      <c r="M156">
        <v>29</v>
      </c>
      <c r="N156" s="4">
        <v>45676</v>
      </c>
      <c r="O156" s="4">
        <v>45676</v>
      </c>
    </row>
    <row r="157" spans="1:15" hidden="1" x14ac:dyDescent="0.25">
      <c r="A157">
        <f t="shared" si="5"/>
        <v>156</v>
      </c>
      <c r="B157" t="str">
        <f t="shared" si="4"/>
        <v>Masters Pluma Branca Feminino</v>
      </c>
      <c r="C157" t="s">
        <v>13</v>
      </c>
      <c r="D157" t="s">
        <v>31</v>
      </c>
      <c r="E157" t="s">
        <v>18</v>
      </c>
      <c r="F157" t="str">
        <f>_xlfn.XLOOKUP(E157,'listas apoio'!A:A,'listas apoio'!B:B)</f>
        <v>LIGHT FEATHER</v>
      </c>
      <c r="I157" s="2">
        <v>53.5</v>
      </c>
      <c r="J157" t="s">
        <v>17</v>
      </c>
      <c r="L157">
        <v>30</v>
      </c>
      <c r="M157">
        <v>99</v>
      </c>
      <c r="N157" s="4">
        <v>45676</v>
      </c>
      <c r="O157" s="4">
        <v>45676</v>
      </c>
    </row>
    <row r="158" spans="1:15" hidden="1" x14ac:dyDescent="0.25">
      <c r="A158">
        <f t="shared" si="5"/>
        <v>157</v>
      </c>
      <c r="B158" t="str">
        <f t="shared" si="4"/>
        <v>Juvenil Pena Branca Feminino</v>
      </c>
      <c r="C158" t="s">
        <v>13</v>
      </c>
      <c r="D158" t="s">
        <v>31</v>
      </c>
      <c r="E158" t="s">
        <v>19</v>
      </c>
      <c r="F158" t="str">
        <f>_xlfn.XLOOKUP(E158,'listas apoio'!A:A,'listas apoio'!B:B)</f>
        <v>FEATHER</v>
      </c>
      <c r="I158" s="2">
        <v>52.5</v>
      </c>
      <c r="J158" t="s">
        <v>15</v>
      </c>
      <c r="L158">
        <v>16</v>
      </c>
      <c r="M158">
        <v>17</v>
      </c>
      <c r="N158" s="4">
        <v>45676</v>
      </c>
      <c r="O158" s="4">
        <v>45676</v>
      </c>
    </row>
    <row r="159" spans="1:15" hidden="1" x14ac:dyDescent="0.25">
      <c r="A159">
        <f t="shared" si="5"/>
        <v>158</v>
      </c>
      <c r="B159" t="str">
        <f t="shared" si="4"/>
        <v>Adulto Pena Branca Feminino</v>
      </c>
      <c r="C159" t="s">
        <v>13</v>
      </c>
      <c r="D159" t="s">
        <v>31</v>
      </c>
      <c r="E159" t="s">
        <v>19</v>
      </c>
      <c r="F159" t="str">
        <f>_xlfn.XLOOKUP(E159,'listas apoio'!A:A,'listas apoio'!B:B)</f>
        <v>FEATHER</v>
      </c>
      <c r="I159" s="2">
        <v>58.5</v>
      </c>
      <c r="J159" t="s">
        <v>16</v>
      </c>
      <c r="L159">
        <v>18</v>
      </c>
      <c r="M159">
        <v>29</v>
      </c>
      <c r="N159" s="4">
        <v>45676</v>
      </c>
      <c r="O159" s="4">
        <v>45676</v>
      </c>
    </row>
    <row r="160" spans="1:15" hidden="1" x14ac:dyDescent="0.25">
      <c r="A160">
        <f t="shared" si="5"/>
        <v>159</v>
      </c>
      <c r="B160" t="str">
        <f t="shared" si="4"/>
        <v>Masters Pena Branca Feminino</v>
      </c>
      <c r="C160" t="s">
        <v>13</v>
      </c>
      <c r="D160" t="s">
        <v>31</v>
      </c>
      <c r="E160" t="s">
        <v>19</v>
      </c>
      <c r="F160" t="str">
        <f>_xlfn.XLOOKUP(E160,'listas apoio'!A:A,'listas apoio'!B:B)</f>
        <v>FEATHER</v>
      </c>
      <c r="I160" s="2">
        <v>58.5</v>
      </c>
      <c r="J160" t="s">
        <v>17</v>
      </c>
      <c r="L160">
        <v>30</v>
      </c>
      <c r="M160">
        <v>99</v>
      </c>
      <c r="N160" s="4">
        <v>45676</v>
      </c>
      <c r="O160" s="4">
        <v>45676</v>
      </c>
    </row>
    <row r="161" spans="1:15" hidden="1" x14ac:dyDescent="0.25">
      <c r="A161">
        <f t="shared" si="5"/>
        <v>160</v>
      </c>
      <c r="B161" t="str">
        <f t="shared" si="4"/>
        <v>Juvenil Leve Branca Feminino</v>
      </c>
      <c r="C161" t="s">
        <v>13</v>
      </c>
      <c r="D161" t="s">
        <v>31</v>
      </c>
      <c r="E161" t="s">
        <v>20</v>
      </c>
      <c r="F161" t="str">
        <f>_xlfn.XLOOKUP(E161,'listas apoio'!A:A,'listas apoio'!B:B)</f>
        <v>LIGHT</v>
      </c>
      <c r="I161" s="2">
        <v>56.5</v>
      </c>
      <c r="J161" t="s">
        <v>15</v>
      </c>
      <c r="L161">
        <v>16</v>
      </c>
      <c r="M161">
        <v>17</v>
      </c>
      <c r="N161" s="4">
        <v>45676</v>
      </c>
      <c r="O161" s="4">
        <v>45676</v>
      </c>
    </row>
    <row r="162" spans="1:15" hidden="1" x14ac:dyDescent="0.25">
      <c r="A162">
        <f t="shared" si="5"/>
        <v>161</v>
      </c>
      <c r="B162" t="str">
        <f t="shared" si="4"/>
        <v>Adulto Leve Branca Feminino</v>
      </c>
      <c r="C162" t="s">
        <v>13</v>
      </c>
      <c r="D162" t="s">
        <v>31</v>
      </c>
      <c r="E162" t="s">
        <v>20</v>
      </c>
      <c r="F162" t="str">
        <f>_xlfn.XLOOKUP(E162,'listas apoio'!A:A,'listas apoio'!B:B)</f>
        <v>LIGHT</v>
      </c>
      <c r="I162" s="2">
        <v>64</v>
      </c>
      <c r="J162" t="s">
        <v>16</v>
      </c>
      <c r="L162">
        <v>18</v>
      </c>
      <c r="M162">
        <v>29</v>
      </c>
      <c r="N162" s="4">
        <v>45676</v>
      </c>
      <c r="O162" s="4">
        <v>45676</v>
      </c>
    </row>
    <row r="163" spans="1:15" hidden="1" x14ac:dyDescent="0.25">
      <c r="A163">
        <f t="shared" si="5"/>
        <v>162</v>
      </c>
      <c r="B163" t="str">
        <f t="shared" si="4"/>
        <v>Masters Leve Branca Feminino</v>
      </c>
      <c r="C163" t="s">
        <v>13</v>
      </c>
      <c r="D163" t="s">
        <v>31</v>
      </c>
      <c r="E163" t="s">
        <v>20</v>
      </c>
      <c r="F163" t="str">
        <f>_xlfn.XLOOKUP(E163,'listas apoio'!A:A,'listas apoio'!B:B)</f>
        <v>LIGHT</v>
      </c>
      <c r="I163" s="2">
        <v>64</v>
      </c>
      <c r="J163" t="s">
        <v>17</v>
      </c>
      <c r="L163">
        <v>30</v>
      </c>
      <c r="M163">
        <v>99</v>
      </c>
      <c r="N163" s="4">
        <v>45676</v>
      </c>
      <c r="O163" s="4">
        <v>45676</v>
      </c>
    </row>
    <row r="164" spans="1:15" hidden="1" x14ac:dyDescent="0.25">
      <c r="A164">
        <f t="shared" si="5"/>
        <v>163</v>
      </c>
      <c r="B164" t="str">
        <f t="shared" si="4"/>
        <v>Juvenil Médio Branca Feminino</v>
      </c>
      <c r="C164" t="s">
        <v>13</v>
      </c>
      <c r="D164" t="s">
        <v>31</v>
      </c>
      <c r="E164" t="s">
        <v>21</v>
      </c>
      <c r="F164" t="str">
        <f>_xlfn.XLOOKUP(E164,'listas apoio'!A:A,'listas apoio'!B:B)</f>
        <v>MIDDLE</v>
      </c>
      <c r="I164" s="2">
        <v>60.5</v>
      </c>
      <c r="J164" t="s">
        <v>15</v>
      </c>
      <c r="L164">
        <v>16</v>
      </c>
      <c r="M164">
        <v>17</v>
      </c>
      <c r="N164" s="4">
        <v>45676</v>
      </c>
      <c r="O164" s="4">
        <v>45676</v>
      </c>
    </row>
    <row r="165" spans="1:15" hidden="1" x14ac:dyDescent="0.25">
      <c r="A165">
        <f t="shared" si="5"/>
        <v>164</v>
      </c>
      <c r="B165" t="str">
        <f t="shared" si="4"/>
        <v>Adulto Médio Branca Feminino</v>
      </c>
      <c r="C165" t="s">
        <v>13</v>
      </c>
      <c r="D165" t="s">
        <v>31</v>
      </c>
      <c r="E165" t="s">
        <v>21</v>
      </c>
      <c r="F165" t="str">
        <f>_xlfn.XLOOKUP(E165,'listas apoio'!A:A,'listas apoio'!B:B)</f>
        <v>MIDDLE</v>
      </c>
      <c r="I165" s="2">
        <v>69</v>
      </c>
      <c r="J165" t="s">
        <v>16</v>
      </c>
      <c r="L165">
        <v>18</v>
      </c>
      <c r="M165">
        <v>29</v>
      </c>
      <c r="N165" s="4">
        <v>45676</v>
      </c>
      <c r="O165" s="4">
        <v>45676</v>
      </c>
    </row>
    <row r="166" spans="1:15" hidden="1" x14ac:dyDescent="0.25">
      <c r="A166">
        <f t="shared" si="5"/>
        <v>165</v>
      </c>
      <c r="B166" t="str">
        <f t="shared" si="4"/>
        <v>Masters Médio Branca Feminino</v>
      </c>
      <c r="C166" t="s">
        <v>13</v>
      </c>
      <c r="D166" t="s">
        <v>31</v>
      </c>
      <c r="E166" t="s">
        <v>21</v>
      </c>
      <c r="F166" t="str">
        <f>_xlfn.XLOOKUP(E166,'listas apoio'!A:A,'listas apoio'!B:B)</f>
        <v>MIDDLE</v>
      </c>
      <c r="I166" s="2">
        <v>69</v>
      </c>
      <c r="J166" t="s">
        <v>17</v>
      </c>
      <c r="L166">
        <v>30</v>
      </c>
      <c r="M166">
        <v>99</v>
      </c>
      <c r="N166" s="4">
        <v>45676</v>
      </c>
      <c r="O166" s="4">
        <v>45676</v>
      </c>
    </row>
    <row r="167" spans="1:15" hidden="1" x14ac:dyDescent="0.25">
      <c r="A167">
        <f t="shared" si="5"/>
        <v>166</v>
      </c>
      <c r="B167" t="str">
        <f t="shared" si="4"/>
        <v>Juvenil Meio-Pesado Branca Feminino</v>
      </c>
      <c r="C167" t="s">
        <v>13</v>
      </c>
      <c r="D167" t="s">
        <v>31</v>
      </c>
      <c r="E167" t="s">
        <v>22</v>
      </c>
      <c r="F167" t="str">
        <f>_xlfn.XLOOKUP(E167,'listas apoio'!A:A,'listas apoio'!B:B)</f>
        <v>MEDIUM HEAVY</v>
      </c>
      <c r="I167" s="2">
        <v>65</v>
      </c>
      <c r="J167" t="s">
        <v>15</v>
      </c>
      <c r="L167">
        <v>16</v>
      </c>
      <c r="M167">
        <v>17</v>
      </c>
      <c r="N167" s="4">
        <v>45676</v>
      </c>
      <c r="O167" s="4">
        <v>45676</v>
      </c>
    </row>
    <row r="168" spans="1:15" hidden="1" x14ac:dyDescent="0.25">
      <c r="A168">
        <f t="shared" si="5"/>
        <v>167</v>
      </c>
      <c r="B168" t="str">
        <f t="shared" si="4"/>
        <v>Adulto Meio-Pesado Branca Feminino</v>
      </c>
      <c r="C168" t="s">
        <v>13</v>
      </c>
      <c r="D168" t="s">
        <v>31</v>
      </c>
      <c r="E168" t="s">
        <v>22</v>
      </c>
      <c r="F168" t="str">
        <f>_xlfn.XLOOKUP(E168,'listas apoio'!A:A,'listas apoio'!B:B)</f>
        <v>MEDIUM HEAVY</v>
      </c>
      <c r="I168" s="2">
        <v>74</v>
      </c>
      <c r="J168" t="s">
        <v>16</v>
      </c>
      <c r="L168">
        <v>18</v>
      </c>
      <c r="M168">
        <v>29</v>
      </c>
      <c r="N168" s="4">
        <v>45676</v>
      </c>
      <c r="O168" s="4">
        <v>45676</v>
      </c>
    </row>
    <row r="169" spans="1:15" hidden="1" x14ac:dyDescent="0.25">
      <c r="A169">
        <f t="shared" si="5"/>
        <v>168</v>
      </c>
      <c r="B169" t="str">
        <f t="shared" si="4"/>
        <v>Masters Meio-Pesado Branca Feminino</v>
      </c>
      <c r="C169" t="s">
        <v>13</v>
      </c>
      <c r="D169" t="s">
        <v>31</v>
      </c>
      <c r="E169" t="s">
        <v>22</v>
      </c>
      <c r="F169" t="str">
        <f>_xlfn.XLOOKUP(E169,'listas apoio'!A:A,'listas apoio'!B:B)</f>
        <v>MEDIUM HEAVY</v>
      </c>
      <c r="I169" s="2">
        <v>74</v>
      </c>
      <c r="J169" t="s">
        <v>17</v>
      </c>
      <c r="L169">
        <v>30</v>
      </c>
      <c r="M169">
        <v>99</v>
      </c>
      <c r="N169" s="4">
        <v>45676</v>
      </c>
      <c r="O169" s="4">
        <v>45676</v>
      </c>
    </row>
    <row r="170" spans="1:15" hidden="1" x14ac:dyDescent="0.25">
      <c r="A170">
        <f t="shared" si="5"/>
        <v>169</v>
      </c>
      <c r="B170" t="str">
        <f t="shared" si="4"/>
        <v>Juvenil Pesado Branca Feminino</v>
      </c>
      <c r="C170" t="s">
        <v>13</v>
      </c>
      <c r="D170" t="s">
        <v>31</v>
      </c>
      <c r="E170" t="s">
        <v>23</v>
      </c>
      <c r="F170" t="str">
        <f>_xlfn.XLOOKUP(E170,'listas apoio'!A:A,'listas apoio'!B:B)</f>
        <v>HEAVY</v>
      </c>
      <c r="I170" s="2">
        <v>69</v>
      </c>
      <c r="J170" t="s">
        <v>15</v>
      </c>
      <c r="L170">
        <v>16</v>
      </c>
      <c r="M170">
        <v>17</v>
      </c>
      <c r="N170" s="4">
        <v>45676</v>
      </c>
      <c r="O170" s="4">
        <v>45676</v>
      </c>
    </row>
    <row r="171" spans="1:15" hidden="1" x14ac:dyDescent="0.25">
      <c r="A171">
        <f t="shared" si="5"/>
        <v>170</v>
      </c>
      <c r="B171" t="str">
        <f t="shared" si="4"/>
        <v>Adulto Pesado Branca Feminino</v>
      </c>
      <c r="C171" t="s">
        <v>13</v>
      </c>
      <c r="D171" t="s">
        <v>31</v>
      </c>
      <c r="E171" t="s">
        <v>23</v>
      </c>
      <c r="F171" t="str">
        <f>_xlfn.XLOOKUP(E171,'listas apoio'!A:A,'listas apoio'!B:B)</f>
        <v>HEAVY</v>
      </c>
      <c r="I171" s="2">
        <v>79.3</v>
      </c>
      <c r="J171" t="s">
        <v>16</v>
      </c>
      <c r="L171">
        <v>18</v>
      </c>
      <c r="M171">
        <v>29</v>
      </c>
      <c r="N171" s="4">
        <v>45676</v>
      </c>
      <c r="O171" s="4">
        <v>45676</v>
      </c>
    </row>
    <row r="172" spans="1:15" hidden="1" x14ac:dyDescent="0.25">
      <c r="A172">
        <f t="shared" si="5"/>
        <v>171</v>
      </c>
      <c r="B172" t="str">
        <f t="shared" si="4"/>
        <v>Masters Pesado Branca Feminino</v>
      </c>
      <c r="C172" t="s">
        <v>13</v>
      </c>
      <c r="D172" t="s">
        <v>31</v>
      </c>
      <c r="E172" t="s">
        <v>23</v>
      </c>
      <c r="F172" t="str">
        <f>_xlfn.XLOOKUP(E172,'listas apoio'!A:A,'listas apoio'!B:B)</f>
        <v>HEAVY</v>
      </c>
      <c r="I172" s="2">
        <v>79.3</v>
      </c>
      <c r="J172" t="s">
        <v>17</v>
      </c>
      <c r="L172">
        <v>30</v>
      </c>
      <c r="M172">
        <v>99</v>
      </c>
      <c r="N172" s="4">
        <v>45676</v>
      </c>
      <c r="O172" s="4">
        <v>45676</v>
      </c>
    </row>
    <row r="173" spans="1:15" hidden="1" x14ac:dyDescent="0.25">
      <c r="A173">
        <f t="shared" si="5"/>
        <v>172</v>
      </c>
      <c r="B173" t="str">
        <f t="shared" si="4"/>
        <v>Juvenil Super Pesado Branca Feminino</v>
      </c>
      <c r="C173" t="s">
        <v>13</v>
      </c>
      <c r="D173" t="s">
        <v>31</v>
      </c>
      <c r="E173" t="s">
        <v>24</v>
      </c>
      <c r="F173" t="str">
        <f>_xlfn.XLOOKUP(E173,'listas apoio'!A:A,'listas apoio'!B:B)</f>
        <v>SUPER HEAVY</v>
      </c>
      <c r="J173" t="s">
        <v>15</v>
      </c>
      <c r="L173">
        <v>16</v>
      </c>
      <c r="M173">
        <v>17</v>
      </c>
      <c r="N173" s="4">
        <v>45676</v>
      </c>
      <c r="O173" s="4">
        <v>45676</v>
      </c>
    </row>
    <row r="174" spans="1:15" hidden="1" x14ac:dyDescent="0.25">
      <c r="A174">
        <f t="shared" si="5"/>
        <v>173</v>
      </c>
      <c r="B174" t="str">
        <f t="shared" si="4"/>
        <v>Adulto Super Pesado Branca Feminino</v>
      </c>
      <c r="C174" t="s">
        <v>13</v>
      </c>
      <c r="D174" t="s">
        <v>31</v>
      </c>
      <c r="E174" t="s">
        <v>24</v>
      </c>
      <c r="F174" t="str">
        <f>_xlfn.XLOOKUP(E174,'listas apoio'!A:A,'listas apoio'!B:B)</f>
        <v>SUPER HEAVY</v>
      </c>
      <c r="J174" t="s">
        <v>16</v>
      </c>
      <c r="L174">
        <v>18</v>
      </c>
      <c r="M174">
        <v>29</v>
      </c>
      <c r="N174" s="4">
        <v>45676</v>
      </c>
      <c r="O174" s="4">
        <v>45676</v>
      </c>
    </row>
    <row r="175" spans="1:15" hidden="1" x14ac:dyDescent="0.25">
      <c r="A175">
        <f t="shared" si="5"/>
        <v>174</v>
      </c>
      <c r="B175" t="str">
        <f t="shared" si="4"/>
        <v>Masters Super Pesado Branca Feminino</v>
      </c>
      <c r="C175" t="s">
        <v>13</v>
      </c>
      <c r="D175" t="s">
        <v>31</v>
      </c>
      <c r="E175" t="s">
        <v>24</v>
      </c>
      <c r="F175" t="str">
        <f>_xlfn.XLOOKUP(E175,'listas apoio'!A:A,'listas apoio'!B:B)</f>
        <v>SUPER HEAVY</v>
      </c>
      <c r="J175" t="s">
        <v>17</v>
      </c>
      <c r="L175">
        <v>30</v>
      </c>
      <c r="M175">
        <v>99</v>
      </c>
      <c r="N175" s="4">
        <v>45676</v>
      </c>
      <c r="O175" s="4">
        <v>45676</v>
      </c>
    </row>
    <row r="176" spans="1:15" hidden="1" x14ac:dyDescent="0.25">
      <c r="A176">
        <f t="shared" si="5"/>
        <v>175</v>
      </c>
      <c r="B176" t="str">
        <f t="shared" si="4"/>
        <v>Juvenil Pesadíssimo Branca Feminino</v>
      </c>
      <c r="C176" t="s">
        <v>13</v>
      </c>
      <c r="D176" t="s">
        <v>31</v>
      </c>
      <c r="E176" t="s">
        <v>25</v>
      </c>
      <c r="F176" t="str">
        <f>_xlfn.XLOOKUP(E176,'listas apoio'!A:A,'listas apoio'!B:B)</f>
        <v>ULTRA HEAVY</v>
      </c>
      <c r="J176" t="s">
        <v>15</v>
      </c>
      <c r="L176">
        <v>16</v>
      </c>
      <c r="M176">
        <v>17</v>
      </c>
      <c r="N176" s="4">
        <v>45676</v>
      </c>
      <c r="O176" s="4">
        <v>45676</v>
      </c>
    </row>
    <row r="177" spans="1:15" hidden="1" x14ac:dyDescent="0.25">
      <c r="A177">
        <f t="shared" si="5"/>
        <v>176</v>
      </c>
      <c r="B177" t="str">
        <f t="shared" si="4"/>
        <v>Adulto Pesadíssimo Branca Feminino</v>
      </c>
      <c r="C177" t="s">
        <v>13</v>
      </c>
      <c r="D177" t="s">
        <v>31</v>
      </c>
      <c r="E177" t="s">
        <v>25</v>
      </c>
      <c r="F177" t="str">
        <f>_xlfn.XLOOKUP(E177,'listas apoio'!A:A,'listas apoio'!B:B)</f>
        <v>ULTRA HEAVY</v>
      </c>
      <c r="J177" t="s">
        <v>16</v>
      </c>
      <c r="L177">
        <v>18</v>
      </c>
      <c r="M177">
        <v>29</v>
      </c>
      <c r="N177" s="4">
        <v>45676</v>
      </c>
      <c r="O177" s="4">
        <v>45676</v>
      </c>
    </row>
    <row r="178" spans="1:15" hidden="1" x14ac:dyDescent="0.25">
      <c r="A178">
        <f t="shared" si="5"/>
        <v>177</v>
      </c>
      <c r="B178" t="str">
        <f t="shared" si="4"/>
        <v>Masters Pesadíssimo Branca Feminino</v>
      </c>
      <c r="C178" t="s">
        <v>13</v>
      </c>
      <c r="D178" t="s">
        <v>31</v>
      </c>
      <c r="E178" t="s">
        <v>25</v>
      </c>
      <c r="F178" t="str">
        <f>_xlfn.XLOOKUP(E178,'listas apoio'!A:A,'listas apoio'!B:B)</f>
        <v>ULTRA HEAVY</v>
      </c>
      <c r="J178" t="s">
        <v>17</v>
      </c>
      <c r="L178">
        <v>30</v>
      </c>
      <c r="M178">
        <v>99</v>
      </c>
      <c r="N178" s="4">
        <v>45676</v>
      </c>
      <c r="O178" s="4">
        <v>45676</v>
      </c>
    </row>
    <row r="179" spans="1:15" hidden="1" x14ac:dyDescent="0.25">
      <c r="A179">
        <f t="shared" si="5"/>
        <v>178</v>
      </c>
      <c r="B179" t="str">
        <f t="shared" si="4"/>
        <v>Juvenil Absoluto Branca Feminino</v>
      </c>
      <c r="C179" t="s">
        <v>13</v>
      </c>
      <c r="D179" t="s">
        <v>31</v>
      </c>
      <c r="E179" t="s">
        <v>26</v>
      </c>
      <c r="F179" t="str">
        <f>_xlfn.XLOOKUP(E179,'listas apoio'!A:A,'listas apoio'!B:B)</f>
        <v>OPEN CLASS</v>
      </c>
      <c r="J179" t="s">
        <v>15</v>
      </c>
      <c r="L179">
        <v>16</v>
      </c>
      <c r="M179">
        <v>17</v>
      </c>
      <c r="N179" s="4">
        <v>45676</v>
      </c>
      <c r="O179" s="4">
        <v>45676</v>
      </c>
    </row>
    <row r="180" spans="1:15" hidden="1" x14ac:dyDescent="0.25">
      <c r="A180">
        <f t="shared" si="5"/>
        <v>179</v>
      </c>
      <c r="B180" t="str">
        <f t="shared" si="4"/>
        <v>Adulto Absoluto Branca Feminino</v>
      </c>
      <c r="C180" t="s">
        <v>13</v>
      </c>
      <c r="D180" t="s">
        <v>31</v>
      </c>
      <c r="E180" t="s">
        <v>26</v>
      </c>
      <c r="F180" t="str">
        <f>_xlfn.XLOOKUP(E180,'listas apoio'!A:A,'listas apoio'!B:B)</f>
        <v>OPEN CLASS</v>
      </c>
      <c r="J180" t="s">
        <v>16</v>
      </c>
      <c r="L180">
        <v>18</v>
      </c>
      <c r="M180">
        <v>29</v>
      </c>
      <c r="N180" s="4">
        <v>45676</v>
      </c>
      <c r="O180" s="4">
        <v>45676</v>
      </c>
    </row>
    <row r="181" spans="1:15" hidden="1" x14ac:dyDescent="0.25">
      <c r="A181">
        <f t="shared" si="5"/>
        <v>180</v>
      </c>
      <c r="B181" t="str">
        <f t="shared" si="4"/>
        <v>Masters Absoluto Branca Feminino</v>
      </c>
      <c r="C181" t="s">
        <v>13</v>
      </c>
      <c r="D181" t="s">
        <v>31</v>
      </c>
      <c r="E181" t="s">
        <v>26</v>
      </c>
      <c r="F181" t="str">
        <f>_xlfn.XLOOKUP(E181,'listas apoio'!A:A,'listas apoio'!B:B)</f>
        <v>OPEN CLASS</v>
      </c>
      <c r="J181" t="s">
        <v>17</v>
      </c>
      <c r="L181">
        <v>30</v>
      </c>
      <c r="M181">
        <v>99</v>
      </c>
      <c r="N181" s="4">
        <v>45676</v>
      </c>
      <c r="O181" s="4">
        <v>45676</v>
      </c>
    </row>
    <row r="182" spans="1:15" hidden="1" x14ac:dyDescent="0.25">
      <c r="A182">
        <f t="shared" si="5"/>
        <v>181</v>
      </c>
      <c r="B182" t="str">
        <f t="shared" si="4"/>
        <v>Juvenil Galo Azul Feminino</v>
      </c>
      <c r="C182" t="s">
        <v>27</v>
      </c>
      <c r="D182" t="s">
        <v>31</v>
      </c>
      <c r="E182" t="s">
        <v>12</v>
      </c>
      <c r="F182" t="str">
        <f>_xlfn.XLOOKUP(E182,'listas apoio'!A:A,'listas apoio'!B:B)</f>
        <v>ROOSTER</v>
      </c>
      <c r="I182" s="2">
        <v>44.3</v>
      </c>
      <c r="J182" t="s">
        <v>15</v>
      </c>
      <c r="L182">
        <v>16</v>
      </c>
      <c r="M182">
        <v>17</v>
      </c>
      <c r="N182" s="4">
        <v>45676</v>
      </c>
      <c r="O182" s="4">
        <v>45676</v>
      </c>
    </row>
    <row r="183" spans="1:15" hidden="1" x14ac:dyDescent="0.25">
      <c r="A183">
        <f t="shared" si="5"/>
        <v>182</v>
      </c>
      <c r="B183" t="str">
        <f t="shared" si="4"/>
        <v>Adulto Galo Azul Feminino</v>
      </c>
      <c r="C183" t="s">
        <v>27</v>
      </c>
      <c r="D183" t="s">
        <v>31</v>
      </c>
      <c r="E183" t="s">
        <v>12</v>
      </c>
      <c r="F183" t="str">
        <f>_xlfn.XLOOKUP(E183,'listas apoio'!A:A,'listas apoio'!B:B)</f>
        <v>ROOSTER</v>
      </c>
      <c r="I183" s="2">
        <v>48.5</v>
      </c>
      <c r="J183" t="s">
        <v>16</v>
      </c>
      <c r="L183">
        <v>18</v>
      </c>
      <c r="M183">
        <v>29</v>
      </c>
      <c r="N183" s="4">
        <v>45676</v>
      </c>
      <c r="O183" s="4">
        <v>45676</v>
      </c>
    </row>
    <row r="184" spans="1:15" hidden="1" x14ac:dyDescent="0.25">
      <c r="A184">
        <f t="shared" si="5"/>
        <v>183</v>
      </c>
      <c r="B184" t="str">
        <f t="shared" si="4"/>
        <v>Masters Galo Azul Feminino</v>
      </c>
      <c r="C184" t="s">
        <v>27</v>
      </c>
      <c r="D184" t="s">
        <v>31</v>
      </c>
      <c r="E184" t="s">
        <v>12</v>
      </c>
      <c r="F184" t="str">
        <f>_xlfn.XLOOKUP(E184,'listas apoio'!A:A,'listas apoio'!B:B)</f>
        <v>ROOSTER</v>
      </c>
      <c r="I184" s="2">
        <v>48.5</v>
      </c>
      <c r="J184" t="s">
        <v>17</v>
      </c>
      <c r="L184">
        <v>30</v>
      </c>
      <c r="M184">
        <v>99</v>
      </c>
      <c r="N184" s="4">
        <v>45676</v>
      </c>
      <c r="O184" s="4">
        <v>45676</v>
      </c>
    </row>
    <row r="185" spans="1:15" hidden="1" x14ac:dyDescent="0.25">
      <c r="A185">
        <f t="shared" si="5"/>
        <v>184</v>
      </c>
      <c r="B185" t="str">
        <f t="shared" si="4"/>
        <v>Juvenil Pluma Azul Feminino</v>
      </c>
      <c r="C185" t="s">
        <v>27</v>
      </c>
      <c r="D185" t="s">
        <v>31</v>
      </c>
      <c r="E185" t="s">
        <v>18</v>
      </c>
      <c r="F185" t="str">
        <f>_xlfn.XLOOKUP(E185,'listas apoio'!A:A,'listas apoio'!B:B)</f>
        <v>LIGHT FEATHER</v>
      </c>
      <c r="I185" s="2">
        <v>48.3</v>
      </c>
      <c r="J185" t="s">
        <v>15</v>
      </c>
      <c r="L185">
        <v>16</v>
      </c>
      <c r="M185">
        <v>17</v>
      </c>
      <c r="N185" s="4">
        <v>45676</v>
      </c>
      <c r="O185" s="4">
        <v>45676</v>
      </c>
    </row>
    <row r="186" spans="1:15" hidden="1" x14ac:dyDescent="0.25">
      <c r="A186">
        <f t="shared" si="5"/>
        <v>185</v>
      </c>
      <c r="B186" t="str">
        <f t="shared" si="4"/>
        <v>Adulto Pluma Azul Feminino</v>
      </c>
      <c r="C186" t="s">
        <v>27</v>
      </c>
      <c r="D186" t="s">
        <v>31</v>
      </c>
      <c r="E186" t="s">
        <v>18</v>
      </c>
      <c r="F186" t="str">
        <f>_xlfn.XLOOKUP(E186,'listas apoio'!A:A,'listas apoio'!B:B)</f>
        <v>LIGHT FEATHER</v>
      </c>
      <c r="I186" s="2">
        <v>53.5</v>
      </c>
      <c r="J186" t="s">
        <v>16</v>
      </c>
      <c r="L186">
        <v>18</v>
      </c>
      <c r="M186">
        <v>29</v>
      </c>
      <c r="N186" s="4">
        <v>45676</v>
      </c>
      <c r="O186" s="4">
        <v>45676</v>
      </c>
    </row>
    <row r="187" spans="1:15" hidden="1" x14ac:dyDescent="0.25">
      <c r="A187">
        <f t="shared" si="5"/>
        <v>186</v>
      </c>
      <c r="B187" t="str">
        <f t="shared" si="4"/>
        <v>Masters Pluma Azul Feminino</v>
      </c>
      <c r="C187" t="s">
        <v>27</v>
      </c>
      <c r="D187" t="s">
        <v>31</v>
      </c>
      <c r="E187" t="s">
        <v>18</v>
      </c>
      <c r="F187" t="str">
        <f>_xlfn.XLOOKUP(E187,'listas apoio'!A:A,'listas apoio'!B:B)</f>
        <v>LIGHT FEATHER</v>
      </c>
      <c r="I187" s="2">
        <v>53.5</v>
      </c>
      <c r="J187" t="s">
        <v>17</v>
      </c>
      <c r="L187">
        <v>30</v>
      </c>
      <c r="M187">
        <v>99</v>
      </c>
      <c r="N187" s="4">
        <v>45676</v>
      </c>
      <c r="O187" s="4">
        <v>45676</v>
      </c>
    </row>
    <row r="188" spans="1:15" hidden="1" x14ac:dyDescent="0.25">
      <c r="A188">
        <f t="shared" si="5"/>
        <v>187</v>
      </c>
      <c r="B188" t="str">
        <f t="shared" si="4"/>
        <v>Juvenil Pena Azul Feminino</v>
      </c>
      <c r="C188" t="s">
        <v>27</v>
      </c>
      <c r="D188" t="s">
        <v>31</v>
      </c>
      <c r="E188" t="s">
        <v>19</v>
      </c>
      <c r="F188" t="str">
        <f>_xlfn.XLOOKUP(E188,'listas apoio'!A:A,'listas apoio'!B:B)</f>
        <v>FEATHER</v>
      </c>
      <c r="I188" s="2">
        <v>52.5</v>
      </c>
      <c r="J188" t="s">
        <v>15</v>
      </c>
      <c r="L188">
        <v>16</v>
      </c>
      <c r="M188">
        <v>17</v>
      </c>
      <c r="N188" s="4">
        <v>45676</v>
      </c>
      <c r="O188" s="4">
        <v>45676</v>
      </c>
    </row>
    <row r="189" spans="1:15" hidden="1" x14ac:dyDescent="0.25">
      <c r="A189">
        <f t="shared" si="5"/>
        <v>188</v>
      </c>
      <c r="B189" t="str">
        <f t="shared" si="4"/>
        <v>Adulto Pena Azul Feminino</v>
      </c>
      <c r="C189" t="s">
        <v>27</v>
      </c>
      <c r="D189" t="s">
        <v>31</v>
      </c>
      <c r="E189" t="s">
        <v>19</v>
      </c>
      <c r="F189" t="str">
        <f>_xlfn.XLOOKUP(E189,'listas apoio'!A:A,'listas apoio'!B:B)</f>
        <v>FEATHER</v>
      </c>
      <c r="I189" s="2">
        <v>58.5</v>
      </c>
      <c r="J189" t="s">
        <v>16</v>
      </c>
      <c r="L189">
        <v>18</v>
      </c>
      <c r="M189">
        <v>29</v>
      </c>
      <c r="N189" s="4">
        <v>45676</v>
      </c>
      <c r="O189" s="4">
        <v>45676</v>
      </c>
    </row>
    <row r="190" spans="1:15" hidden="1" x14ac:dyDescent="0.25">
      <c r="A190">
        <f t="shared" si="5"/>
        <v>189</v>
      </c>
      <c r="B190" t="str">
        <f t="shared" si="4"/>
        <v>Masters Pena Azul Feminino</v>
      </c>
      <c r="C190" t="s">
        <v>27</v>
      </c>
      <c r="D190" t="s">
        <v>31</v>
      </c>
      <c r="E190" t="s">
        <v>19</v>
      </c>
      <c r="F190" t="str">
        <f>_xlfn.XLOOKUP(E190,'listas apoio'!A:A,'listas apoio'!B:B)</f>
        <v>FEATHER</v>
      </c>
      <c r="I190" s="2">
        <v>58.5</v>
      </c>
      <c r="J190" t="s">
        <v>17</v>
      </c>
      <c r="L190">
        <v>30</v>
      </c>
      <c r="M190">
        <v>99</v>
      </c>
      <c r="N190" s="4">
        <v>45676</v>
      </c>
      <c r="O190" s="4">
        <v>45676</v>
      </c>
    </row>
    <row r="191" spans="1:15" hidden="1" x14ac:dyDescent="0.25">
      <c r="A191">
        <f t="shared" si="5"/>
        <v>190</v>
      </c>
      <c r="B191" t="str">
        <f t="shared" si="4"/>
        <v>Juvenil Leve Azul Feminino</v>
      </c>
      <c r="C191" t="s">
        <v>27</v>
      </c>
      <c r="D191" t="s">
        <v>31</v>
      </c>
      <c r="E191" t="s">
        <v>20</v>
      </c>
      <c r="F191" t="str">
        <f>_xlfn.XLOOKUP(E191,'listas apoio'!A:A,'listas apoio'!B:B)</f>
        <v>LIGHT</v>
      </c>
      <c r="I191" s="2">
        <v>56.5</v>
      </c>
      <c r="J191" t="s">
        <v>15</v>
      </c>
      <c r="L191">
        <v>16</v>
      </c>
      <c r="M191">
        <v>17</v>
      </c>
      <c r="N191" s="4">
        <v>45676</v>
      </c>
      <c r="O191" s="4">
        <v>45676</v>
      </c>
    </row>
    <row r="192" spans="1:15" hidden="1" x14ac:dyDescent="0.25">
      <c r="A192">
        <f t="shared" si="5"/>
        <v>191</v>
      </c>
      <c r="B192" t="str">
        <f t="shared" si="4"/>
        <v>Adulto Leve Azul Feminino</v>
      </c>
      <c r="C192" t="s">
        <v>27</v>
      </c>
      <c r="D192" t="s">
        <v>31</v>
      </c>
      <c r="E192" t="s">
        <v>20</v>
      </c>
      <c r="F192" t="str">
        <f>_xlfn.XLOOKUP(E192,'listas apoio'!A:A,'listas apoio'!B:B)</f>
        <v>LIGHT</v>
      </c>
      <c r="I192" s="2">
        <v>64</v>
      </c>
      <c r="J192" t="s">
        <v>16</v>
      </c>
      <c r="L192">
        <v>18</v>
      </c>
      <c r="M192">
        <v>29</v>
      </c>
      <c r="N192" s="4">
        <v>45676</v>
      </c>
      <c r="O192" s="4">
        <v>45676</v>
      </c>
    </row>
    <row r="193" spans="1:15" hidden="1" x14ac:dyDescent="0.25">
      <c r="A193">
        <f t="shared" si="5"/>
        <v>192</v>
      </c>
      <c r="B193" t="str">
        <f t="shared" si="4"/>
        <v>Masters Leve Azul Feminino</v>
      </c>
      <c r="C193" t="s">
        <v>27</v>
      </c>
      <c r="D193" t="s">
        <v>31</v>
      </c>
      <c r="E193" t="s">
        <v>20</v>
      </c>
      <c r="F193" t="str">
        <f>_xlfn.XLOOKUP(E193,'listas apoio'!A:A,'listas apoio'!B:B)</f>
        <v>LIGHT</v>
      </c>
      <c r="I193" s="2">
        <v>64</v>
      </c>
      <c r="J193" t="s">
        <v>17</v>
      </c>
      <c r="L193">
        <v>30</v>
      </c>
      <c r="M193">
        <v>99</v>
      </c>
      <c r="N193" s="4">
        <v>45676</v>
      </c>
      <c r="O193" s="4">
        <v>45676</v>
      </c>
    </row>
    <row r="194" spans="1:15" hidden="1" x14ac:dyDescent="0.25">
      <c r="A194">
        <f t="shared" si="5"/>
        <v>193</v>
      </c>
      <c r="B194" t="str">
        <f t="shared" si="4"/>
        <v>Juvenil Médio Azul Feminino</v>
      </c>
      <c r="C194" t="s">
        <v>27</v>
      </c>
      <c r="D194" t="s">
        <v>31</v>
      </c>
      <c r="E194" t="s">
        <v>21</v>
      </c>
      <c r="F194" t="str">
        <f>_xlfn.XLOOKUP(E194,'listas apoio'!A:A,'listas apoio'!B:B)</f>
        <v>MIDDLE</v>
      </c>
      <c r="I194" s="2">
        <v>60.5</v>
      </c>
      <c r="J194" t="s">
        <v>15</v>
      </c>
      <c r="L194">
        <v>16</v>
      </c>
      <c r="M194">
        <v>17</v>
      </c>
      <c r="N194" s="4">
        <v>45676</v>
      </c>
      <c r="O194" s="4">
        <v>45676</v>
      </c>
    </row>
    <row r="195" spans="1:15" hidden="1" x14ac:dyDescent="0.25">
      <c r="A195">
        <f t="shared" si="5"/>
        <v>194</v>
      </c>
      <c r="B195" t="str">
        <f t="shared" ref="B195:B258" si="6">J195&amp;IF(K195="",""," ")&amp;" "&amp;E195&amp;" "&amp;C195&amp;" "&amp;D195</f>
        <v>Adulto Médio Azul Feminino</v>
      </c>
      <c r="C195" t="s">
        <v>27</v>
      </c>
      <c r="D195" t="s">
        <v>31</v>
      </c>
      <c r="E195" t="s">
        <v>21</v>
      </c>
      <c r="F195" t="str">
        <f>_xlfn.XLOOKUP(E195,'listas apoio'!A:A,'listas apoio'!B:B)</f>
        <v>MIDDLE</v>
      </c>
      <c r="I195" s="2">
        <v>69</v>
      </c>
      <c r="J195" t="s">
        <v>16</v>
      </c>
      <c r="L195">
        <v>18</v>
      </c>
      <c r="M195">
        <v>29</v>
      </c>
      <c r="N195" s="4">
        <v>45676</v>
      </c>
      <c r="O195" s="4">
        <v>45676</v>
      </c>
    </row>
    <row r="196" spans="1:15" hidden="1" x14ac:dyDescent="0.25">
      <c r="A196">
        <f t="shared" ref="A196:A259" si="7">A195+1</f>
        <v>195</v>
      </c>
      <c r="B196" t="str">
        <f t="shared" si="6"/>
        <v>Masters Médio Azul Feminino</v>
      </c>
      <c r="C196" t="s">
        <v>27</v>
      </c>
      <c r="D196" t="s">
        <v>31</v>
      </c>
      <c r="E196" t="s">
        <v>21</v>
      </c>
      <c r="F196" t="str">
        <f>_xlfn.XLOOKUP(E196,'listas apoio'!A:A,'listas apoio'!B:B)</f>
        <v>MIDDLE</v>
      </c>
      <c r="I196" s="2">
        <v>69</v>
      </c>
      <c r="J196" t="s">
        <v>17</v>
      </c>
      <c r="L196">
        <v>30</v>
      </c>
      <c r="M196">
        <v>99</v>
      </c>
      <c r="N196" s="4">
        <v>45676</v>
      </c>
      <c r="O196" s="4">
        <v>45676</v>
      </c>
    </row>
    <row r="197" spans="1:15" hidden="1" x14ac:dyDescent="0.25">
      <c r="A197">
        <f t="shared" si="7"/>
        <v>196</v>
      </c>
      <c r="B197" t="str">
        <f t="shared" si="6"/>
        <v>Juvenil Meio-Pesado Azul Feminino</v>
      </c>
      <c r="C197" t="s">
        <v>27</v>
      </c>
      <c r="D197" t="s">
        <v>31</v>
      </c>
      <c r="E197" t="s">
        <v>22</v>
      </c>
      <c r="F197" t="str">
        <f>_xlfn.XLOOKUP(E197,'listas apoio'!A:A,'listas apoio'!B:B)</f>
        <v>MEDIUM HEAVY</v>
      </c>
      <c r="I197" s="2">
        <v>65</v>
      </c>
      <c r="J197" t="s">
        <v>15</v>
      </c>
      <c r="L197">
        <v>16</v>
      </c>
      <c r="M197">
        <v>17</v>
      </c>
      <c r="N197" s="4">
        <v>45676</v>
      </c>
      <c r="O197" s="4">
        <v>45676</v>
      </c>
    </row>
    <row r="198" spans="1:15" hidden="1" x14ac:dyDescent="0.25">
      <c r="A198">
        <f t="shared" si="7"/>
        <v>197</v>
      </c>
      <c r="B198" t="str">
        <f t="shared" si="6"/>
        <v>Adulto Meio-Pesado Azul Feminino</v>
      </c>
      <c r="C198" t="s">
        <v>27</v>
      </c>
      <c r="D198" t="s">
        <v>31</v>
      </c>
      <c r="E198" t="s">
        <v>22</v>
      </c>
      <c r="F198" t="str">
        <f>_xlfn.XLOOKUP(E198,'listas apoio'!A:A,'listas apoio'!B:B)</f>
        <v>MEDIUM HEAVY</v>
      </c>
      <c r="I198" s="2">
        <v>74</v>
      </c>
      <c r="J198" t="s">
        <v>16</v>
      </c>
      <c r="L198">
        <v>18</v>
      </c>
      <c r="M198">
        <v>29</v>
      </c>
      <c r="N198" s="4">
        <v>45676</v>
      </c>
      <c r="O198" s="4">
        <v>45676</v>
      </c>
    </row>
    <row r="199" spans="1:15" hidden="1" x14ac:dyDescent="0.25">
      <c r="A199">
        <f t="shared" si="7"/>
        <v>198</v>
      </c>
      <c r="B199" t="str">
        <f t="shared" si="6"/>
        <v>Masters Meio-Pesado Azul Feminino</v>
      </c>
      <c r="C199" t="s">
        <v>27</v>
      </c>
      <c r="D199" t="s">
        <v>31</v>
      </c>
      <c r="E199" t="s">
        <v>22</v>
      </c>
      <c r="F199" t="str">
        <f>_xlfn.XLOOKUP(E199,'listas apoio'!A:A,'listas apoio'!B:B)</f>
        <v>MEDIUM HEAVY</v>
      </c>
      <c r="I199" s="2">
        <v>74</v>
      </c>
      <c r="J199" t="s">
        <v>17</v>
      </c>
      <c r="L199">
        <v>30</v>
      </c>
      <c r="M199">
        <v>99</v>
      </c>
      <c r="N199" s="4">
        <v>45676</v>
      </c>
      <c r="O199" s="4">
        <v>45676</v>
      </c>
    </row>
    <row r="200" spans="1:15" hidden="1" x14ac:dyDescent="0.25">
      <c r="A200">
        <f t="shared" si="7"/>
        <v>199</v>
      </c>
      <c r="B200" t="str">
        <f t="shared" si="6"/>
        <v>Juvenil Pesado Azul Feminino</v>
      </c>
      <c r="C200" t="s">
        <v>27</v>
      </c>
      <c r="D200" t="s">
        <v>31</v>
      </c>
      <c r="E200" t="s">
        <v>23</v>
      </c>
      <c r="F200" t="str">
        <f>_xlfn.XLOOKUP(E200,'listas apoio'!A:A,'listas apoio'!B:B)</f>
        <v>HEAVY</v>
      </c>
      <c r="I200" s="2">
        <v>69</v>
      </c>
      <c r="J200" t="s">
        <v>15</v>
      </c>
      <c r="L200">
        <v>16</v>
      </c>
      <c r="M200">
        <v>17</v>
      </c>
      <c r="N200" s="4">
        <v>45676</v>
      </c>
      <c r="O200" s="4">
        <v>45676</v>
      </c>
    </row>
    <row r="201" spans="1:15" hidden="1" x14ac:dyDescent="0.25">
      <c r="A201">
        <f t="shared" si="7"/>
        <v>200</v>
      </c>
      <c r="B201" t="str">
        <f t="shared" si="6"/>
        <v>Adulto Pesado Azul Feminino</v>
      </c>
      <c r="C201" t="s">
        <v>27</v>
      </c>
      <c r="D201" t="s">
        <v>31</v>
      </c>
      <c r="E201" t="s">
        <v>23</v>
      </c>
      <c r="F201" t="str">
        <f>_xlfn.XLOOKUP(E201,'listas apoio'!A:A,'listas apoio'!B:B)</f>
        <v>HEAVY</v>
      </c>
      <c r="I201" s="2">
        <v>79.3</v>
      </c>
      <c r="J201" t="s">
        <v>16</v>
      </c>
      <c r="L201">
        <v>18</v>
      </c>
      <c r="M201">
        <v>29</v>
      </c>
      <c r="N201" s="4">
        <v>45676</v>
      </c>
      <c r="O201" s="4">
        <v>45676</v>
      </c>
    </row>
    <row r="202" spans="1:15" hidden="1" x14ac:dyDescent="0.25">
      <c r="A202">
        <f t="shared" si="7"/>
        <v>201</v>
      </c>
      <c r="B202" t="str">
        <f t="shared" si="6"/>
        <v>Masters Pesado Azul Feminino</v>
      </c>
      <c r="C202" t="s">
        <v>27</v>
      </c>
      <c r="D202" t="s">
        <v>31</v>
      </c>
      <c r="E202" t="s">
        <v>23</v>
      </c>
      <c r="F202" t="str">
        <f>_xlfn.XLOOKUP(E202,'listas apoio'!A:A,'listas apoio'!B:B)</f>
        <v>HEAVY</v>
      </c>
      <c r="I202" s="2">
        <v>79.3</v>
      </c>
      <c r="J202" t="s">
        <v>17</v>
      </c>
      <c r="L202">
        <v>30</v>
      </c>
      <c r="M202">
        <v>99</v>
      </c>
      <c r="N202" s="4">
        <v>45676</v>
      </c>
      <c r="O202" s="4">
        <v>45676</v>
      </c>
    </row>
    <row r="203" spans="1:15" hidden="1" x14ac:dyDescent="0.25">
      <c r="A203">
        <f t="shared" si="7"/>
        <v>202</v>
      </c>
      <c r="B203" t="str">
        <f t="shared" si="6"/>
        <v>Juvenil Super Pesado Azul Feminino</v>
      </c>
      <c r="C203" t="s">
        <v>27</v>
      </c>
      <c r="D203" t="s">
        <v>31</v>
      </c>
      <c r="E203" t="s">
        <v>24</v>
      </c>
      <c r="F203" t="str">
        <f>_xlfn.XLOOKUP(E203,'listas apoio'!A:A,'listas apoio'!B:B)</f>
        <v>SUPER HEAVY</v>
      </c>
      <c r="J203" t="s">
        <v>15</v>
      </c>
      <c r="L203">
        <v>16</v>
      </c>
      <c r="M203">
        <v>17</v>
      </c>
      <c r="N203" s="4">
        <v>45676</v>
      </c>
      <c r="O203" s="4">
        <v>45676</v>
      </c>
    </row>
    <row r="204" spans="1:15" hidden="1" x14ac:dyDescent="0.25">
      <c r="A204">
        <f t="shared" si="7"/>
        <v>203</v>
      </c>
      <c r="B204" t="str">
        <f t="shared" si="6"/>
        <v>Adulto Super Pesado Azul Feminino</v>
      </c>
      <c r="C204" t="s">
        <v>27</v>
      </c>
      <c r="D204" t="s">
        <v>31</v>
      </c>
      <c r="E204" t="s">
        <v>24</v>
      </c>
      <c r="F204" t="str">
        <f>_xlfn.XLOOKUP(E204,'listas apoio'!A:A,'listas apoio'!B:B)</f>
        <v>SUPER HEAVY</v>
      </c>
      <c r="J204" t="s">
        <v>16</v>
      </c>
      <c r="L204">
        <v>18</v>
      </c>
      <c r="M204">
        <v>29</v>
      </c>
      <c r="N204" s="4">
        <v>45676</v>
      </c>
      <c r="O204" s="4">
        <v>45676</v>
      </c>
    </row>
    <row r="205" spans="1:15" hidden="1" x14ac:dyDescent="0.25">
      <c r="A205">
        <f t="shared" si="7"/>
        <v>204</v>
      </c>
      <c r="B205" t="str">
        <f t="shared" si="6"/>
        <v>Masters Super Pesado Azul Feminino</v>
      </c>
      <c r="C205" t="s">
        <v>27</v>
      </c>
      <c r="D205" t="s">
        <v>31</v>
      </c>
      <c r="E205" t="s">
        <v>24</v>
      </c>
      <c r="F205" t="str">
        <f>_xlfn.XLOOKUP(E205,'listas apoio'!A:A,'listas apoio'!B:B)</f>
        <v>SUPER HEAVY</v>
      </c>
      <c r="J205" t="s">
        <v>17</v>
      </c>
      <c r="L205">
        <v>30</v>
      </c>
      <c r="M205">
        <v>99</v>
      </c>
      <c r="N205" s="4">
        <v>45676</v>
      </c>
      <c r="O205" s="4">
        <v>45676</v>
      </c>
    </row>
    <row r="206" spans="1:15" hidden="1" x14ac:dyDescent="0.25">
      <c r="A206">
        <f t="shared" si="7"/>
        <v>205</v>
      </c>
      <c r="B206" t="str">
        <f t="shared" si="6"/>
        <v>Juvenil Pesadíssimo Azul Feminino</v>
      </c>
      <c r="C206" t="s">
        <v>27</v>
      </c>
      <c r="D206" t="s">
        <v>31</v>
      </c>
      <c r="E206" t="s">
        <v>25</v>
      </c>
      <c r="F206" t="str">
        <f>_xlfn.XLOOKUP(E206,'listas apoio'!A:A,'listas apoio'!B:B)</f>
        <v>ULTRA HEAVY</v>
      </c>
      <c r="J206" t="s">
        <v>15</v>
      </c>
      <c r="L206">
        <v>16</v>
      </c>
      <c r="M206">
        <v>17</v>
      </c>
      <c r="N206" s="4">
        <v>45676</v>
      </c>
      <c r="O206" s="4">
        <v>45676</v>
      </c>
    </row>
    <row r="207" spans="1:15" hidden="1" x14ac:dyDescent="0.25">
      <c r="A207">
        <f t="shared" si="7"/>
        <v>206</v>
      </c>
      <c r="B207" t="str">
        <f t="shared" si="6"/>
        <v>Adulto Pesadíssimo Azul Feminino</v>
      </c>
      <c r="C207" t="s">
        <v>27</v>
      </c>
      <c r="D207" t="s">
        <v>31</v>
      </c>
      <c r="E207" t="s">
        <v>25</v>
      </c>
      <c r="F207" t="str">
        <f>_xlfn.XLOOKUP(E207,'listas apoio'!A:A,'listas apoio'!B:B)</f>
        <v>ULTRA HEAVY</v>
      </c>
      <c r="J207" t="s">
        <v>16</v>
      </c>
      <c r="L207">
        <v>18</v>
      </c>
      <c r="M207">
        <v>29</v>
      </c>
      <c r="N207" s="4">
        <v>45676</v>
      </c>
      <c r="O207" s="4">
        <v>45676</v>
      </c>
    </row>
    <row r="208" spans="1:15" hidden="1" x14ac:dyDescent="0.25">
      <c r="A208">
        <f t="shared" si="7"/>
        <v>207</v>
      </c>
      <c r="B208" t="str">
        <f t="shared" si="6"/>
        <v>Masters Pesadíssimo Azul Feminino</v>
      </c>
      <c r="C208" t="s">
        <v>27</v>
      </c>
      <c r="D208" t="s">
        <v>31</v>
      </c>
      <c r="E208" t="s">
        <v>25</v>
      </c>
      <c r="F208" t="str">
        <f>_xlfn.XLOOKUP(E208,'listas apoio'!A:A,'listas apoio'!B:B)</f>
        <v>ULTRA HEAVY</v>
      </c>
      <c r="J208" t="s">
        <v>17</v>
      </c>
      <c r="L208">
        <v>30</v>
      </c>
      <c r="M208">
        <v>99</v>
      </c>
      <c r="N208" s="4">
        <v>45676</v>
      </c>
      <c r="O208" s="4">
        <v>45676</v>
      </c>
    </row>
    <row r="209" spans="1:15" hidden="1" x14ac:dyDescent="0.25">
      <c r="A209">
        <f t="shared" si="7"/>
        <v>208</v>
      </c>
      <c r="B209" t="str">
        <f t="shared" si="6"/>
        <v>Juvenil Absoluto Azul Feminino</v>
      </c>
      <c r="C209" t="s">
        <v>27</v>
      </c>
      <c r="D209" t="s">
        <v>31</v>
      </c>
      <c r="E209" t="s">
        <v>26</v>
      </c>
      <c r="F209" t="str">
        <f>_xlfn.XLOOKUP(E209,'listas apoio'!A:A,'listas apoio'!B:B)</f>
        <v>OPEN CLASS</v>
      </c>
      <c r="J209" t="s">
        <v>15</v>
      </c>
      <c r="L209">
        <v>16</v>
      </c>
      <c r="M209">
        <v>17</v>
      </c>
      <c r="N209" s="4">
        <v>45676</v>
      </c>
      <c r="O209" s="4">
        <v>45676</v>
      </c>
    </row>
    <row r="210" spans="1:15" hidden="1" x14ac:dyDescent="0.25">
      <c r="A210">
        <f t="shared" si="7"/>
        <v>209</v>
      </c>
      <c r="B210" t="str">
        <f t="shared" si="6"/>
        <v>Adulto Absoluto Azul Feminino</v>
      </c>
      <c r="C210" t="s">
        <v>27</v>
      </c>
      <c r="D210" t="s">
        <v>31</v>
      </c>
      <c r="E210" t="s">
        <v>26</v>
      </c>
      <c r="F210" t="str">
        <f>_xlfn.XLOOKUP(E210,'listas apoio'!A:A,'listas apoio'!B:B)</f>
        <v>OPEN CLASS</v>
      </c>
      <c r="J210" t="s">
        <v>16</v>
      </c>
      <c r="L210">
        <v>18</v>
      </c>
      <c r="M210">
        <v>29</v>
      </c>
      <c r="N210" s="4">
        <v>45676</v>
      </c>
      <c r="O210" s="4">
        <v>45676</v>
      </c>
    </row>
    <row r="211" spans="1:15" hidden="1" x14ac:dyDescent="0.25">
      <c r="A211">
        <f t="shared" si="7"/>
        <v>210</v>
      </c>
      <c r="B211" t="str">
        <f t="shared" si="6"/>
        <v>Masters Absoluto Azul Feminino</v>
      </c>
      <c r="C211" t="s">
        <v>27</v>
      </c>
      <c r="D211" t="s">
        <v>31</v>
      </c>
      <c r="E211" t="s">
        <v>26</v>
      </c>
      <c r="F211" t="str">
        <f>_xlfn.XLOOKUP(E211,'listas apoio'!A:A,'listas apoio'!B:B)</f>
        <v>OPEN CLASS</v>
      </c>
      <c r="J211" t="s">
        <v>17</v>
      </c>
      <c r="L211">
        <v>30</v>
      </c>
      <c r="M211">
        <v>99</v>
      </c>
      <c r="N211" s="4">
        <v>45676</v>
      </c>
      <c r="O211" s="4">
        <v>45676</v>
      </c>
    </row>
    <row r="212" spans="1:15" hidden="1" x14ac:dyDescent="0.25">
      <c r="A212">
        <f t="shared" si="7"/>
        <v>211</v>
      </c>
      <c r="B212" t="str">
        <f t="shared" si="6"/>
        <v>Juvenil Galo Roxa Feminino</v>
      </c>
      <c r="C212" t="s">
        <v>28</v>
      </c>
      <c r="D212" t="s">
        <v>31</v>
      </c>
      <c r="E212" t="s">
        <v>12</v>
      </c>
      <c r="F212" t="str">
        <f>_xlfn.XLOOKUP(E212,'listas apoio'!A:A,'listas apoio'!B:B)</f>
        <v>ROOSTER</v>
      </c>
      <c r="I212" s="2">
        <v>44.3</v>
      </c>
      <c r="J212" t="s">
        <v>15</v>
      </c>
      <c r="L212">
        <v>16</v>
      </c>
      <c r="M212">
        <v>17</v>
      </c>
      <c r="N212" s="4">
        <v>45676</v>
      </c>
      <c r="O212" s="4">
        <v>45676</v>
      </c>
    </row>
    <row r="213" spans="1:15" hidden="1" x14ac:dyDescent="0.25">
      <c r="A213">
        <f t="shared" si="7"/>
        <v>212</v>
      </c>
      <c r="B213" t="str">
        <f t="shared" si="6"/>
        <v>Adulto Galo Roxa Feminino</v>
      </c>
      <c r="C213" t="s">
        <v>28</v>
      </c>
      <c r="D213" t="s">
        <v>31</v>
      </c>
      <c r="E213" t="s">
        <v>12</v>
      </c>
      <c r="F213" t="str">
        <f>_xlfn.XLOOKUP(E213,'listas apoio'!A:A,'listas apoio'!B:B)</f>
        <v>ROOSTER</v>
      </c>
      <c r="I213" s="2">
        <v>48.5</v>
      </c>
      <c r="J213" t="s">
        <v>16</v>
      </c>
      <c r="L213">
        <v>18</v>
      </c>
      <c r="M213">
        <v>29</v>
      </c>
      <c r="N213" s="4">
        <v>45676</v>
      </c>
      <c r="O213" s="4">
        <v>45676</v>
      </c>
    </row>
    <row r="214" spans="1:15" hidden="1" x14ac:dyDescent="0.25">
      <c r="A214">
        <f t="shared" si="7"/>
        <v>213</v>
      </c>
      <c r="B214" t="str">
        <f t="shared" si="6"/>
        <v>Masters Galo Roxa Feminino</v>
      </c>
      <c r="C214" t="s">
        <v>28</v>
      </c>
      <c r="D214" t="s">
        <v>31</v>
      </c>
      <c r="E214" t="s">
        <v>12</v>
      </c>
      <c r="F214" t="str">
        <f>_xlfn.XLOOKUP(E214,'listas apoio'!A:A,'listas apoio'!B:B)</f>
        <v>ROOSTER</v>
      </c>
      <c r="I214" s="2">
        <v>48.5</v>
      </c>
      <c r="J214" t="s">
        <v>17</v>
      </c>
      <c r="L214">
        <v>30</v>
      </c>
      <c r="M214">
        <v>99</v>
      </c>
      <c r="N214" s="4">
        <v>45676</v>
      </c>
      <c r="O214" s="4">
        <v>45676</v>
      </c>
    </row>
    <row r="215" spans="1:15" hidden="1" x14ac:dyDescent="0.25">
      <c r="A215">
        <f t="shared" si="7"/>
        <v>214</v>
      </c>
      <c r="B215" t="str">
        <f t="shared" si="6"/>
        <v>Juvenil Pluma Roxa Feminino</v>
      </c>
      <c r="C215" t="s">
        <v>28</v>
      </c>
      <c r="D215" t="s">
        <v>31</v>
      </c>
      <c r="E215" t="s">
        <v>18</v>
      </c>
      <c r="F215" t="str">
        <f>_xlfn.XLOOKUP(E215,'listas apoio'!A:A,'listas apoio'!B:B)</f>
        <v>LIGHT FEATHER</v>
      </c>
      <c r="I215" s="2">
        <v>48.3</v>
      </c>
      <c r="J215" t="s">
        <v>15</v>
      </c>
      <c r="L215">
        <v>16</v>
      </c>
      <c r="M215">
        <v>17</v>
      </c>
      <c r="N215" s="4">
        <v>45676</v>
      </c>
      <c r="O215" s="4">
        <v>45676</v>
      </c>
    </row>
    <row r="216" spans="1:15" hidden="1" x14ac:dyDescent="0.25">
      <c r="A216">
        <f t="shared" si="7"/>
        <v>215</v>
      </c>
      <c r="B216" t="str">
        <f t="shared" si="6"/>
        <v>Adulto Pluma Roxa Feminino</v>
      </c>
      <c r="C216" t="s">
        <v>28</v>
      </c>
      <c r="D216" t="s">
        <v>31</v>
      </c>
      <c r="E216" t="s">
        <v>18</v>
      </c>
      <c r="F216" t="str">
        <f>_xlfn.XLOOKUP(E216,'listas apoio'!A:A,'listas apoio'!B:B)</f>
        <v>LIGHT FEATHER</v>
      </c>
      <c r="I216" s="2">
        <v>53.5</v>
      </c>
      <c r="J216" t="s">
        <v>16</v>
      </c>
      <c r="L216">
        <v>18</v>
      </c>
      <c r="M216">
        <v>29</v>
      </c>
      <c r="N216" s="4">
        <v>45676</v>
      </c>
      <c r="O216" s="4">
        <v>45676</v>
      </c>
    </row>
    <row r="217" spans="1:15" hidden="1" x14ac:dyDescent="0.25">
      <c r="A217">
        <f t="shared" si="7"/>
        <v>216</v>
      </c>
      <c r="B217" t="str">
        <f t="shared" si="6"/>
        <v>Masters Pluma Roxa Feminino</v>
      </c>
      <c r="C217" t="s">
        <v>28</v>
      </c>
      <c r="D217" t="s">
        <v>31</v>
      </c>
      <c r="E217" t="s">
        <v>18</v>
      </c>
      <c r="F217" t="str">
        <f>_xlfn.XLOOKUP(E217,'listas apoio'!A:A,'listas apoio'!B:B)</f>
        <v>LIGHT FEATHER</v>
      </c>
      <c r="I217" s="2">
        <v>53.5</v>
      </c>
      <c r="J217" t="s">
        <v>17</v>
      </c>
      <c r="L217">
        <v>30</v>
      </c>
      <c r="M217">
        <v>99</v>
      </c>
      <c r="N217" s="4">
        <v>45676</v>
      </c>
      <c r="O217" s="4">
        <v>45676</v>
      </c>
    </row>
    <row r="218" spans="1:15" hidden="1" x14ac:dyDescent="0.25">
      <c r="A218">
        <f t="shared" si="7"/>
        <v>217</v>
      </c>
      <c r="B218" t="str">
        <f t="shared" si="6"/>
        <v>Juvenil Pena Roxa Feminino</v>
      </c>
      <c r="C218" t="s">
        <v>28</v>
      </c>
      <c r="D218" t="s">
        <v>31</v>
      </c>
      <c r="E218" t="s">
        <v>19</v>
      </c>
      <c r="F218" t="str">
        <f>_xlfn.XLOOKUP(E218,'listas apoio'!A:A,'listas apoio'!B:B)</f>
        <v>FEATHER</v>
      </c>
      <c r="I218" s="2">
        <v>52.5</v>
      </c>
      <c r="J218" t="s">
        <v>15</v>
      </c>
      <c r="L218">
        <v>16</v>
      </c>
      <c r="M218">
        <v>17</v>
      </c>
      <c r="N218" s="4">
        <v>45676</v>
      </c>
      <c r="O218" s="4">
        <v>45676</v>
      </c>
    </row>
    <row r="219" spans="1:15" hidden="1" x14ac:dyDescent="0.25">
      <c r="A219">
        <f t="shared" si="7"/>
        <v>218</v>
      </c>
      <c r="B219" t="str">
        <f t="shared" si="6"/>
        <v>Adulto Pena Roxa Feminino</v>
      </c>
      <c r="C219" t="s">
        <v>28</v>
      </c>
      <c r="D219" t="s">
        <v>31</v>
      </c>
      <c r="E219" t="s">
        <v>19</v>
      </c>
      <c r="F219" t="str">
        <f>_xlfn.XLOOKUP(E219,'listas apoio'!A:A,'listas apoio'!B:B)</f>
        <v>FEATHER</v>
      </c>
      <c r="I219" s="2">
        <v>58.5</v>
      </c>
      <c r="J219" t="s">
        <v>16</v>
      </c>
      <c r="L219">
        <v>18</v>
      </c>
      <c r="M219">
        <v>29</v>
      </c>
      <c r="N219" s="4">
        <v>45676</v>
      </c>
      <c r="O219" s="4">
        <v>45676</v>
      </c>
    </row>
    <row r="220" spans="1:15" hidden="1" x14ac:dyDescent="0.25">
      <c r="A220">
        <f t="shared" si="7"/>
        <v>219</v>
      </c>
      <c r="B220" t="str">
        <f t="shared" si="6"/>
        <v>Masters Pena Roxa Feminino</v>
      </c>
      <c r="C220" t="s">
        <v>28</v>
      </c>
      <c r="D220" t="s">
        <v>31</v>
      </c>
      <c r="E220" t="s">
        <v>19</v>
      </c>
      <c r="F220" t="str">
        <f>_xlfn.XLOOKUP(E220,'listas apoio'!A:A,'listas apoio'!B:B)</f>
        <v>FEATHER</v>
      </c>
      <c r="I220" s="2">
        <v>58.5</v>
      </c>
      <c r="J220" t="s">
        <v>17</v>
      </c>
      <c r="L220">
        <v>30</v>
      </c>
      <c r="M220">
        <v>99</v>
      </c>
      <c r="N220" s="4">
        <v>45676</v>
      </c>
      <c r="O220" s="4">
        <v>45676</v>
      </c>
    </row>
    <row r="221" spans="1:15" hidden="1" x14ac:dyDescent="0.25">
      <c r="A221">
        <f t="shared" si="7"/>
        <v>220</v>
      </c>
      <c r="B221" t="str">
        <f t="shared" si="6"/>
        <v>Juvenil Leve Roxa Feminino</v>
      </c>
      <c r="C221" t="s">
        <v>28</v>
      </c>
      <c r="D221" t="s">
        <v>31</v>
      </c>
      <c r="E221" t="s">
        <v>20</v>
      </c>
      <c r="F221" t="str">
        <f>_xlfn.XLOOKUP(E221,'listas apoio'!A:A,'listas apoio'!B:B)</f>
        <v>LIGHT</v>
      </c>
      <c r="I221" s="2">
        <v>56.5</v>
      </c>
      <c r="J221" t="s">
        <v>15</v>
      </c>
      <c r="L221">
        <v>16</v>
      </c>
      <c r="M221">
        <v>17</v>
      </c>
      <c r="N221" s="4">
        <v>45676</v>
      </c>
      <c r="O221" s="4">
        <v>45676</v>
      </c>
    </row>
    <row r="222" spans="1:15" hidden="1" x14ac:dyDescent="0.25">
      <c r="A222">
        <f t="shared" si="7"/>
        <v>221</v>
      </c>
      <c r="B222" t="str">
        <f t="shared" si="6"/>
        <v>Adulto Leve Roxa Feminino</v>
      </c>
      <c r="C222" t="s">
        <v>28</v>
      </c>
      <c r="D222" t="s">
        <v>31</v>
      </c>
      <c r="E222" t="s">
        <v>20</v>
      </c>
      <c r="F222" t="str">
        <f>_xlfn.XLOOKUP(E222,'listas apoio'!A:A,'listas apoio'!B:B)</f>
        <v>LIGHT</v>
      </c>
      <c r="I222" s="2">
        <v>64</v>
      </c>
      <c r="J222" t="s">
        <v>16</v>
      </c>
      <c r="L222">
        <v>18</v>
      </c>
      <c r="M222">
        <v>29</v>
      </c>
      <c r="N222" s="4">
        <v>45676</v>
      </c>
      <c r="O222" s="4">
        <v>45676</v>
      </c>
    </row>
    <row r="223" spans="1:15" hidden="1" x14ac:dyDescent="0.25">
      <c r="A223">
        <f t="shared" si="7"/>
        <v>222</v>
      </c>
      <c r="B223" t="str">
        <f t="shared" si="6"/>
        <v>Masters Leve Roxa Feminino</v>
      </c>
      <c r="C223" t="s">
        <v>28</v>
      </c>
      <c r="D223" t="s">
        <v>31</v>
      </c>
      <c r="E223" t="s">
        <v>20</v>
      </c>
      <c r="F223" t="str">
        <f>_xlfn.XLOOKUP(E223,'listas apoio'!A:A,'listas apoio'!B:B)</f>
        <v>LIGHT</v>
      </c>
      <c r="I223" s="2">
        <v>64</v>
      </c>
      <c r="J223" t="s">
        <v>17</v>
      </c>
      <c r="L223">
        <v>30</v>
      </c>
      <c r="M223">
        <v>99</v>
      </c>
      <c r="N223" s="4">
        <v>45676</v>
      </c>
      <c r="O223" s="4">
        <v>45676</v>
      </c>
    </row>
    <row r="224" spans="1:15" hidden="1" x14ac:dyDescent="0.25">
      <c r="A224">
        <f t="shared" si="7"/>
        <v>223</v>
      </c>
      <c r="B224" t="str">
        <f t="shared" si="6"/>
        <v>Juvenil Médio Roxa Feminino</v>
      </c>
      <c r="C224" t="s">
        <v>28</v>
      </c>
      <c r="D224" t="s">
        <v>31</v>
      </c>
      <c r="E224" t="s">
        <v>21</v>
      </c>
      <c r="F224" t="str">
        <f>_xlfn.XLOOKUP(E224,'listas apoio'!A:A,'listas apoio'!B:B)</f>
        <v>MIDDLE</v>
      </c>
      <c r="I224" s="2">
        <v>60.5</v>
      </c>
      <c r="J224" t="s">
        <v>15</v>
      </c>
      <c r="L224">
        <v>16</v>
      </c>
      <c r="M224">
        <v>17</v>
      </c>
      <c r="N224" s="4">
        <v>45676</v>
      </c>
      <c r="O224" s="4">
        <v>45676</v>
      </c>
    </row>
    <row r="225" spans="1:15" hidden="1" x14ac:dyDescent="0.25">
      <c r="A225">
        <f t="shared" si="7"/>
        <v>224</v>
      </c>
      <c r="B225" t="str">
        <f t="shared" si="6"/>
        <v>Adulto Médio Roxa Feminino</v>
      </c>
      <c r="C225" t="s">
        <v>28</v>
      </c>
      <c r="D225" t="s">
        <v>31</v>
      </c>
      <c r="E225" t="s">
        <v>21</v>
      </c>
      <c r="F225" t="str">
        <f>_xlfn.XLOOKUP(E225,'listas apoio'!A:A,'listas apoio'!B:B)</f>
        <v>MIDDLE</v>
      </c>
      <c r="I225" s="2">
        <v>69</v>
      </c>
      <c r="J225" t="s">
        <v>16</v>
      </c>
      <c r="L225">
        <v>18</v>
      </c>
      <c r="M225">
        <v>29</v>
      </c>
      <c r="N225" s="4">
        <v>45676</v>
      </c>
      <c r="O225" s="4">
        <v>45676</v>
      </c>
    </row>
    <row r="226" spans="1:15" hidden="1" x14ac:dyDescent="0.25">
      <c r="A226">
        <f t="shared" si="7"/>
        <v>225</v>
      </c>
      <c r="B226" t="str">
        <f t="shared" si="6"/>
        <v>Masters Médio Roxa Feminino</v>
      </c>
      <c r="C226" t="s">
        <v>28</v>
      </c>
      <c r="D226" t="s">
        <v>31</v>
      </c>
      <c r="E226" t="s">
        <v>21</v>
      </c>
      <c r="F226" t="str">
        <f>_xlfn.XLOOKUP(E226,'listas apoio'!A:A,'listas apoio'!B:B)</f>
        <v>MIDDLE</v>
      </c>
      <c r="I226" s="2">
        <v>69</v>
      </c>
      <c r="J226" t="s">
        <v>17</v>
      </c>
      <c r="L226">
        <v>30</v>
      </c>
      <c r="M226">
        <v>99</v>
      </c>
      <c r="N226" s="4">
        <v>45676</v>
      </c>
      <c r="O226" s="4">
        <v>45676</v>
      </c>
    </row>
    <row r="227" spans="1:15" hidden="1" x14ac:dyDescent="0.25">
      <c r="A227">
        <f t="shared" si="7"/>
        <v>226</v>
      </c>
      <c r="B227" t="str">
        <f t="shared" si="6"/>
        <v>Juvenil Meio-Pesado Roxa Feminino</v>
      </c>
      <c r="C227" t="s">
        <v>28</v>
      </c>
      <c r="D227" t="s">
        <v>31</v>
      </c>
      <c r="E227" t="s">
        <v>22</v>
      </c>
      <c r="F227" t="str">
        <f>_xlfn.XLOOKUP(E227,'listas apoio'!A:A,'listas apoio'!B:B)</f>
        <v>MEDIUM HEAVY</v>
      </c>
      <c r="I227" s="2">
        <v>65</v>
      </c>
      <c r="J227" t="s">
        <v>15</v>
      </c>
      <c r="L227">
        <v>16</v>
      </c>
      <c r="M227">
        <v>17</v>
      </c>
      <c r="N227" s="4">
        <v>45676</v>
      </c>
      <c r="O227" s="4">
        <v>45676</v>
      </c>
    </row>
    <row r="228" spans="1:15" hidden="1" x14ac:dyDescent="0.25">
      <c r="A228">
        <f t="shared" si="7"/>
        <v>227</v>
      </c>
      <c r="B228" t="str">
        <f t="shared" si="6"/>
        <v>Adulto Meio-Pesado Roxa Feminino</v>
      </c>
      <c r="C228" t="s">
        <v>28</v>
      </c>
      <c r="D228" t="s">
        <v>31</v>
      </c>
      <c r="E228" t="s">
        <v>22</v>
      </c>
      <c r="F228" t="str">
        <f>_xlfn.XLOOKUP(E228,'listas apoio'!A:A,'listas apoio'!B:B)</f>
        <v>MEDIUM HEAVY</v>
      </c>
      <c r="I228" s="2">
        <v>74</v>
      </c>
      <c r="J228" t="s">
        <v>16</v>
      </c>
      <c r="L228">
        <v>18</v>
      </c>
      <c r="M228">
        <v>29</v>
      </c>
      <c r="N228" s="4">
        <v>45676</v>
      </c>
      <c r="O228" s="4">
        <v>45676</v>
      </c>
    </row>
    <row r="229" spans="1:15" hidden="1" x14ac:dyDescent="0.25">
      <c r="A229">
        <f t="shared" si="7"/>
        <v>228</v>
      </c>
      <c r="B229" t="str">
        <f t="shared" si="6"/>
        <v>Masters Meio-Pesado Roxa Feminino</v>
      </c>
      <c r="C229" t="s">
        <v>28</v>
      </c>
      <c r="D229" t="s">
        <v>31</v>
      </c>
      <c r="E229" t="s">
        <v>22</v>
      </c>
      <c r="F229" t="str">
        <f>_xlfn.XLOOKUP(E229,'listas apoio'!A:A,'listas apoio'!B:B)</f>
        <v>MEDIUM HEAVY</v>
      </c>
      <c r="I229" s="2">
        <v>74</v>
      </c>
      <c r="J229" t="s">
        <v>17</v>
      </c>
      <c r="L229">
        <v>30</v>
      </c>
      <c r="M229">
        <v>99</v>
      </c>
      <c r="N229" s="4">
        <v>45676</v>
      </c>
      <c r="O229" s="4">
        <v>45676</v>
      </c>
    </row>
    <row r="230" spans="1:15" hidden="1" x14ac:dyDescent="0.25">
      <c r="A230">
        <f t="shared" si="7"/>
        <v>229</v>
      </c>
      <c r="B230" t="str">
        <f t="shared" si="6"/>
        <v>Juvenil Pesado Roxa Feminino</v>
      </c>
      <c r="C230" t="s">
        <v>28</v>
      </c>
      <c r="D230" t="s">
        <v>31</v>
      </c>
      <c r="E230" t="s">
        <v>23</v>
      </c>
      <c r="F230" t="str">
        <f>_xlfn.XLOOKUP(E230,'listas apoio'!A:A,'listas apoio'!B:B)</f>
        <v>HEAVY</v>
      </c>
      <c r="I230" s="2">
        <v>69</v>
      </c>
      <c r="J230" t="s">
        <v>15</v>
      </c>
      <c r="L230">
        <v>16</v>
      </c>
      <c r="M230">
        <v>17</v>
      </c>
      <c r="N230" s="4">
        <v>45676</v>
      </c>
      <c r="O230" s="4">
        <v>45676</v>
      </c>
    </row>
    <row r="231" spans="1:15" hidden="1" x14ac:dyDescent="0.25">
      <c r="A231">
        <f t="shared" si="7"/>
        <v>230</v>
      </c>
      <c r="B231" t="str">
        <f t="shared" si="6"/>
        <v>Adulto Pesado Roxa Feminino</v>
      </c>
      <c r="C231" t="s">
        <v>28</v>
      </c>
      <c r="D231" t="s">
        <v>31</v>
      </c>
      <c r="E231" t="s">
        <v>23</v>
      </c>
      <c r="F231" t="str">
        <f>_xlfn.XLOOKUP(E231,'listas apoio'!A:A,'listas apoio'!B:B)</f>
        <v>HEAVY</v>
      </c>
      <c r="I231" s="2">
        <v>79.3</v>
      </c>
      <c r="J231" t="s">
        <v>16</v>
      </c>
      <c r="L231">
        <v>18</v>
      </c>
      <c r="M231">
        <v>29</v>
      </c>
      <c r="N231" s="4">
        <v>45676</v>
      </c>
      <c r="O231" s="4">
        <v>45676</v>
      </c>
    </row>
    <row r="232" spans="1:15" hidden="1" x14ac:dyDescent="0.25">
      <c r="A232">
        <f t="shared" si="7"/>
        <v>231</v>
      </c>
      <c r="B232" t="str">
        <f t="shared" si="6"/>
        <v>Masters Pesado Roxa Feminino</v>
      </c>
      <c r="C232" t="s">
        <v>28</v>
      </c>
      <c r="D232" t="s">
        <v>31</v>
      </c>
      <c r="E232" t="s">
        <v>23</v>
      </c>
      <c r="F232" t="str">
        <f>_xlfn.XLOOKUP(E232,'listas apoio'!A:A,'listas apoio'!B:B)</f>
        <v>HEAVY</v>
      </c>
      <c r="I232" s="2">
        <v>79.3</v>
      </c>
      <c r="J232" t="s">
        <v>17</v>
      </c>
      <c r="L232">
        <v>30</v>
      </c>
      <c r="M232">
        <v>99</v>
      </c>
      <c r="N232" s="4">
        <v>45676</v>
      </c>
      <c r="O232" s="4">
        <v>45676</v>
      </c>
    </row>
    <row r="233" spans="1:15" hidden="1" x14ac:dyDescent="0.25">
      <c r="A233">
        <f t="shared" si="7"/>
        <v>232</v>
      </c>
      <c r="B233" t="str">
        <f t="shared" si="6"/>
        <v>Juvenil Super Pesado Roxa Feminino</v>
      </c>
      <c r="C233" t="s">
        <v>28</v>
      </c>
      <c r="D233" t="s">
        <v>31</v>
      </c>
      <c r="E233" t="s">
        <v>24</v>
      </c>
      <c r="F233" t="str">
        <f>_xlfn.XLOOKUP(E233,'listas apoio'!A:A,'listas apoio'!B:B)</f>
        <v>SUPER HEAVY</v>
      </c>
      <c r="J233" t="s">
        <v>15</v>
      </c>
      <c r="L233">
        <v>16</v>
      </c>
      <c r="M233">
        <v>17</v>
      </c>
      <c r="N233" s="4">
        <v>45676</v>
      </c>
      <c r="O233" s="4">
        <v>45676</v>
      </c>
    </row>
    <row r="234" spans="1:15" hidden="1" x14ac:dyDescent="0.25">
      <c r="A234">
        <f t="shared" si="7"/>
        <v>233</v>
      </c>
      <c r="B234" t="str">
        <f t="shared" si="6"/>
        <v>Adulto Super Pesado Roxa Feminino</v>
      </c>
      <c r="C234" t="s">
        <v>28</v>
      </c>
      <c r="D234" t="s">
        <v>31</v>
      </c>
      <c r="E234" t="s">
        <v>24</v>
      </c>
      <c r="F234" t="str">
        <f>_xlfn.XLOOKUP(E234,'listas apoio'!A:A,'listas apoio'!B:B)</f>
        <v>SUPER HEAVY</v>
      </c>
      <c r="J234" t="s">
        <v>16</v>
      </c>
      <c r="L234">
        <v>18</v>
      </c>
      <c r="M234">
        <v>29</v>
      </c>
      <c r="N234" s="4">
        <v>45676</v>
      </c>
      <c r="O234" s="4">
        <v>45676</v>
      </c>
    </row>
    <row r="235" spans="1:15" hidden="1" x14ac:dyDescent="0.25">
      <c r="A235">
        <f t="shared" si="7"/>
        <v>234</v>
      </c>
      <c r="B235" t="str">
        <f t="shared" si="6"/>
        <v>Masters Super Pesado Roxa Feminino</v>
      </c>
      <c r="C235" t="s">
        <v>28</v>
      </c>
      <c r="D235" t="s">
        <v>31</v>
      </c>
      <c r="E235" t="s">
        <v>24</v>
      </c>
      <c r="F235" t="str">
        <f>_xlfn.XLOOKUP(E235,'listas apoio'!A:A,'listas apoio'!B:B)</f>
        <v>SUPER HEAVY</v>
      </c>
      <c r="J235" t="s">
        <v>17</v>
      </c>
      <c r="L235">
        <v>30</v>
      </c>
      <c r="M235">
        <v>99</v>
      </c>
      <c r="N235" s="4">
        <v>45676</v>
      </c>
      <c r="O235" s="4">
        <v>45676</v>
      </c>
    </row>
    <row r="236" spans="1:15" hidden="1" x14ac:dyDescent="0.25">
      <c r="A236">
        <f t="shared" si="7"/>
        <v>235</v>
      </c>
      <c r="B236" t="str">
        <f t="shared" si="6"/>
        <v>Juvenil Pesadíssimo Roxa Feminino</v>
      </c>
      <c r="C236" t="s">
        <v>28</v>
      </c>
      <c r="D236" t="s">
        <v>31</v>
      </c>
      <c r="E236" t="s">
        <v>25</v>
      </c>
      <c r="F236" t="str">
        <f>_xlfn.XLOOKUP(E236,'listas apoio'!A:A,'listas apoio'!B:B)</f>
        <v>ULTRA HEAVY</v>
      </c>
      <c r="J236" t="s">
        <v>15</v>
      </c>
      <c r="L236">
        <v>16</v>
      </c>
      <c r="M236">
        <v>17</v>
      </c>
      <c r="N236" s="4">
        <v>45676</v>
      </c>
      <c r="O236" s="4">
        <v>45676</v>
      </c>
    </row>
    <row r="237" spans="1:15" hidden="1" x14ac:dyDescent="0.25">
      <c r="A237">
        <f t="shared" si="7"/>
        <v>236</v>
      </c>
      <c r="B237" t="str">
        <f t="shared" si="6"/>
        <v>Adulto Pesadíssimo Roxa Feminino</v>
      </c>
      <c r="C237" t="s">
        <v>28</v>
      </c>
      <c r="D237" t="s">
        <v>31</v>
      </c>
      <c r="E237" t="s">
        <v>25</v>
      </c>
      <c r="F237" t="str">
        <f>_xlfn.XLOOKUP(E237,'listas apoio'!A:A,'listas apoio'!B:B)</f>
        <v>ULTRA HEAVY</v>
      </c>
      <c r="J237" t="s">
        <v>16</v>
      </c>
      <c r="L237">
        <v>18</v>
      </c>
      <c r="M237">
        <v>29</v>
      </c>
      <c r="N237" s="4">
        <v>45676</v>
      </c>
      <c r="O237" s="4">
        <v>45676</v>
      </c>
    </row>
    <row r="238" spans="1:15" hidden="1" x14ac:dyDescent="0.25">
      <c r="A238">
        <f t="shared" si="7"/>
        <v>237</v>
      </c>
      <c r="B238" t="str">
        <f t="shared" si="6"/>
        <v>Masters Pesadíssimo Roxa Feminino</v>
      </c>
      <c r="C238" t="s">
        <v>28</v>
      </c>
      <c r="D238" t="s">
        <v>31</v>
      </c>
      <c r="E238" t="s">
        <v>25</v>
      </c>
      <c r="F238" t="str">
        <f>_xlfn.XLOOKUP(E238,'listas apoio'!A:A,'listas apoio'!B:B)</f>
        <v>ULTRA HEAVY</v>
      </c>
      <c r="J238" t="s">
        <v>17</v>
      </c>
      <c r="L238">
        <v>30</v>
      </c>
      <c r="M238">
        <v>99</v>
      </c>
      <c r="N238" s="4">
        <v>45676</v>
      </c>
      <c r="O238" s="4">
        <v>45676</v>
      </c>
    </row>
    <row r="239" spans="1:15" hidden="1" x14ac:dyDescent="0.25">
      <c r="A239">
        <f t="shared" si="7"/>
        <v>238</v>
      </c>
      <c r="B239" t="str">
        <f t="shared" si="6"/>
        <v>Juvenil Absoluto Roxa Feminino</v>
      </c>
      <c r="C239" t="s">
        <v>28</v>
      </c>
      <c r="D239" t="s">
        <v>31</v>
      </c>
      <c r="E239" t="s">
        <v>26</v>
      </c>
      <c r="F239" t="str">
        <f>_xlfn.XLOOKUP(E239,'listas apoio'!A:A,'listas apoio'!B:B)</f>
        <v>OPEN CLASS</v>
      </c>
      <c r="J239" t="s">
        <v>15</v>
      </c>
      <c r="L239">
        <v>16</v>
      </c>
      <c r="M239">
        <v>17</v>
      </c>
      <c r="N239" s="4">
        <v>45676</v>
      </c>
      <c r="O239" s="4">
        <v>45676</v>
      </c>
    </row>
    <row r="240" spans="1:15" hidden="1" x14ac:dyDescent="0.25">
      <c r="A240">
        <f t="shared" si="7"/>
        <v>239</v>
      </c>
      <c r="B240" t="str">
        <f t="shared" si="6"/>
        <v>Adulto Absoluto Roxa Feminino</v>
      </c>
      <c r="C240" t="s">
        <v>28</v>
      </c>
      <c r="D240" t="s">
        <v>31</v>
      </c>
      <c r="E240" t="s">
        <v>26</v>
      </c>
      <c r="F240" t="str">
        <f>_xlfn.XLOOKUP(E240,'listas apoio'!A:A,'listas apoio'!B:B)</f>
        <v>OPEN CLASS</v>
      </c>
      <c r="J240" t="s">
        <v>16</v>
      </c>
      <c r="L240">
        <v>18</v>
      </c>
      <c r="M240">
        <v>29</v>
      </c>
      <c r="N240" s="4">
        <v>45676</v>
      </c>
      <c r="O240" s="4">
        <v>45676</v>
      </c>
    </row>
    <row r="241" spans="1:15" hidden="1" x14ac:dyDescent="0.25">
      <c r="A241">
        <f t="shared" si="7"/>
        <v>240</v>
      </c>
      <c r="B241" t="str">
        <f t="shared" si="6"/>
        <v>Masters Absoluto Roxa Feminino</v>
      </c>
      <c r="C241" t="s">
        <v>28</v>
      </c>
      <c r="D241" t="s">
        <v>31</v>
      </c>
      <c r="E241" t="s">
        <v>26</v>
      </c>
      <c r="F241" t="str">
        <f>_xlfn.XLOOKUP(E241,'listas apoio'!A:A,'listas apoio'!B:B)</f>
        <v>OPEN CLASS</v>
      </c>
      <c r="J241" t="s">
        <v>17</v>
      </c>
      <c r="L241">
        <v>30</v>
      </c>
      <c r="M241">
        <v>99</v>
      </c>
      <c r="N241" s="4">
        <v>45676</v>
      </c>
      <c r="O241" s="4">
        <v>45676</v>
      </c>
    </row>
    <row r="242" spans="1:15" hidden="1" x14ac:dyDescent="0.25">
      <c r="A242">
        <f t="shared" si="7"/>
        <v>241</v>
      </c>
      <c r="B242" t="str">
        <f t="shared" si="6"/>
        <v>Juvenil Galo Marrom Feminino</v>
      </c>
      <c r="C242" t="s">
        <v>29</v>
      </c>
      <c r="D242" t="s">
        <v>31</v>
      </c>
      <c r="E242" t="s">
        <v>12</v>
      </c>
      <c r="F242" t="str">
        <f>_xlfn.XLOOKUP(E242,'listas apoio'!A:A,'listas apoio'!B:B)</f>
        <v>ROOSTER</v>
      </c>
      <c r="I242" s="2">
        <v>44.3</v>
      </c>
      <c r="J242" t="s">
        <v>15</v>
      </c>
      <c r="L242">
        <v>16</v>
      </c>
      <c r="M242">
        <v>17</v>
      </c>
      <c r="N242" s="4">
        <v>45676</v>
      </c>
      <c r="O242" s="4">
        <v>45676</v>
      </c>
    </row>
    <row r="243" spans="1:15" hidden="1" x14ac:dyDescent="0.25">
      <c r="A243">
        <f t="shared" si="7"/>
        <v>242</v>
      </c>
      <c r="B243" t="str">
        <f t="shared" si="6"/>
        <v>Adulto Galo Marrom Feminino</v>
      </c>
      <c r="C243" t="s">
        <v>29</v>
      </c>
      <c r="D243" t="s">
        <v>31</v>
      </c>
      <c r="E243" t="s">
        <v>12</v>
      </c>
      <c r="F243" t="str">
        <f>_xlfn.XLOOKUP(E243,'listas apoio'!A:A,'listas apoio'!B:B)</f>
        <v>ROOSTER</v>
      </c>
      <c r="I243" s="2">
        <v>48.5</v>
      </c>
      <c r="J243" t="s">
        <v>16</v>
      </c>
      <c r="L243">
        <v>18</v>
      </c>
      <c r="M243">
        <v>29</v>
      </c>
      <c r="N243" s="4">
        <v>45676</v>
      </c>
      <c r="O243" s="4">
        <v>45676</v>
      </c>
    </row>
    <row r="244" spans="1:15" hidden="1" x14ac:dyDescent="0.25">
      <c r="A244">
        <f t="shared" si="7"/>
        <v>243</v>
      </c>
      <c r="B244" t="str">
        <f t="shared" si="6"/>
        <v>Masters Galo Marrom Feminino</v>
      </c>
      <c r="C244" t="s">
        <v>29</v>
      </c>
      <c r="D244" t="s">
        <v>31</v>
      </c>
      <c r="E244" t="s">
        <v>12</v>
      </c>
      <c r="F244" t="str">
        <f>_xlfn.XLOOKUP(E244,'listas apoio'!A:A,'listas apoio'!B:B)</f>
        <v>ROOSTER</v>
      </c>
      <c r="I244" s="2">
        <v>48.5</v>
      </c>
      <c r="J244" t="s">
        <v>17</v>
      </c>
      <c r="L244">
        <v>30</v>
      </c>
      <c r="M244">
        <v>99</v>
      </c>
      <c r="N244" s="4">
        <v>45676</v>
      </c>
      <c r="O244" s="4">
        <v>45676</v>
      </c>
    </row>
    <row r="245" spans="1:15" hidden="1" x14ac:dyDescent="0.25">
      <c r="A245">
        <f t="shared" si="7"/>
        <v>244</v>
      </c>
      <c r="B245" t="str">
        <f t="shared" si="6"/>
        <v>Juvenil Pluma Marrom Feminino</v>
      </c>
      <c r="C245" t="s">
        <v>29</v>
      </c>
      <c r="D245" t="s">
        <v>31</v>
      </c>
      <c r="E245" t="s">
        <v>18</v>
      </c>
      <c r="F245" t="str">
        <f>_xlfn.XLOOKUP(E245,'listas apoio'!A:A,'listas apoio'!B:B)</f>
        <v>LIGHT FEATHER</v>
      </c>
      <c r="I245" s="2">
        <v>48.3</v>
      </c>
      <c r="J245" t="s">
        <v>15</v>
      </c>
      <c r="L245">
        <v>16</v>
      </c>
      <c r="M245">
        <v>17</v>
      </c>
      <c r="N245" s="4">
        <v>45676</v>
      </c>
      <c r="O245" s="4">
        <v>45676</v>
      </c>
    </row>
    <row r="246" spans="1:15" hidden="1" x14ac:dyDescent="0.25">
      <c r="A246">
        <f t="shared" si="7"/>
        <v>245</v>
      </c>
      <c r="B246" t="str">
        <f t="shared" si="6"/>
        <v>Adulto Pluma Marrom Feminino</v>
      </c>
      <c r="C246" t="s">
        <v>29</v>
      </c>
      <c r="D246" t="s">
        <v>31</v>
      </c>
      <c r="E246" t="s">
        <v>18</v>
      </c>
      <c r="F246" t="str">
        <f>_xlfn.XLOOKUP(E246,'listas apoio'!A:A,'listas apoio'!B:B)</f>
        <v>LIGHT FEATHER</v>
      </c>
      <c r="I246" s="2">
        <v>53.5</v>
      </c>
      <c r="J246" t="s">
        <v>16</v>
      </c>
      <c r="L246">
        <v>18</v>
      </c>
      <c r="M246">
        <v>29</v>
      </c>
      <c r="N246" s="4">
        <v>45676</v>
      </c>
      <c r="O246" s="4">
        <v>45676</v>
      </c>
    </row>
    <row r="247" spans="1:15" hidden="1" x14ac:dyDescent="0.25">
      <c r="A247">
        <f t="shared" si="7"/>
        <v>246</v>
      </c>
      <c r="B247" t="str">
        <f t="shared" si="6"/>
        <v>Masters Pluma Marrom Feminino</v>
      </c>
      <c r="C247" t="s">
        <v>29</v>
      </c>
      <c r="D247" t="s">
        <v>31</v>
      </c>
      <c r="E247" t="s">
        <v>18</v>
      </c>
      <c r="F247" t="str">
        <f>_xlfn.XLOOKUP(E247,'listas apoio'!A:A,'listas apoio'!B:B)</f>
        <v>LIGHT FEATHER</v>
      </c>
      <c r="I247" s="2">
        <v>53.5</v>
      </c>
      <c r="J247" t="s">
        <v>17</v>
      </c>
      <c r="L247">
        <v>30</v>
      </c>
      <c r="M247">
        <v>99</v>
      </c>
      <c r="N247" s="4">
        <v>45676</v>
      </c>
      <c r="O247" s="4">
        <v>45676</v>
      </c>
    </row>
    <row r="248" spans="1:15" hidden="1" x14ac:dyDescent="0.25">
      <c r="A248">
        <f t="shared" si="7"/>
        <v>247</v>
      </c>
      <c r="B248" t="str">
        <f t="shared" si="6"/>
        <v>Juvenil Pena Marrom Feminino</v>
      </c>
      <c r="C248" t="s">
        <v>29</v>
      </c>
      <c r="D248" t="s">
        <v>31</v>
      </c>
      <c r="E248" t="s">
        <v>19</v>
      </c>
      <c r="F248" t="str">
        <f>_xlfn.XLOOKUP(E248,'listas apoio'!A:A,'listas apoio'!B:B)</f>
        <v>FEATHER</v>
      </c>
      <c r="I248" s="2">
        <v>52.5</v>
      </c>
      <c r="J248" t="s">
        <v>15</v>
      </c>
      <c r="L248">
        <v>16</v>
      </c>
      <c r="M248">
        <v>17</v>
      </c>
      <c r="N248" s="4">
        <v>45676</v>
      </c>
      <c r="O248" s="4">
        <v>45676</v>
      </c>
    </row>
    <row r="249" spans="1:15" hidden="1" x14ac:dyDescent="0.25">
      <c r="A249">
        <f t="shared" si="7"/>
        <v>248</v>
      </c>
      <c r="B249" t="str">
        <f t="shared" si="6"/>
        <v>Adulto Pena Marrom Feminino</v>
      </c>
      <c r="C249" t="s">
        <v>29</v>
      </c>
      <c r="D249" t="s">
        <v>31</v>
      </c>
      <c r="E249" t="s">
        <v>19</v>
      </c>
      <c r="F249" t="str">
        <f>_xlfn.XLOOKUP(E249,'listas apoio'!A:A,'listas apoio'!B:B)</f>
        <v>FEATHER</v>
      </c>
      <c r="I249" s="2">
        <v>58.5</v>
      </c>
      <c r="J249" t="s">
        <v>16</v>
      </c>
      <c r="L249">
        <v>18</v>
      </c>
      <c r="M249">
        <v>29</v>
      </c>
      <c r="N249" s="4">
        <v>45676</v>
      </c>
      <c r="O249" s="4">
        <v>45676</v>
      </c>
    </row>
    <row r="250" spans="1:15" hidden="1" x14ac:dyDescent="0.25">
      <c r="A250">
        <f t="shared" si="7"/>
        <v>249</v>
      </c>
      <c r="B250" t="str">
        <f t="shared" si="6"/>
        <v>Masters Pena Marrom Feminino</v>
      </c>
      <c r="C250" t="s">
        <v>29</v>
      </c>
      <c r="D250" t="s">
        <v>31</v>
      </c>
      <c r="E250" t="s">
        <v>19</v>
      </c>
      <c r="F250" t="str">
        <f>_xlfn.XLOOKUP(E250,'listas apoio'!A:A,'listas apoio'!B:B)</f>
        <v>FEATHER</v>
      </c>
      <c r="I250" s="2">
        <v>58.5</v>
      </c>
      <c r="J250" t="s">
        <v>17</v>
      </c>
      <c r="L250">
        <v>30</v>
      </c>
      <c r="M250">
        <v>99</v>
      </c>
      <c r="N250" s="4">
        <v>45676</v>
      </c>
      <c r="O250" s="4">
        <v>45676</v>
      </c>
    </row>
    <row r="251" spans="1:15" hidden="1" x14ac:dyDescent="0.25">
      <c r="A251">
        <f t="shared" si="7"/>
        <v>250</v>
      </c>
      <c r="B251" t="str">
        <f t="shared" si="6"/>
        <v>Juvenil Leve Marrom Feminino</v>
      </c>
      <c r="C251" t="s">
        <v>29</v>
      </c>
      <c r="D251" t="s">
        <v>31</v>
      </c>
      <c r="E251" t="s">
        <v>20</v>
      </c>
      <c r="F251" t="str">
        <f>_xlfn.XLOOKUP(E251,'listas apoio'!A:A,'listas apoio'!B:B)</f>
        <v>LIGHT</v>
      </c>
      <c r="I251" s="2">
        <v>56.5</v>
      </c>
      <c r="J251" t="s">
        <v>15</v>
      </c>
      <c r="L251">
        <v>16</v>
      </c>
      <c r="M251">
        <v>17</v>
      </c>
      <c r="N251" s="4">
        <v>45676</v>
      </c>
      <c r="O251" s="4">
        <v>45676</v>
      </c>
    </row>
    <row r="252" spans="1:15" hidden="1" x14ac:dyDescent="0.25">
      <c r="A252">
        <f t="shared" si="7"/>
        <v>251</v>
      </c>
      <c r="B252" t="str">
        <f t="shared" si="6"/>
        <v>Adulto Leve Marrom Feminino</v>
      </c>
      <c r="C252" t="s">
        <v>29</v>
      </c>
      <c r="D252" t="s">
        <v>31</v>
      </c>
      <c r="E252" t="s">
        <v>20</v>
      </c>
      <c r="F252" t="str">
        <f>_xlfn.XLOOKUP(E252,'listas apoio'!A:A,'listas apoio'!B:B)</f>
        <v>LIGHT</v>
      </c>
      <c r="I252" s="2">
        <v>64</v>
      </c>
      <c r="J252" t="s">
        <v>16</v>
      </c>
      <c r="L252">
        <v>18</v>
      </c>
      <c r="M252">
        <v>29</v>
      </c>
      <c r="N252" s="4">
        <v>45676</v>
      </c>
      <c r="O252" s="4">
        <v>45676</v>
      </c>
    </row>
    <row r="253" spans="1:15" hidden="1" x14ac:dyDescent="0.25">
      <c r="A253">
        <f t="shared" si="7"/>
        <v>252</v>
      </c>
      <c r="B253" t="str">
        <f t="shared" si="6"/>
        <v>Masters Leve Marrom Feminino</v>
      </c>
      <c r="C253" t="s">
        <v>29</v>
      </c>
      <c r="D253" t="s">
        <v>31</v>
      </c>
      <c r="E253" t="s">
        <v>20</v>
      </c>
      <c r="F253" t="str">
        <f>_xlfn.XLOOKUP(E253,'listas apoio'!A:A,'listas apoio'!B:B)</f>
        <v>LIGHT</v>
      </c>
      <c r="I253" s="2">
        <v>64</v>
      </c>
      <c r="J253" t="s">
        <v>17</v>
      </c>
      <c r="L253">
        <v>30</v>
      </c>
      <c r="M253">
        <v>99</v>
      </c>
      <c r="N253" s="4">
        <v>45676</v>
      </c>
      <c r="O253" s="4">
        <v>45676</v>
      </c>
    </row>
    <row r="254" spans="1:15" hidden="1" x14ac:dyDescent="0.25">
      <c r="A254">
        <f t="shared" si="7"/>
        <v>253</v>
      </c>
      <c r="B254" t="str">
        <f t="shared" si="6"/>
        <v>Juvenil Médio Marrom Feminino</v>
      </c>
      <c r="C254" t="s">
        <v>29</v>
      </c>
      <c r="D254" t="s">
        <v>31</v>
      </c>
      <c r="E254" t="s">
        <v>21</v>
      </c>
      <c r="F254" t="str">
        <f>_xlfn.XLOOKUP(E254,'listas apoio'!A:A,'listas apoio'!B:B)</f>
        <v>MIDDLE</v>
      </c>
      <c r="I254" s="2">
        <v>60.5</v>
      </c>
      <c r="J254" t="s">
        <v>15</v>
      </c>
      <c r="L254">
        <v>16</v>
      </c>
      <c r="M254">
        <v>17</v>
      </c>
      <c r="N254" s="4">
        <v>45676</v>
      </c>
      <c r="O254" s="4">
        <v>45676</v>
      </c>
    </row>
    <row r="255" spans="1:15" hidden="1" x14ac:dyDescent="0.25">
      <c r="A255">
        <f t="shared" si="7"/>
        <v>254</v>
      </c>
      <c r="B255" t="str">
        <f t="shared" si="6"/>
        <v>Adulto Médio Marrom Feminino</v>
      </c>
      <c r="C255" t="s">
        <v>29</v>
      </c>
      <c r="D255" t="s">
        <v>31</v>
      </c>
      <c r="E255" t="s">
        <v>21</v>
      </c>
      <c r="F255" t="str">
        <f>_xlfn.XLOOKUP(E255,'listas apoio'!A:A,'listas apoio'!B:B)</f>
        <v>MIDDLE</v>
      </c>
      <c r="I255" s="2">
        <v>69</v>
      </c>
      <c r="J255" t="s">
        <v>16</v>
      </c>
      <c r="L255">
        <v>18</v>
      </c>
      <c r="M255">
        <v>29</v>
      </c>
      <c r="N255" s="4">
        <v>45676</v>
      </c>
      <c r="O255" s="4">
        <v>45676</v>
      </c>
    </row>
    <row r="256" spans="1:15" hidden="1" x14ac:dyDescent="0.25">
      <c r="A256">
        <f t="shared" si="7"/>
        <v>255</v>
      </c>
      <c r="B256" t="str">
        <f t="shared" si="6"/>
        <v>Masters Médio Marrom Feminino</v>
      </c>
      <c r="C256" t="s">
        <v>29</v>
      </c>
      <c r="D256" t="s">
        <v>31</v>
      </c>
      <c r="E256" t="s">
        <v>21</v>
      </c>
      <c r="F256" t="str">
        <f>_xlfn.XLOOKUP(E256,'listas apoio'!A:A,'listas apoio'!B:B)</f>
        <v>MIDDLE</v>
      </c>
      <c r="I256" s="2">
        <v>69</v>
      </c>
      <c r="J256" t="s">
        <v>17</v>
      </c>
      <c r="L256">
        <v>30</v>
      </c>
      <c r="M256">
        <v>99</v>
      </c>
      <c r="N256" s="4">
        <v>45676</v>
      </c>
      <c r="O256" s="4">
        <v>45676</v>
      </c>
    </row>
    <row r="257" spans="1:15" hidden="1" x14ac:dyDescent="0.25">
      <c r="A257">
        <f t="shared" si="7"/>
        <v>256</v>
      </c>
      <c r="B257" t="str">
        <f t="shared" si="6"/>
        <v>Juvenil Meio-Pesado Marrom Feminino</v>
      </c>
      <c r="C257" t="s">
        <v>29</v>
      </c>
      <c r="D257" t="s">
        <v>31</v>
      </c>
      <c r="E257" t="s">
        <v>22</v>
      </c>
      <c r="F257" t="str">
        <f>_xlfn.XLOOKUP(E257,'listas apoio'!A:A,'listas apoio'!B:B)</f>
        <v>MEDIUM HEAVY</v>
      </c>
      <c r="I257" s="2">
        <v>65</v>
      </c>
      <c r="J257" t="s">
        <v>15</v>
      </c>
      <c r="L257">
        <v>16</v>
      </c>
      <c r="M257">
        <v>17</v>
      </c>
      <c r="N257" s="4">
        <v>45676</v>
      </c>
      <c r="O257" s="4">
        <v>45676</v>
      </c>
    </row>
    <row r="258" spans="1:15" hidden="1" x14ac:dyDescent="0.25">
      <c r="A258">
        <f t="shared" si="7"/>
        <v>257</v>
      </c>
      <c r="B258" t="str">
        <f t="shared" si="6"/>
        <v>Adulto Meio-Pesado Marrom Feminino</v>
      </c>
      <c r="C258" t="s">
        <v>29</v>
      </c>
      <c r="D258" t="s">
        <v>31</v>
      </c>
      <c r="E258" t="s">
        <v>22</v>
      </c>
      <c r="F258" t="str">
        <f>_xlfn.XLOOKUP(E258,'listas apoio'!A:A,'listas apoio'!B:B)</f>
        <v>MEDIUM HEAVY</v>
      </c>
      <c r="I258" s="2">
        <v>74</v>
      </c>
      <c r="J258" t="s">
        <v>16</v>
      </c>
      <c r="L258">
        <v>18</v>
      </c>
      <c r="M258">
        <v>29</v>
      </c>
      <c r="N258" s="4">
        <v>45676</v>
      </c>
      <c r="O258" s="4">
        <v>45676</v>
      </c>
    </row>
    <row r="259" spans="1:15" hidden="1" x14ac:dyDescent="0.25">
      <c r="A259">
        <f t="shared" si="7"/>
        <v>258</v>
      </c>
      <c r="B259" t="str">
        <f t="shared" ref="B259:B301" si="8">J259&amp;IF(K259="",""," ")&amp;" "&amp;E259&amp;" "&amp;C259&amp;" "&amp;D259</f>
        <v>Masters Meio-Pesado Marrom Feminino</v>
      </c>
      <c r="C259" t="s">
        <v>29</v>
      </c>
      <c r="D259" t="s">
        <v>31</v>
      </c>
      <c r="E259" t="s">
        <v>22</v>
      </c>
      <c r="F259" t="str">
        <f>_xlfn.XLOOKUP(E259,'listas apoio'!A:A,'listas apoio'!B:B)</f>
        <v>MEDIUM HEAVY</v>
      </c>
      <c r="I259" s="2">
        <v>74</v>
      </c>
      <c r="J259" t="s">
        <v>17</v>
      </c>
      <c r="L259">
        <v>30</v>
      </c>
      <c r="M259">
        <v>99</v>
      </c>
      <c r="N259" s="4">
        <v>45676</v>
      </c>
      <c r="O259" s="4">
        <v>45676</v>
      </c>
    </row>
    <row r="260" spans="1:15" hidden="1" x14ac:dyDescent="0.25">
      <c r="A260">
        <f t="shared" ref="A260:A301" si="9">A259+1</f>
        <v>259</v>
      </c>
      <c r="B260" t="str">
        <f t="shared" si="8"/>
        <v>Juvenil Pesado Marrom Feminino</v>
      </c>
      <c r="C260" t="s">
        <v>29</v>
      </c>
      <c r="D260" t="s">
        <v>31</v>
      </c>
      <c r="E260" t="s">
        <v>23</v>
      </c>
      <c r="F260" t="str">
        <f>_xlfn.XLOOKUP(E260,'listas apoio'!A:A,'listas apoio'!B:B)</f>
        <v>HEAVY</v>
      </c>
      <c r="I260" s="2">
        <v>69</v>
      </c>
      <c r="J260" t="s">
        <v>15</v>
      </c>
      <c r="L260">
        <v>16</v>
      </c>
      <c r="M260">
        <v>17</v>
      </c>
      <c r="N260" s="4">
        <v>45676</v>
      </c>
      <c r="O260" s="4">
        <v>45676</v>
      </c>
    </row>
    <row r="261" spans="1:15" hidden="1" x14ac:dyDescent="0.25">
      <c r="A261">
        <f t="shared" si="9"/>
        <v>260</v>
      </c>
      <c r="B261" t="str">
        <f t="shared" si="8"/>
        <v>Adulto Pesado Marrom Feminino</v>
      </c>
      <c r="C261" t="s">
        <v>29</v>
      </c>
      <c r="D261" t="s">
        <v>31</v>
      </c>
      <c r="E261" t="s">
        <v>23</v>
      </c>
      <c r="F261" t="str">
        <f>_xlfn.XLOOKUP(E261,'listas apoio'!A:A,'listas apoio'!B:B)</f>
        <v>HEAVY</v>
      </c>
      <c r="I261" s="2">
        <v>79.3</v>
      </c>
      <c r="J261" t="s">
        <v>16</v>
      </c>
      <c r="L261">
        <v>18</v>
      </c>
      <c r="M261">
        <v>29</v>
      </c>
      <c r="N261" s="4">
        <v>45676</v>
      </c>
      <c r="O261" s="4">
        <v>45676</v>
      </c>
    </row>
    <row r="262" spans="1:15" hidden="1" x14ac:dyDescent="0.25">
      <c r="A262">
        <f t="shared" si="9"/>
        <v>261</v>
      </c>
      <c r="B262" t="str">
        <f t="shared" si="8"/>
        <v>Masters Pesado Marrom Feminino</v>
      </c>
      <c r="C262" t="s">
        <v>29</v>
      </c>
      <c r="D262" t="s">
        <v>31</v>
      </c>
      <c r="E262" t="s">
        <v>23</v>
      </c>
      <c r="F262" t="str">
        <f>_xlfn.XLOOKUP(E262,'listas apoio'!A:A,'listas apoio'!B:B)</f>
        <v>HEAVY</v>
      </c>
      <c r="I262" s="2">
        <v>79.3</v>
      </c>
      <c r="J262" t="s">
        <v>17</v>
      </c>
      <c r="L262">
        <v>30</v>
      </c>
      <c r="M262">
        <v>99</v>
      </c>
      <c r="N262" s="4">
        <v>45676</v>
      </c>
      <c r="O262" s="4">
        <v>45676</v>
      </c>
    </row>
    <row r="263" spans="1:15" hidden="1" x14ac:dyDescent="0.25">
      <c r="A263">
        <f t="shared" si="9"/>
        <v>262</v>
      </c>
      <c r="B263" t="str">
        <f t="shared" si="8"/>
        <v>Juvenil Super Pesado Marrom Feminino</v>
      </c>
      <c r="C263" t="s">
        <v>29</v>
      </c>
      <c r="D263" t="s">
        <v>31</v>
      </c>
      <c r="E263" t="s">
        <v>24</v>
      </c>
      <c r="F263" t="str">
        <f>_xlfn.XLOOKUP(E263,'listas apoio'!A:A,'listas apoio'!B:B)</f>
        <v>SUPER HEAVY</v>
      </c>
      <c r="J263" t="s">
        <v>15</v>
      </c>
      <c r="L263">
        <v>16</v>
      </c>
      <c r="M263">
        <v>17</v>
      </c>
      <c r="N263" s="4">
        <v>45676</v>
      </c>
      <c r="O263" s="4">
        <v>45676</v>
      </c>
    </row>
    <row r="264" spans="1:15" hidden="1" x14ac:dyDescent="0.25">
      <c r="A264">
        <f t="shared" si="9"/>
        <v>263</v>
      </c>
      <c r="B264" t="str">
        <f t="shared" si="8"/>
        <v>Adulto Super Pesado Marrom Feminino</v>
      </c>
      <c r="C264" t="s">
        <v>29</v>
      </c>
      <c r="D264" t="s">
        <v>31</v>
      </c>
      <c r="E264" t="s">
        <v>24</v>
      </c>
      <c r="F264" t="str">
        <f>_xlfn.XLOOKUP(E264,'listas apoio'!A:A,'listas apoio'!B:B)</f>
        <v>SUPER HEAVY</v>
      </c>
      <c r="J264" t="s">
        <v>16</v>
      </c>
      <c r="L264">
        <v>18</v>
      </c>
      <c r="M264">
        <v>29</v>
      </c>
      <c r="N264" s="4">
        <v>45676</v>
      </c>
      <c r="O264" s="4">
        <v>45676</v>
      </c>
    </row>
    <row r="265" spans="1:15" hidden="1" x14ac:dyDescent="0.25">
      <c r="A265">
        <f t="shared" si="9"/>
        <v>264</v>
      </c>
      <c r="B265" t="str">
        <f t="shared" si="8"/>
        <v>Masters Super Pesado Marrom Feminino</v>
      </c>
      <c r="C265" t="s">
        <v>29</v>
      </c>
      <c r="D265" t="s">
        <v>31</v>
      </c>
      <c r="E265" t="s">
        <v>24</v>
      </c>
      <c r="F265" t="str">
        <f>_xlfn.XLOOKUP(E265,'listas apoio'!A:A,'listas apoio'!B:B)</f>
        <v>SUPER HEAVY</v>
      </c>
      <c r="J265" t="s">
        <v>17</v>
      </c>
      <c r="L265">
        <v>30</v>
      </c>
      <c r="M265">
        <v>99</v>
      </c>
      <c r="N265" s="4">
        <v>45676</v>
      </c>
      <c r="O265" s="4">
        <v>45676</v>
      </c>
    </row>
    <row r="266" spans="1:15" hidden="1" x14ac:dyDescent="0.25">
      <c r="A266">
        <f t="shared" si="9"/>
        <v>265</v>
      </c>
      <c r="B266" t="str">
        <f t="shared" si="8"/>
        <v>Juvenil Pesadíssimo Marrom Feminino</v>
      </c>
      <c r="C266" t="s">
        <v>29</v>
      </c>
      <c r="D266" t="s">
        <v>31</v>
      </c>
      <c r="E266" t="s">
        <v>25</v>
      </c>
      <c r="F266" t="str">
        <f>_xlfn.XLOOKUP(E266,'listas apoio'!A:A,'listas apoio'!B:B)</f>
        <v>ULTRA HEAVY</v>
      </c>
      <c r="J266" t="s">
        <v>15</v>
      </c>
      <c r="L266">
        <v>16</v>
      </c>
      <c r="M266">
        <v>17</v>
      </c>
      <c r="N266" s="4">
        <v>45676</v>
      </c>
      <c r="O266" s="4">
        <v>45676</v>
      </c>
    </row>
    <row r="267" spans="1:15" hidden="1" x14ac:dyDescent="0.25">
      <c r="A267">
        <f t="shared" si="9"/>
        <v>266</v>
      </c>
      <c r="B267" t="str">
        <f t="shared" si="8"/>
        <v>Adulto Pesadíssimo Marrom Feminino</v>
      </c>
      <c r="C267" t="s">
        <v>29</v>
      </c>
      <c r="D267" t="s">
        <v>31</v>
      </c>
      <c r="E267" t="s">
        <v>25</v>
      </c>
      <c r="F267" t="str">
        <f>_xlfn.XLOOKUP(E267,'listas apoio'!A:A,'listas apoio'!B:B)</f>
        <v>ULTRA HEAVY</v>
      </c>
      <c r="J267" t="s">
        <v>16</v>
      </c>
      <c r="L267">
        <v>18</v>
      </c>
      <c r="M267">
        <v>29</v>
      </c>
      <c r="N267" s="4">
        <v>45676</v>
      </c>
      <c r="O267" s="4">
        <v>45676</v>
      </c>
    </row>
    <row r="268" spans="1:15" hidden="1" x14ac:dyDescent="0.25">
      <c r="A268">
        <f t="shared" si="9"/>
        <v>267</v>
      </c>
      <c r="B268" t="str">
        <f t="shared" si="8"/>
        <v>Masters Pesadíssimo Marrom Feminino</v>
      </c>
      <c r="C268" t="s">
        <v>29</v>
      </c>
      <c r="D268" t="s">
        <v>31</v>
      </c>
      <c r="E268" t="s">
        <v>25</v>
      </c>
      <c r="F268" t="str">
        <f>_xlfn.XLOOKUP(E268,'listas apoio'!A:A,'listas apoio'!B:B)</f>
        <v>ULTRA HEAVY</v>
      </c>
      <c r="J268" t="s">
        <v>17</v>
      </c>
      <c r="L268">
        <v>30</v>
      </c>
      <c r="M268">
        <v>99</v>
      </c>
      <c r="N268" s="4">
        <v>45676</v>
      </c>
      <c r="O268" s="4">
        <v>45676</v>
      </c>
    </row>
    <row r="269" spans="1:15" hidden="1" x14ac:dyDescent="0.25">
      <c r="A269">
        <f t="shared" si="9"/>
        <v>268</v>
      </c>
      <c r="B269" t="str">
        <f t="shared" si="8"/>
        <v>Juvenil Absoluto Marrom Feminino</v>
      </c>
      <c r="C269" t="s">
        <v>29</v>
      </c>
      <c r="D269" t="s">
        <v>31</v>
      </c>
      <c r="E269" t="s">
        <v>26</v>
      </c>
      <c r="F269" t="str">
        <f>_xlfn.XLOOKUP(E269,'listas apoio'!A:A,'listas apoio'!B:B)</f>
        <v>OPEN CLASS</v>
      </c>
      <c r="J269" t="s">
        <v>15</v>
      </c>
      <c r="L269">
        <v>16</v>
      </c>
      <c r="M269">
        <v>17</v>
      </c>
      <c r="N269" s="4">
        <v>45676</v>
      </c>
      <c r="O269" s="4">
        <v>45676</v>
      </c>
    </row>
    <row r="270" spans="1:15" hidden="1" x14ac:dyDescent="0.25">
      <c r="A270">
        <f t="shared" si="9"/>
        <v>269</v>
      </c>
      <c r="B270" t="str">
        <f t="shared" si="8"/>
        <v>Adulto Absoluto Marrom Feminino</v>
      </c>
      <c r="C270" t="s">
        <v>29</v>
      </c>
      <c r="D270" t="s">
        <v>31</v>
      </c>
      <c r="E270" t="s">
        <v>26</v>
      </c>
      <c r="F270" t="str">
        <f>_xlfn.XLOOKUP(E270,'listas apoio'!A:A,'listas apoio'!B:B)</f>
        <v>OPEN CLASS</v>
      </c>
      <c r="J270" t="s">
        <v>16</v>
      </c>
      <c r="L270">
        <v>18</v>
      </c>
      <c r="M270">
        <v>29</v>
      </c>
      <c r="N270" s="4">
        <v>45676</v>
      </c>
      <c r="O270" s="4">
        <v>45676</v>
      </c>
    </row>
    <row r="271" spans="1:15" hidden="1" x14ac:dyDescent="0.25">
      <c r="A271">
        <f t="shared" si="9"/>
        <v>270</v>
      </c>
      <c r="B271" t="str">
        <f t="shared" si="8"/>
        <v>Masters Absoluto Marrom Feminino</v>
      </c>
      <c r="C271" t="s">
        <v>29</v>
      </c>
      <c r="D271" t="s">
        <v>31</v>
      </c>
      <c r="E271" t="s">
        <v>26</v>
      </c>
      <c r="F271" t="str">
        <f>_xlfn.XLOOKUP(E271,'listas apoio'!A:A,'listas apoio'!B:B)</f>
        <v>OPEN CLASS</v>
      </c>
      <c r="J271" t="s">
        <v>17</v>
      </c>
      <c r="L271">
        <v>30</v>
      </c>
      <c r="M271">
        <v>99</v>
      </c>
      <c r="N271" s="4">
        <v>45676</v>
      </c>
      <c r="O271" s="4">
        <v>45676</v>
      </c>
    </row>
    <row r="272" spans="1:15" hidden="1" x14ac:dyDescent="0.25">
      <c r="A272">
        <f t="shared" si="9"/>
        <v>271</v>
      </c>
      <c r="B272" t="str">
        <f t="shared" si="8"/>
        <v>Juvenil Galo Preta Feminino</v>
      </c>
      <c r="C272" t="s">
        <v>30</v>
      </c>
      <c r="D272" t="s">
        <v>31</v>
      </c>
      <c r="E272" t="s">
        <v>12</v>
      </c>
      <c r="F272" t="str">
        <f>_xlfn.XLOOKUP(E272,'listas apoio'!A:A,'listas apoio'!B:B)</f>
        <v>ROOSTER</v>
      </c>
      <c r="I272" s="2">
        <v>44.3</v>
      </c>
      <c r="J272" t="s">
        <v>15</v>
      </c>
      <c r="L272">
        <v>16</v>
      </c>
      <c r="M272">
        <v>17</v>
      </c>
      <c r="N272" s="4">
        <v>45676</v>
      </c>
      <c r="O272" s="4">
        <v>45676</v>
      </c>
    </row>
    <row r="273" spans="1:15" hidden="1" x14ac:dyDescent="0.25">
      <c r="A273">
        <f t="shared" si="9"/>
        <v>272</v>
      </c>
      <c r="B273" t="str">
        <f t="shared" si="8"/>
        <v>Adulto Galo Preta Feminino</v>
      </c>
      <c r="C273" t="s">
        <v>30</v>
      </c>
      <c r="D273" t="s">
        <v>31</v>
      </c>
      <c r="E273" t="s">
        <v>12</v>
      </c>
      <c r="F273" t="str">
        <f>_xlfn.XLOOKUP(E273,'listas apoio'!A:A,'listas apoio'!B:B)</f>
        <v>ROOSTER</v>
      </c>
      <c r="I273" s="2">
        <v>48.5</v>
      </c>
      <c r="J273" t="s">
        <v>16</v>
      </c>
      <c r="L273">
        <v>18</v>
      </c>
      <c r="M273">
        <v>29</v>
      </c>
      <c r="N273" s="4">
        <v>45676</v>
      </c>
      <c r="O273" s="4">
        <v>45676</v>
      </c>
    </row>
    <row r="274" spans="1:15" hidden="1" x14ac:dyDescent="0.25">
      <c r="A274">
        <f t="shared" si="9"/>
        <v>273</v>
      </c>
      <c r="B274" t="str">
        <f t="shared" si="8"/>
        <v>Masters Galo Preta Feminino</v>
      </c>
      <c r="C274" t="s">
        <v>30</v>
      </c>
      <c r="D274" t="s">
        <v>31</v>
      </c>
      <c r="E274" t="s">
        <v>12</v>
      </c>
      <c r="F274" t="str">
        <f>_xlfn.XLOOKUP(E274,'listas apoio'!A:A,'listas apoio'!B:B)</f>
        <v>ROOSTER</v>
      </c>
      <c r="I274" s="2">
        <v>48.5</v>
      </c>
      <c r="J274" t="s">
        <v>17</v>
      </c>
      <c r="L274">
        <v>30</v>
      </c>
      <c r="M274">
        <v>99</v>
      </c>
      <c r="N274" s="4">
        <v>45676</v>
      </c>
      <c r="O274" s="4">
        <v>45676</v>
      </c>
    </row>
    <row r="275" spans="1:15" hidden="1" x14ac:dyDescent="0.25">
      <c r="A275">
        <f t="shared" si="9"/>
        <v>274</v>
      </c>
      <c r="B275" t="str">
        <f t="shared" si="8"/>
        <v>Juvenil Pluma Preta Feminino</v>
      </c>
      <c r="C275" t="s">
        <v>30</v>
      </c>
      <c r="D275" t="s">
        <v>31</v>
      </c>
      <c r="E275" t="s">
        <v>18</v>
      </c>
      <c r="F275" t="str">
        <f>_xlfn.XLOOKUP(E275,'listas apoio'!A:A,'listas apoio'!B:B)</f>
        <v>LIGHT FEATHER</v>
      </c>
      <c r="I275" s="2">
        <v>48.3</v>
      </c>
      <c r="J275" t="s">
        <v>15</v>
      </c>
      <c r="L275">
        <v>16</v>
      </c>
      <c r="M275">
        <v>17</v>
      </c>
      <c r="N275" s="4">
        <v>45676</v>
      </c>
      <c r="O275" s="4">
        <v>45676</v>
      </c>
    </row>
    <row r="276" spans="1:15" hidden="1" x14ac:dyDescent="0.25">
      <c r="A276">
        <f t="shared" si="9"/>
        <v>275</v>
      </c>
      <c r="B276" t="str">
        <f t="shared" si="8"/>
        <v>Adulto Pluma Preta Feminino</v>
      </c>
      <c r="C276" t="s">
        <v>30</v>
      </c>
      <c r="D276" t="s">
        <v>31</v>
      </c>
      <c r="E276" t="s">
        <v>18</v>
      </c>
      <c r="F276" t="str">
        <f>_xlfn.XLOOKUP(E276,'listas apoio'!A:A,'listas apoio'!B:B)</f>
        <v>LIGHT FEATHER</v>
      </c>
      <c r="I276" s="2">
        <v>53.5</v>
      </c>
      <c r="J276" t="s">
        <v>16</v>
      </c>
      <c r="L276">
        <v>18</v>
      </c>
      <c r="M276">
        <v>29</v>
      </c>
      <c r="N276" s="4">
        <v>45676</v>
      </c>
      <c r="O276" s="4">
        <v>45676</v>
      </c>
    </row>
    <row r="277" spans="1:15" hidden="1" x14ac:dyDescent="0.25">
      <c r="A277">
        <f t="shared" si="9"/>
        <v>276</v>
      </c>
      <c r="B277" t="str">
        <f t="shared" si="8"/>
        <v>Masters Pluma Preta Feminino</v>
      </c>
      <c r="C277" t="s">
        <v>30</v>
      </c>
      <c r="D277" t="s">
        <v>31</v>
      </c>
      <c r="E277" t="s">
        <v>18</v>
      </c>
      <c r="F277" t="str">
        <f>_xlfn.XLOOKUP(E277,'listas apoio'!A:A,'listas apoio'!B:B)</f>
        <v>LIGHT FEATHER</v>
      </c>
      <c r="I277" s="2">
        <v>53.5</v>
      </c>
      <c r="J277" t="s">
        <v>17</v>
      </c>
      <c r="L277">
        <v>30</v>
      </c>
      <c r="M277">
        <v>99</v>
      </c>
      <c r="N277" s="4">
        <v>45676</v>
      </c>
      <c r="O277" s="4">
        <v>45676</v>
      </c>
    </row>
    <row r="278" spans="1:15" hidden="1" x14ac:dyDescent="0.25">
      <c r="A278">
        <f t="shared" si="9"/>
        <v>277</v>
      </c>
      <c r="B278" t="str">
        <f t="shared" si="8"/>
        <v>Juvenil Pena Preta Feminino</v>
      </c>
      <c r="C278" t="s">
        <v>30</v>
      </c>
      <c r="D278" t="s">
        <v>31</v>
      </c>
      <c r="E278" t="s">
        <v>19</v>
      </c>
      <c r="F278" t="str">
        <f>_xlfn.XLOOKUP(E278,'listas apoio'!A:A,'listas apoio'!B:B)</f>
        <v>FEATHER</v>
      </c>
      <c r="I278" s="2">
        <v>52.5</v>
      </c>
      <c r="J278" t="s">
        <v>15</v>
      </c>
      <c r="L278">
        <v>16</v>
      </c>
      <c r="M278">
        <v>17</v>
      </c>
      <c r="N278" s="4">
        <v>45676</v>
      </c>
      <c r="O278" s="4">
        <v>45676</v>
      </c>
    </row>
    <row r="279" spans="1:15" hidden="1" x14ac:dyDescent="0.25">
      <c r="A279">
        <f t="shared" si="9"/>
        <v>278</v>
      </c>
      <c r="B279" t="str">
        <f t="shared" si="8"/>
        <v>Adulto Pena Preta Feminino</v>
      </c>
      <c r="C279" t="s">
        <v>30</v>
      </c>
      <c r="D279" t="s">
        <v>31</v>
      </c>
      <c r="E279" t="s">
        <v>19</v>
      </c>
      <c r="F279" t="str">
        <f>_xlfn.XLOOKUP(E279,'listas apoio'!A:A,'listas apoio'!B:B)</f>
        <v>FEATHER</v>
      </c>
      <c r="I279" s="2">
        <v>58.5</v>
      </c>
      <c r="J279" t="s">
        <v>16</v>
      </c>
      <c r="L279">
        <v>18</v>
      </c>
      <c r="M279">
        <v>29</v>
      </c>
      <c r="N279" s="4">
        <v>45676</v>
      </c>
      <c r="O279" s="4">
        <v>45676</v>
      </c>
    </row>
    <row r="280" spans="1:15" hidden="1" x14ac:dyDescent="0.25">
      <c r="A280">
        <f t="shared" si="9"/>
        <v>279</v>
      </c>
      <c r="B280" t="str">
        <f t="shared" si="8"/>
        <v>Masters Pena Preta Feminino</v>
      </c>
      <c r="C280" t="s">
        <v>30</v>
      </c>
      <c r="D280" t="s">
        <v>31</v>
      </c>
      <c r="E280" t="s">
        <v>19</v>
      </c>
      <c r="F280" t="str">
        <f>_xlfn.XLOOKUP(E280,'listas apoio'!A:A,'listas apoio'!B:B)</f>
        <v>FEATHER</v>
      </c>
      <c r="I280" s="2">
        <v>58.5</v>
      </c>
      <c r="J280" t="s">
        <v>17</v>
      </c>
      <c r="L280">
        <v>30</v>
      </c>
      <c r="M280">
        <v>99</v>
      </c>
      <c r="N280" s="4">
        <v>45676</v>
      </c>
      <c r="O280" s="4">
        <v>45676</v>
      </c>
    </row>
    <row r="281" spans="1:15" hidden="1" x14ac:dyDescent="0.25">
      <c r="A281">
        <f t="shared" si="9"/>
        <v>280</v>
      </c>
      <c r="B281" t="str">
        <f t="shared" si="8"/>
        <v>Juvenil Leve Preta Feminino</v>
      </c>
      <c r="C281" t="s">
        <v>30</v>
      </c>
      <c r="D281" t="s">
        <v>31</v>
      </c>
      <c r="E281" t="s">
        <v>20</v>
      </c>
      <c r="F281" t="str">
        <f>_xlfn.XLOOKUP(E281,'listas apoio'!A:A,'listas apoio'!B:B)</f>
        <v>LIGHT</v>
      </c>
      <c r="I281" s="2">
        <v>56.5</v>
      </c>
      <c r="J281" t="s">
        <v>15</v>
      </c>
      <c r="L281">
        <v>16</v>
      </c>
      <c r="M281">
        <v>17</v>
      </c>
      <c r="N281" s="4">
        <v>45676</v>
      </c>
      <c r="O281" s="4">
        <v>45676</v>
      </c>
    </row>
    <row r="282" spans="1:15" hidden="1" x14ac:dyDescent="0.25">
      <c r="A282">
        <f t="shared" si="9"/>
        <v>281</v>
      </c>
      <c r="B282" t="str">
        <f t="shared" si="8"/>
        <v>Adulto Leve Preta Feminino</v>
      </c>
      <c r="C282" t="s">
        <v>30</v>
      </c>
      <c r="D282" t="s">
        <v>31</v>
      </c>
      <c r="E282" t="s">
        <v>20</v>
      </c>
      <c r="F282" t="str">
        <f>_xlfn.XLOOKUP(E282,'listas apoio'!A:A,'listas apoio'!B:B)</f>
        <v>LIGHT</v>
      </c>
      <c r="I282" s="2">
        <v>64</v>
      </c>
      <c r="J282" t="s">
        <v>16</v>
      </c>
      <c r="L282">
        <v>18</v>
      </c>
      <c r="M282">
        <v>29</v>
      </c>
      <c r="N282" s="4">
        <v>45676</v>
      </c>
      <c r="O282" s="4">
        <v>45676</v>
      </c>
    </row>
    <row r="283" spans="1:15" hidden="1" x14ac:dyDescent="0.25">
      <c r="A283">
        <f t="shared" si="9"/>
        <v>282</v>
      </c>
      <c r="B283" t="str">
        <f t="shared" si="8"/>
        <v>Masters Leve Preta Feminino</v>
      </c>
      <c r="C283" t="s">
        <v>30</v>
      </c>
      <c r="D283" t="s">
        <v>31</v>
      </c>
      <c r="E283" t="s">
        <v>20</v>
      </c>
      <c r="F283" t="str">
        <f>_xlfn.XLOOKUP(E283,'listas apoio'!A:A,'listas apoio'!B:B)</f>
        <v>LIGHT</v>
      </c>
      <c r="I283" s="2">
        <v>64</v>
      </c>
      <c r="J283" t="s">
        <v>17</v>
      </c>
      <c r="L283">
        <v>30</v>
      </c>
      <c r="M283">
        <v>99</v>
      </c>
      <c r="N283" s="4">
        <v>45676</v>
      </c>
      <c r="O283" s="4">
        <v>45676</v>
      </c>
    </row>
    <row r="284" spans="1:15" hidden="1" x14ac:dyDescent="0.25">
      <c r="A284">
        <f t="shared" si="9"/>
        <v>283</v>
      </c>
      <c r="B284" t="str">
        <f t="shared" si="8"/>
        <v>Juvenil Médio Preta Feminino</v>
      </c>
      <c r="C284" t="s">
        <v>30</v>
      </c>
      <c r="D284" t="s">
        <v>31</v>
      </c>
      <c r="E284" t="s">
        <v>21</v>
      </c>
      <c r="F284" t="str">
        <f>_xlfn.XLOOKUP(E284,'listas apoio'!A:A,'listas apoio'!B:B)</f>
        <v>MIDDLE</v>
      </c>
      <c r="I284" s="2">
        <v>60.5</v>
      </c>
      <c r="J284" t="s">
        <v>15</v>
      </c>
      <c r="L284">
        <v>16</v>
      </c>
      <c r="M284">
        <v>17</v>
      </c>
      <c r="N284" s="4">
        <v>45676</v>
      </c>
      <c r="O284" s="4">
        <v>45676</v>
      </c>
    </row>
    <row r="285" spans="1:15" hidden="1" x14ac:dyDescent="0.25">
      <c r="A285">
        <f t="shared" si="9"/>
        <v>284</v>
      </c>
      <c r="B285" t="str">
        <f t="shared" si="8"/>
        <v>Adulto Médio Preta Feminino</v>
      </c>
      <c r="C285" t="s">
        <v>30</v>
      </c>
      <c r="D285" t="s">
        <v>31</v>
      </c>
      <c r="E285" t="s">
        <v>21</v>
      </c>
      <c r="F285" t="str">
        <f>_xlfn.XLOOKUP(E285,'listas apoio'!A:A,'listas apoio'!B:B)</f>
        <v>MIDDLE</v>
      </c>
      <c r="I285" s="2">
        <v>69</v>
      </c>
      <c r="J285" t="s">
        <v>16</v>
      </c>
      <c r="L285">
        <v>18</v>
      </c>
      <c r="M285">
        <v>29</v>
      </c>
      <c r="N285" s="4">
        <v>45676</v>
      </c>
      <c r="O285" s="4">
        <v>45676</v>
      </c>
    </row>
    <row r="286" spans="1:15" hidden="1" x14ac:dyDescent="0.25">
      <c r="A286">
        <f t="shared" si="9"/>
        <v>285</v>
      </c>
      <c r="B286" t="str">
        <f t="shared" si="8"/>
        <v>Masters Médio Preta Feminino</v>
      </c>
      <c r="C286" t="s">
        <v>30</v>
      </c>
      <c r="D286" t="s">
        <v>31</v>
      </c>
      <c r="E286" t="s">
        <v>21</v>
      </c>
      <c r="F286" t="str">
        <f>_xlfn.XLOOKUP(E286,'listas apoio'!A:A,'listas apoio'!B:B)</f>
        <v>MIDDLE</v>
      </c>
      <c r="I286" s="2">
        <v>69</v>
      </c>
      <c r="J286" t="s">
        <v>17</v>
      </c>
      <c r="L286">
        <v>30</v>
      </c>
      <c r="M286">
        <v>99</v>
      </c>
      <c r="N286" s="4">
        <v>45676</v>
      </c>
      <c r="O286" s="4">
        <v>45676</v>
      </c>
    </row>
    <row r="287" spans="1:15" hidden="1" x14ac:dyDescent="0.25">
      <c r="A287">
        <f t="shared" si="9"/>
        <v>286</v>
      </c>
      <c r="B287" t="str">
        <f t="shared" si="8"/>
        <v>Juvenil Meio-Pesado Preta Feminino</v>
      </c>
      <c r="C287" t="s">
        <v>30</v>
      </c>
      <c r="D287" t="s">
        <v>31</v>
      </c>
      <c r="E287" t="s">
        <v>22</v>
      </c>
      <c r="F287" t="str">
        <f>_xlfn.XLOOKUP(E287,'listas apoio'!A:A,'listas apoio'!B:B)</f>
        <v>MEDIUM HEAVY</v>
      </c>
      <c r="I287" s="2">
        <v>65</v>
      </c>
      <c r="J287" t="s">
        <v>15</v>
      </c>
      <c r="L287">
        <v>16</v>
      </c>
      <c r="M287">
        <v>17</v>
      </c>
      <c r="N287" s="4">
        <v>45676</v>
      </c>
      <c r="O287" s="4">
        <v>45676</v>
      </c>
    </row>
    <row r="288" spans="1:15" hidden="1" x14ac:dyDescent="0.25">
      <c r="A288">
        <f t="shared" si="9"/>
        <v>287</v>
      </c>
      <c r="B288" t="str">
        <f t="shared" si="8"/>
        <v>Adulto Meio-Pesado Preta Feminino</v>
      </c>
      <c r="C288" t="s">
        <v>30</v>
      </c>
      <c r="D288" t="s">
        <v>31</v>
      </c>
      <c r="E288" t="s">
        <v>22</v>
      </c>
      <c r="F288" t="str">
        <f>_xlfn.XLOOKUP(E288,'listas apoio'!A:A,'listas apoio'!B:B)</f>
        <v>MEDIUM HEAVY</v>
      </c>
      <c r="I288" s="2">
        <v>74</v>
      </c>
      <c r="J288" t="s">
        <v>16</v>
      </c>
      <c r="L288">
        <v>18</v>
      </c>
      <c r="M288">
        <v>29</v>
      </c>
      <c r="N288" s="4">
        <v>45676</v>
      </c>
      <c r="O288" s="4">
        <v>45676</v>
      </c>
    </row>
    <row r="289" spans="1:15" hidden="1" x14ac:dyDescent="0.25">
      <c r="A289">
        <f t="shared" si="9"/>
        <v>288</v>
      </c>
      <c r="B289" t="str">
        <f t="shared" si="8"/>
        <v>Masters Meio-Pesado Preta Feminino</v>
      </c>
      <c r="C289" t="s">
        <v>30</v>
      </c>
      <c r="D289" t="s">
        <v>31</v>
      </c>
      <c r="E289" t="s">
        <v>22</v>
      </c>
      <c r="F289" t="str">
        <f>_xlfn.XLOOKUP(E289,'listas apoio'!A:A,'listas apoio'!B:B)</f>
        <v>MEDIUM HEAVY</v>
      </c>
      <c r="I289" s="2">
        <v>74</v>
      </c>
      <c r="J289" t="s">
        <v>17</v>
      </c>
      <c r="L289">
        <v>30</v>
      </c>
      <c r="M289">
        <v>99</v>
      </c>
      <c r="N289" s="4">
        <v>45676</v>
      </c>
      <c r="O289" s="4">
        <v>45676</v>
      </c>
    </row>
    <row r="290" spans="1:15" hidden="1" x14ac:dyDescent="0.25">
      <c r="A290">
        <f t="shared" si="9"/>
        <v>289</v>
      </c>
      <c r="B290" t="str">
        <f t="shared" si="8"/>
        <v>Juvenil Pesado Preta Feminino</v>
      </c>
      <c r="C290" t="s">
        <v>30</v>
      </c>
      <c r="D290" t="s">
        <v>31</v>
      </c>
      <c r="E290" t="s">
        <v>23</v>
      </c>
      <c r="F290" t="str">
        <f>_xlfn.XLOOKUP(E290,'listas apoio'!A:A,'listas apoio'!B:B)</f>
        <v>HEAVY</v>
      </c>
      <c r="I290" s="2">
        <v>69</v>
      </c>
      <c r="J290" t="s">
        <v>15</v>
      </c>
      <c r="L290">
        <v>16</v>
      </c>
      <c r="M290">
        <v>17</v>
      </c>
      <c r="N290" s="4">
        <v>45676</v>
      </c>
      <c r="O290" s="4">
        <v>45676</v>
      </c>
    </row>
    <row r="291" spans="1:15" hidden="1" x14ac:dyDescent="0.25">
      <c r="A291">
        <f t="shared" si="9"/>
        <v>290</v>
      </c>
      <c r="B291" t="str">
        <f t="shared" si="8"/>
        <v>Adulto Pesado Preta Feminino</v>
      </c>
      <c r="C291" t="s">
        <v>30</v>
      </c>
      <c r="D291" t="s">
        <v>31</v>
      </c>
      <c r="E291" t="s">
        <v>23</v>
      </c>
      <c r="F291" t="str">
        <f>_xlfn.XLOOKUP(E291,'listas apoio'!A:A,'listas apoio'!B:B)</f>
        <v>HEAVY</v>
      </c>
      <c r="I291" s="2">
        <v>79.3</v>
      </c>
      <c r="J291" t="s">
        <v>16</v>
      </c>
      <c r="L291">
        <v>18</v>
      </c>
      <c r="M291">
        <v>29</v>
      </c>
      <c r="N291" s="4">
        <v>45676</v>
      </c>
      <c r="O291" s="4">
        <v>45676</v>
      </c>
    </row>
    <row r="292" spans="1:15" hidden="1" x14ac:dyDescent="0.25">
      <c r="A292">
        <f t="shared" si="9"/>
        <v>291</v>
      </c>
      <c r="B292" t="str">
        <f t="shared" si="8"/>
        <v>Masters Pesado Preta Feminino</v>
      </c>
      <c r="C292" t="s">
        <v>30</v>
      </c>
      <c r="D292" t="s">
        <v>31</v>
      </c>
      <c r="E292" t="s">
        <v>23</v>
      </c>
      <c r="F292" t="str">
        <f>_xlfn.XLOOKUP(E292,'listas apoio'!A:A,'listas apoio'!B:B)</f>
        <v>HEAVY</v>
      </c>
      <c r="I292" s="2">
        <v>79.3</v>
      </c>
      <c r="J292" t="s">
        <v>17</v>
      </c>
      <c r="L292">
        <v>30</v>
      </c>
      <c r="M292">
        <v>99</v>
      </c>
      <c r="N292" s="4">
        <v>45676</v>
      </c>
      <c r="O292" s="4">
        <v>45676</v>
      </c>
    </row>
    <row r="293" spans="1:15" hidden="1" x14ac:dyDescent="0.25">
      <c r="A293">
        <f t="shared" si="9"/>
        <v>292</v>
      </c>
      <c r="B293" t="str">
        <f t="shared" si="8"/>
        <v>Juvenil Super Pesado Preta Feminino</v>
      </c>
      <c r="C293" t="s">
        <v>30</v>
      </c>
      <c r="D293" t="s">
        <v>31</v>
      </c>
      <c r="E293" t="s">
        <v>24</v>
      </c>
      <c r="F293" t="str">
        <f>_xlfn.XLOOKUP(E293,'listas apoio'!A:A,'listas apoio'!B:B)</f>
        <v>SUPER HEAVY</v>
      </c>
      <c r="J293" t="s">
        <v>15</v>
      </c>
      <c r="L293">
        <v>16</v>
      </c>
      <c r="M293">
        <v>17</v>
      </c>
      <c r="N293" s="4">
        <v>45676</v>
      </c>
      <c r="O293" s="4">
        <v>45676</v>
      </c>
    </row>
    <row r="294" spans="1:15" hidden="1" x14ac:dyDescent="0.25">
      <c r="A294">
        <f t="shared" si="9"/>
        <v>293</v>
      </c>
      <c r="B294" t="str">
        <f t="shared" si="8"/>
        <v>Adulto Super Pesado Preta Feminino</v>
      </c>
      <c r="C294" t="s">
        <v>30</v>
      </c>
      <c r="D294" t="s">
        <v>31</v>
      </c>
      <c r="E294" t="s">
        <v>24</v>
      </c>
      <c r="F294" t="str">
        <f>_xlfn.XLOOKUP(E294,'listas apoio'!A:A,'listas apoio'!B:B)</f>
        <v>SUPER HEAVY</v>
      </c>
      <c r="J294" t="s">
        <v>16</v>
      </c>
      <c r="L294">
        <v>18</v>
      </c>
      <c r="M294">
        <v>29</v>
      </c>
      <c r="N294" s="4">
        <v>45676</v>
      </c>
      <c r="O294" s="4">
        <v>45676</v>
      </c>
    </row>
    <row r="295" spans="1:15" hidden="1" x14ac:dyDescent="0.25">
      <c r="A295">
        <f t="shared" si="9"/>
        <v>294</v>
      </c>
      <c r="B295" t="str">
        <f t="shared" si="8"/>
        <v>Masters Super Pesado Preta Feminino</v>
      </c>
      <c r="C295" t="s">
        <v>30</v>
      </c>
      <c r="D295" t="s">
        <v>31</v>
      </c>
      <c r="E295" t="s">
        <v>24</v>
      </c>
      <c r="F295" t="str">
        <f>_xlfn.XLOOKUP(E295,'listas apoio'!A:A,'listas apoio'!B:B)</f>
        <v>SUPER HEAVY</v>
      </c>
      <c r="J295" t="s">
        <v>17</v>
      </c>
      <c r="L295">
        <v>30</v>
      </c>
      <c r="M295">
        <v>99</v>
      </c>
      <c r="N295" s="4">
        <v>45676</v>
      </c>
      <c r="O295" s="4">
        <v>45676</v>
      </c>
    </row>
    <row r="296" spans="1:15" hidden="1" x14ac:dyDescent="0.25">
      <c r="A296">
        <f t="shared" si="9"/>
        <v>295</v>
      </c>
      <c r="B296" t="str">
        <f t="shared" si="8"/>
        <v>Juvenil Pesadíssimo Preta Feminino</v>
      </c>
      <c r="C296" t="s">
        <v>30</v>
      </c>
      <c r="D296" t="s">
        <v>31</v>
      </c>
      <c r="E296" t="s">
        <v>25</v>
      </c>
      <c r="F296" t="str">
        <f>_xlfn.XLOOKUP(E296,'listas apoio'!A:A,'listas apoio'!B:B)</f>
        <v>ULTRA HEAVY</v>
      </c>
      <c r="J296" t="s">
        <v>15</v>
      </c>
      <c r="L296">
        <v>16</v>
      </c>
      <c r="M296">
        <v>17</v>
      </c>
      <c r="N296" s="4">
        <v>45676</v>
      </c>
      <c r="O296" s="4">
        <v>45676</v>
      </c>
    </row>
    <row r="297" spans="1:15" hidden="1" x14ac:dyDescent="0.25">
      <c r="A297">
        <f t="shared" si="9"/>
        <v>296</v>
      </c>
      <c r="B297" t="str">
        <f t="shared" si="8"/>
        <v>Adulto Pesadíssimo Preta Feminino</v>
      </c>
      <c r="C297" t="s">
        <v>30</v>
      </c>
      <c r="D297" t="s">
        <v>31</v>
      </c>
      <c r="E297" t="s">
        <v>25</v>
      </c>
      <c r="F297" t="str">
        <f>_xlfn.XLOOKUP(E297,'listas apoio'!A:A,'listas apoio'!B:B)</f>
        <v>ULTRA HEAVY</v>
      </c>
      <c r="J297" t="s">
        <v>16</v>
      </c>
      <c r="L297">
        <v>18</v>
      </c>
      <c r="M297">
        <v>29</v>
      </c>
      <c r="N297" s="4">
        <v>45676</v>
      </c>
      <c r="O297" s="4">
        <v>45676</v>
      </c>
    </row>
    <row r="298" spans="1:15" hidden="1" x14ac:dyDescent="0.25">
      <c r="A298">
        <f t="shared" si="9"/>
        <v>297</v>
      </c>
      <c r="B298" t="str">
        <f t="shared" si="8"/>
        <v>Masters Pesadíssimo Preta Feminino</v>
      </c>
      <c r="C298" t="s">
        <v>30</v>
      </c>
      <c r="D298" t="s">
        <v>31</v>
      </c>
      <c r="E298" t="s">
        <v>25</v>
      </c>
      <c r="F298" t="str">
        <f>_xlfn.XLOOKUP(E298,'listas apoio'!A:A,'listas apoio'!B:B)</f>
        <v>ULTRA HEAVY</v>
      </c>
      <c r="J298" t="s">
        <v>17</v>
      </c>
      <c r="L298">
        <v>30</v>
      </c>
      <c r="M298">
        <v>99</v>
      </c>
      <c r="N298" s="4">
        <v>45676</v>
      </c>
      <c r="O298" s="4">
        <v>45676</v>
      </c>
    </row>
    <row r="299" spans="1:15" hidden="1" x14ac:dyDescent="0.25">
      <c r="A299">
        <f t="shared" si="9"/>
        <v>298</v>
      </c>
      <c r="B299" t="str">
        <f t="shared" si="8"/>
        <v>Juvenil Absoluto Preta Feminino</v>
      </c>
      <c r="C299" t="s">
        <v>30</v>
      </c>
      <c r="D299" t="s">
        <v>31</v>
      </c>
      <c r="E299" t="s">
        <v>26</v>
      </c>
      <c r="F299" t="str">
        <f>_xlfn.XLOOKUP(E299,'listas apoio'!A:A,'listas apoio'!B:B)</f>
        <v>OPEN CLASS</v>
      </c>
      <c r="J299" t="s">
        <v>15</v>
      </c>
      <c r="L299">
        <v>16</v>
      </c>
      <c r="M299">
        <v>17</v>
      </c>
      <c r="N299" s="4">
        <v>45676</v>
      </c>
      <c r="O299" s="4">
        <v>45676</v>
      </c>
    </row>
    <row r="300" spans="1:15" hidden="1" x14ac:dyDescent="0.25">
      <c r="A300">
        <f t="shared" si="9"/>
        <v>299</v>
      </c>
      <c r="B300" t="str">
        <f t="shared" si="8"/>
        <v>Adulto Absoluto Preta Feminino</v>
      </c>
      <c r="C300" t="s">
        <v>30</v>
      </c>
      <c r="D300" t="s">
        <v>31</v>
      </c>
      <c r="E300" t="s">
        <v>26</v>
      </c>
      <c r="F300" t="str">
        <f>_xlfn.XLOOKUP(E300,'listas apoio'!A:A,'listas apoio'!B:B)</f>
        <v>OPEN CLASS</v>
      </c>
      <c r="J300" t="s">
        <v>16</v>
      </c>
      <c r="L300">
        <v>18</v>
      </c>
      <c r="M300">
        <v>29</v>
      </c>
      <c r="N300" s="4">
        <v>45676</v>
      </c>
      <c r="O300" s="4">
        <v>45676</v>
      </c>
    </row>
    <row r="301" spans="1:15" hidden="1" x14ac:dyDescent="0.25">
      <c r="A301">
        <f t="shared" si="9"/>
        <v>300</v>
      </c>
      <c r="B301" t="str">
        <f t="shared" si="8"/>
        <v>Masters Absoluto Preta Feminino</v>
      </c>
      <c r="C301" t="s">
        <v>30</v>
      </c>
      <c r="D301" t="s">
        <v>31</v>
      </c>
      <c r="E301" t="s">
        <v>26</v>
      </c>
      <c r="F301" t="str">
        <f>_xlfn.XLOOKUP(E301,'listas apoio'!A:A,'listas apoio'!B:B)</f>
        <v>OPEN CLASS</v>
      </c>
      <c r="J301" t="s">
        <v>17</v>
      </c>
      <c r="L301">
        <v>30</v>
      </c>
      <c r="M301">
        <v>99</v>
      </c>
      <c r="N301" s="4">
        <v>45676</v>
      </c>
      <c r="O301" s="4">
        <v>45676</v>
      </c>
    </row>
    <row r="302" spans="1:15" x14ac:dyDescent="0.25">
      <c r="N302" s="4"/>
      <c r="O302" s="4"/>
    </row>
    <row r="303" spans="1:15" x14ac:dyDescent="0.25">
      <c r="N303" s="4"/>
      <c r="O303" s="4"/>
    </row>
    <row r="304" spans="1:15" x14ac:dyDescent="0.25">
      <c r="N304" s="4"/>
      <c r="O304" s="4"/>
    </row>
    <row r="305" spans="14:15" x14ac:dyDescent="0.25">
      <c r="N305" s="4"/>
      <c r="O305" s="4"/>
    </row>
    <row r="306" spans="14:15" x14ac:dyDescent="0.25">
      <c r="N306" s="4"/>
      <c r="O306" s="4"/>
    </row>
    <row r="307" spans="14:15" x14ac:dyDescent="0.25">
      <c r="N307" s="4"/>
      <c r="O307" s="4"/>
    </row>
    <row r="308" spans="14:15" x14ac:dyDescent="0.25">
      <c r="N308" s="4"/>
      <c r="O308" s="4"/>
    </row>
    <row r="309" spans="14:15" x14ac:dyDescent="0.25">
      <c r="N309" s="4"/>
      <c r="O309" s="4"/>
    </row>
    <row r="310" spans="14:15" x14ac:dyDescent="0.25">
      <c r="N310" s="4"/>
      <c r="O310" s="4"/>
    </row>
    <row r="311" spans="14:15" x14ac:dyDescent="0.25">
      <c r="N311" s="4"/>
      <c r="O311" s="4"/>
    </row>
    <row r="312" spans="14:15" x14ac:dyDescent="0.25">
      <c r="N312" s="4"/>
      <c r="O312" s="4"/>
    </row>
    <row r="313" spans="14:15" x14ac:dyDescent="0.25">
      <c r="N313" s="4"/>
      <c r="O313" s="4"/>
    </row>
    <row r="314" spans="14:15" x14ac:dyDescent="0.25">
      <c r="N314" s="4"/>
      <c r="O314" s="4"/>
    </row>
    <row r="315" spans="14:15" x14ac:dyDescent="0.25">
      <c r="N315" s="4"/>
      <c r="O315" s="4"/>
    </row>
    <row r="316" spans="14:15" x14ac:dyDescent="0.25">
      <c r="N316" s="4"/>
      <c r="O316" s="4"/>
    </row>
    <row r="317" spans="14:15" x14ac:dyDescent="0.25">
      <c r="N317" s="4"/>
      <c r="O317" s="4"/>
    </row>
    <row r="318" spans="14:15" x14ac:dyDescent="0.25">
      <c r="N318" s="4"/>
      <c r="O318" s="4"/>
    </row>
    <row r="319" spans="14:15" x14ac:dyDescent="0.25">
      <c r="N319" s="4"/>
      <c r="O319" s="4"/>
    </row>
    <row r="320" spans="14:15" x14ac:dyDescent="0.25">
      <c r="N320" s="4"/>
      <c r="O320" s="4"/>
    </row>
    <row r="321" spans="14:15" x14ac:dyDescent="0.25">
      <c r="N321" s="4"/>
      <c r="O321" s="4"/>
    </row>
    <row r="322" spans="14:15" x14ac:dyDescent="0.25">
      <c r="N322" s="4"/>
      <c r="O322" s="4"/>
    </row>
    <row r="323" spans="14:15" x14ac:dyDescent="0.25">
      <c r="N323" s="4"/>
      <c r="O323" s="4"/>
    </row>
    <row r="324" spans="14:15" x14ac:dyDescent="0.25">
      <c r="N324" s="4"/>
      <c r="O324" s="4"/>
    </row>
    <row r="325" spans="14:15" x14ac:dyDescent="0.25">
      <c r="N325" s="4"/>
      <c r="O325" s="4"/>
    </row>
    <row r="326" spans="14:15" x14ac:dyDescent="0.25">
      <c r="N326" s="4"/>
      <c r="O326" s="4"/>
    </row>
    <row r="327" spans="14:15" x14ac:dyDescent="0.25">
      <c r="N327" s="4"/>
      <c r="O327" s="4"/>
    </row>
    <row r="328" spans="14:15" x14ac:dyDescent="0.25">
      <c r="N328" s="4"/>
      <c r="O328" s="4"/>
    </row>
    <row r="329" spans="14:15" x14ac:dyDescent="0.25">
      <c r="N329" s="4"/>
      <c r="O329" s="4"/>
    </row>
    <row r="330" spans="14:15" x14ac:dyDescent="0.25">
      <c r="N330" s="4"/>
      <c r="O330" s="4"/>
    </row>
    <row r="331" spans="14:15" x14ac:dyDescent="0.25">
      <c r="N331" s="4"/>
      <c r="O331" s="4"/>
    </row>
    <row r="332" spans="14:15" x14ac:dyDescent="0.25">
      <c r="N332" s="4"/>
      <c r="O332" s="4"/>
    </row>
    <row r="333" spans="14:15" x14ac:dyDescent="0.25">
      <c r="N333" s="4"/>
      <c r="O333" s="4"/>
    </row>
    <row r="334" spans="14:15" x14ac:dyDescent="0.25">
      <c r="N334" s="4"/>
      <c r="O334" s="4"/>
    </row>
    <row r="335" spans="14:15" x14ac:dyDescent="0.25">
      <c r="N335" s="4"/>
      <c r="O335" s="4"/>
    </row>
    <row r="336" spans="14:15" x14ac:dyDescent="0.25">
      <c r="N336" s="4"/>
      <c r="O336" s="4"/>
    </row>
    <row r="337" spans="14:15" x14ac:dyDescent="0.25">
      <c r="N337" s="4"/>
      <c r="O337" s="4"/>
    </row>
    <row r="338" spans="14:15" x14ac:dyDescent="0.25">
      <c r="N338" s="4"/>
      <c r="O338" s="4"/>
    </row>
    <row r="339" spans="14:15" x14ac:dyDescent="0.25">
      <c r="N339" s="4"/>
      <c r="O339" s="4"/>
    </row>
    <row r="340" spans="14:15" x14ac:dyDescent="0.25">
      <c r="N340" s="4"/>
      <c r="O340" s="4"/>
    </row>
    <row r="341" spans="14:15" x14ac:dyDescent="0.25">
      <c r="N341" s="4"/>
      <c r="O341" s="4"/>
    </row>
    <row r="342" spans="14:15" x14ac:dyDescent="0.25">
      <c r="N342" s="4"/>
      <c r="O342" s="4"/>
    </row>
    <row r="343" spans="14:15" x14ac:dyDescent="0.25">
      <c r="N343" s="4"/>
      <c r="O343" s="4"/>
    </row>
    <row r="344" spans="14:15" x14ac:dyDescent="0.25">
      <c r="N344" s="4"/>
      <c r="O344" s="4"/>
    </row>
    <row r="345" spans="14:15" x14ac:dyDescent="0.25">
      <c r="N345" s="4"/>
      <c r="O345" s="4"/>
    </row>
    <row r="346" spans="14:15" x14ac:dyDescent="0.25">
      <c r="N346" s="4"/>
      <c r="O346" s="4"/>
    </row>
    <row r="347" spans="14:15" x14ac:dyDescent="0.25">
      <c r="N347" s="4"/>
      <c r="O347" s="4"/>
    </row>
    <row r="348" spans="14:15" x14ac:dyDescent="0.25">
      <c r="N348" s="4"/>
      <c r="O348" s="4"/>
    </row>
    <row r="349" spans="14:15" x14ac:dyDescent="0.25">
      <c r="N349" s="4"/>
      <c r="O349" s="4"/>
    </row>
    <row r="350" spans="14:15" x14ac:dyDescent="0.25">
      <c r="N350" s="4"/>
      <c r="O350" s="4"/>
    </row>
    <row r="351" spans="14:15" x14ac:dyDescent="0.25">
      <c r="N351" s="4"/>
      <c r="O351" s="4"/>
    </row>
    <row r="352" spans="14:15" x14ac:dyDescent="0.25">
      <c r="N352" s="4"/>
      <c r="O352" s="4"/>
    </row>
    <row r="353" spans="14:15" x14ac:dyDescent="0.25">
      <c r="N353" s="4"/>
      <c r="O353" s="4"/>
    </row>
    <row r="354" spans="14:15" x14ac:dyDescent="0.25">
      <c r="N354" s="4"/>
      <c r="O354" s="4"/>
    </row>
    <row r="355" spans="14:15" x14ac:dyDescent="0.25">
      <c r="N355" s="4"/>
      <c r="O355" s="4"/>
    </row>
    <row r="356" spans="14:15" x14ac:dyDescent="0.25">
      <c r="N356" s="4"/>
      <c r="O356" s="4"/>
    </row>
    <row r="357" spans="14:15" x14ac:dyDescent="0.25">
      <c r="N357" s="4"/>
      <c r="O357" s="4"/>
    </row>
    <row r="358" spans="14:15" x14ac:dyDescent="0.25">
      <c r="N358" s="4"/>
      <c r="O358" s="4"/>
    </row>
    <row r="359" spans="14:15" x14ac:dyDescent="0.25">
      <c r="N359" s="4"/>
      <c r="O359" s="4"/>
    </row>
    <row r="360" spans="14:15" x14ac:dyDescent="0.25">
      <c r="N360" s="4"/>
      <c r="O360" s="4"/>
    </row>
    <row r="361" spans="14:15" x14ac:dyDescent="0.25">
      <c r="N361" s="4"/>
      <c r="O361" s="4"/>
    </row>
    <row r="362" spans="14:15" x14ac:dyDescent="0.25">
      <c r="N362" s="4"/>
      <c r="O362" s="4"/>
    </row>
    <row r="363" spans="14:15" x14ac:dyDescent="0.25">
      <c r="N363" s="4"/>
      <c r="O363" s="4"/>
    </row>
    <row r="364" spans="14:15" x14ac:dyDescent="0.25">
      <c r="N364" s="4"/>
      <c r="O364" s="4"/>
    </row>
    <row r="365" spans="14:15" x14ac:dyDescent="0.25">
      <c r="N365" s="4"/>
      <c r="O365" s="4"/>
    </row>
    <row r="366" spans="14:15" x14ac:dyDescent="0.25">
      <c r="N366" s="4"/>
      <c r="O366" s="4"/>
    </row>
    <row r="367" spans="14:15" x14ac:dyDescent="0.25">
      <c r="N367" s="4"/>
      <c r="O367" s="4"/>
    </row>
    <row r="368" spans="14:15" x14ac:dyDescent="0.25">
      <c r="N368" s="4"/>
      <c r="O368" s="4"/>
    </row>
    <row r="369" spans="14:15" x14ac:dyDescent="0.25">
      <c r="N369" s="4"/>
      <c r="O369" s="4"/>
    </row>
    <row r="370" spans="14:15" x14ac:dyDescent="0.25">
      <c r="N370" s="4"/>
      <c r="O370" s="4"/>
    </row>
    <row r="371" spans="14:15" x14ac:dyDescent="0.25">
      <c r="N371" s="4"/>
      <c r="O371" s="4"/>
    </row>
    <row r="372" spans="14:15" x14ac:dyDescent="0.25">
      <c r="N372" s="4"/>
      <c r="O372" s="4"/>
    </row>
    <row r="373" spans="14:15" x14ac:dyDescent="0.25">
      <c r="N373" s="4"/>
      <c r="O373" s="4"/>
    </row>
    <row r="374" spans="14:15" x14ac:dyDescent="0.25">
      <c r="N374" s="4"/>
      <c r="O374" s="4"/>
    </row>
    <row r="375" spans="14:15" x14ac:dyDescent="0.25">
      <c r="N375" s="4"/>
      <c r="O375" s="4"/>
    </row>
    <row r="376" spans="14:15" x14ac:dyDescent="0.25">
      <c r="N376" s="4"/>
      <c r="O376" s="4"/>
    </row>
    <row r="377" spans="14:15" x14ac:dyDescent="0.25">
      <c r="N377" s="4"/>
      <c r="O377" s="4"/>
    </row>
    <row r="378" spans="14:15" x14ac:dyDescent="0.25">
      <c r="N378" s="4"/>
      <c r="O378" s="4"/>
    </row>
    <row r="379" spans="14:15" x14ac:dyDescent="0.25">
      <c r="N379" s="4"/>
      <c r="O379" s="4"/>
    </row>
    <row r="380" spans="14:15" x14ac:dyDescent="0.25">
      <c r="N380" s="4"/>
      <c r="O380" s="4"/>
    </row>
    <row r="381" spans="14:15" x14ac:dyDescent="0.25">
      <c r="N381" s="4"/>
      <c r="O381" s="4"/>
    </row>
    <row r="382" spans="14:15" x14ac:dyDescent="0.25">
      <c r="N382" s="4"/>
      <c r="O382" s="4"/>
    </row>
    <row r="383" spans="14:15" x14ac:dyDescent="0.25">
      <c r="N383" s="4"/>
      <c r="O383" s="4"/>
    </row>
    <row r="384" spans="14:15" x14ac:dyDescent="0.25">
      <c r="N384" s="4"/>
      <c r="O384" s="4"/>
    </row>
    <row r="385" spans="14:15" x14ac:dyDescent="0.25">
      <c r="N385" s="4"/>
      <c r="O385" s="4"/>
    </row>
    <row r="386" spans="14:15" x14ac:dyDescent="0.25">
      <c r="N386" s="4"/>
      <c r="O386" s="4"/>
    </row>
    <row r="387" spans="14:15" x14ac:dyDescent="0.25">
      <c r="N387" s="4"/>
      <c r="O387" s="4"/>
    </row>
    <row r="388" spans="14:15" x14ac:dyDescent="0.25">
      <c r="N388" s="4"/>
      <c r="O388" s="4"/>
    </row>
    <row r="389" spans="14:15" x14ac:dyDescent="0.25">
      <c r="N389" s="4"/>
      <c r="O389" s="4"/>
    </row>
    <row r="390" spans="14:15" x14ac:dyDescent="0.25">
      <c r="N390" s="4"/>
      <c r="O390" s="4"/>
    </row>
    <row r="391" spans="14:15" x14ac:dyDescent="0.25">
      <c r="N391" s="4"/>
      <c r="O391" s="4"/>
    </row>
    <row r="392" spans="14:15" x14ac:dyDescent="0.25">
      <c r="N392" s="4"/>
      <c r="O392" s="4"/>
    </row>
    <row r="393" spans="14:15" x14ac:dyDescent="0.25">
      <c r="N393" s="4"/>
      <c r="O393" s="4"/>
    </row>
    <row r="394" spans="14:15" x14ac:dyDescent="0.25">
      <c r="N394" s="4"/>
      <c r="O394" s="4"/>
    </row>
    <row r="395" spans="14:15" x14ac:dyDescent="0.25">
      <c r="N395" s="4"/>
      <c r="O395" s="4"/>
    </row>
    <row r="396" spans="14:15" x14ac:dyDescent="0.25">
      <c r="N396" s="4"/>
      <c r="O396" s="4"/>
    </row>
    <row r="397" spans="14:15" x14ac:dyDescent="0.25">
      <c r="N397" s="4"/>
      <c r="O397" s="4"/>
    </row>
    <row r="398" spans="14:15" x14ac:dyDescent="0.25">
      <c r="N398" s="4"/>
      <c r="O398" s="4"/>
    </row>
    <row r="399" spans="14:15" x14ac:dyDescent="0.25">
      <c r="N399" s="4"/>
      <c r="O399" s="4"/>
    </row>
    <row r="400" spans="14:15" x14ac:dyDescent="0.25">
      <c r="N400" s="4"/>
      <c r="O400" s="4"/>
    </row>
    <row r="401" spans="14:15" x14ac:dyDescent="0.25">
      <c r="N401" s="4"/>
      <c r="O401" s="4"/>
    </row>
    <row r="402" spans="14:15" x14ac:dyDescent="0.25">
      <c r="N402" s="4"/>
      <c r="O402" s="4"/>
    </row>
    <row r="403" spans="14:15" x14ac:dyDescent="0.25">
      <c r="N403" s="4"/>
      <c r="O403" s="4"/>
    </row>
    <row r="404" spans="14:15" x14ac:dyDescent="0.25">
      <c r="N404" s="4"/>
      <c r="O404" s="4"/>
    </row>
    <row r="405" spans="14:15" x14ac:dyDescent="0.25">
      <c r="N405" s="4"/>
      <c r="O405" s="4"/>
    </row>
    <row r="406" spans="14:15" x14ac:dyDescent="0.25">
      <c r="N406" s="4"/>
      <c r="O406" s="4"/>
    </row>
    <row r="407" spans="14:15" x14ac:dyDescent="0.25">
      <c r="N407" s="4"/>
      <c r="O407" s="4"/>
    </row>
    <row r="408" spans="14:15" x14ac:dyDescent="0.25">
      <c r="N408" s="4"/>
      <c r="O408" s="4"/>
    </row>
    <row r="409" spans="14:15" x14ac:dyDescent="0.25">
      <c r="N409" s="4"/>
      <c r="O409" s="4"/>
    </row>
    <row r="410" spans="14:15" x14ac:dyDescent="0.25">
      <c r="N410" s="4"/>
      <c r="O410" s="4"/>
    </row>
    <row r="411" spans="14:15" x14ac:dyDescent="0.25">
      <c r="N411" s="4"/>
      <c r="O411" s="4"/>
    </row>
    <row r="412" spans="14:15" x14ac:dyDescent="0.25">
      <c r="N412" s="4"/>
      <c r="O412" s="4"/>
    </row>
    <row r="413" spans="14:15" x14ac:dyDescent="0.25">
      <c r="N413" s="4"/>
      <c r="O413" s="4"/>
    </row>
    <row r="414" spans="14:15" x14ac:dyDescent="0.25">
      <c r="N414" s="4"/>
      <c r="O414" s="4"/>
    </row>
    <row r="415" spans="14:15" x14ac:dyDescent="0.25">
      <c r="N415" s="4"/>
      <c r="O415" s="4"/>
    </row>
    <row r="416" spans="14:15" x14ac:dyDescent="0.25">
      <c r="N416" s="4"/>
      <c r="O416" s="4"/>
    </row>
    <row r="417" spans="14:15" x14ac:dyDescent="0.25">
      <c r="N417" s="4"/>
      <c r="O417" s="4"/>
    </row>
    <row r="418" spans="14:15" x14ac:dyDescent="0.25">
      <c r="N418" s="4"/>
      <c r="O418" s="4"/>
    </row>
    <row r="419" spans="14:15" x14ac:dyDescent="0.25">
      <c r="N419" s="4"/>
      <c r="O419" s="4"/>
    </row>
    <row r="420" spans="14:15" x14ac:dyDescent="0.25">
      <c r="N420" s="4"/>
      <c r="O420" s="4"/>
    </row>
    <row r="421" spans="14:15" x14ac:dyDescent="0.25">
      <c r="N421" s="4"/>
      <c r="O421" s="4"/>
    </row>
    <row r="422" spans="14:15" x14ac:dyDescent="0.25">
      <c r="N422" s="4"/>
      <c r="O422" s="4"/>
    </row>
    <row r="423" spans="14:15" x14ac:dyDescent="0.25">
      <c r="N423" s="4"/>
      <c r="O423" s="4"/>
    </row>
    <row r="424" spans="14:15" x14ac:dyDescent="0.25">
      <c r="N424" s="4"/>
      <c r="O424" s="4"/>
    </row>
    <row r="425" spans="14:15" x14ac:dyDescent="0.25">
      <c r="N425" s="4"/>
      <c r="O425" s="4"/>
    </row>
    <row r="426" spans="14:15" x14ac:dyDescent="0.25">
      <c r="N426" s="4"/>
      <c r="O426" s="4"/>
    </row>
    <row r="427" spans="14:15" x14ac:dyDescent="0.25">
      <c r="N427" s="4"/>
      <c r="O427" s="4"/>
    </row>
    <row r="428" spans="14:15" x14ac:dyDescent="0.25">
      <c r="N428" s="4"/>
      <c r="O428" s="4"/>
    </row>
    <row r="429" spans="14:15" x14ac:dyDescent="0.25">
      <c r="N429" s="4"/>
      <c r="O429" s="4"/>
    </row>
    <row r="430" spans="14:15" x14ac:dyDescent="0.25">
      <c r="N430" s="4"/>
      <c r="O430" s="4"/>
    </row>
    <row r="431" spans="14:15" x14ac:dyDescent="0.25">
      <c r="N431" s="4"/>
      <c r="O431" s="4"/>
    </row>
    <row r="432" spans="14:15" x14ac:dyDescent="0.25">
      <c r="N432" s="4"/>
      <c r="O432" s="4"/>
    </row>
    <row r="433" spans="14:15" x14ac:dyDescent="0.25">
      <c r="N433" s="4"/>
      <c r="O433" s="4"/>
    </row>
    <row r="434" spans="14:15" x14ac:dyDescent="0.25">
      <c r="N434" s="4"/>
      <c r="O434" s="4"/>
    </row>
    <row r="435" spans="14:15" x14ac:dyDescent="0.25">
      <c r="N435" s="4"/>
      <c r="O435" s="4"/>
    </row>
    <row r="436" spans="14:15" x14ac:dyDescent="0.25">
      <c r="N436" s="4"/>
      <c r="O436" s="4"/>
    </row>
    <row r="437" spans="14:15" x14ac:dyDescent="0.25">
      <c r="N437" s="4"/>
      <c r="O437" s="4"/>
    </row>
    <row r="438" spans="14:15" x14ac:dyDescent="0.25">
      <c r="N438" s="4"/>
      <c r="O438" s="4"/>
    </row>
    <row r="439" spans="14:15" x14ac:dyDescent="0.25">
      <c r="N439" s="4"/>
      <c r="O439" s="4"/>
    </row>
    <row r="440" spans="14:15" x14ac:dyDescent="0.25">
      <c r="N440" s="4"/>
      <c r="O440" s="4"/>
    </row>
    <row r="441" spans="14:15" x14ac:dyDescent="0.25">
      <c r="N441" s="4"/>
      <c r="O441" s="4"/>
    </row>
    <row r="442" spans="14:15" x14ac:dyDescent="0.25">
      <c r="N442" s="4"/>
      <c r="O442" s="4"/>
    </row>
    <row r="443" spans="14:15" x14ac:dyDescent="0.25">
      <c r="N443" s="4"/>
      <c r="O443" s="4"/>
    </row>
    <row r="444" spans="14:15" x14ac:dyDescent="0.25">
      <c r="N444" s="4"/>
      <c r="O444" s="4"/>
    </row>
    <row r="445" spans="14:15" x14ac:dyDescent="0.25">
      <c r="N445" s="4"/>
      <c r="O445" s="4"/>
    </row>
    <row r="446" spans="14:15" x14ac:dyDescent="0.25">
      <c r="N446" s="4"/>
      <c r="O446" s="4"/>
    </row>
    <row r="447" spans="14:15" x14ac:dyDescent="0.25">
      <c r="N447" s="4"/>
      <c r="O447" s="4"/>
    </row>
    <row r="448" spans="14:15" x14ac:dyDescent="0.25">
      <c r="N448" s="4"/>
      <c r="O448" s="4"/>
    </row>
    <row r="449" spans="14:15" x14ac:dyDescent="0.25">
      <c r="N449" s="4"/>
      <c r="O449" s="4"/>
    </row>
    <row r="450" spans="14:15" x14ac:dyDescent="0.25">
      <c r="N450" s="4"/>
      <c r="O450" s="4"/>
    </row>
    <row r="451" spans="14:15" x14ac:dyDescent="0.25">
      <c r="N451" s="4"/>
      <c r="O451" s="4"/>
    </row>
    <row r="452" spans="14:15" x14ac:dyDescent="0.25">
      <c r="N452" s="4"/>
      <c r="O452" s="4"/>
    </row>
    <row r="453" spans="14:15" x14ac:dyDescent="0.25">
      <c r="N453" s="4"/>
      <c r="O453" s="4"/>
    </row>
    <row r="454" spans="14:15" x14ac:dyDescent="0.25">
      <c r="N454" s="4"/>
      <c r="O454" s="4"/>
    </row>
    <row r="455" spans="14:15" x14ac:dyDescent="0.25">
      <c r="N455" s="4"/>
      <c r="O455" s="4"/>
    </row>
    <row r="456" spans="14:15" x14ac:dyDescent="0.25">
      <c r="N456" s="4"/>
      <c r="O456" s="4"/>
    </row>
    <row r="457" spans="14:15" x14ac:dyDescent="0.25">
      <c r="N457" s="4"/>
      <c r="O457" s="4"/>
    </row>
  </sheetData>
  <autoFilter ref="A1:O301" xr:uid="{65A9DBF6-362D-4617-A172-225722E1DBFE}">
    <filterColumn colId="2">
      <filters>
        <filter val="Branca"/>
      </filters>
    </filterColumn>
    <filterColumn colId="3">
      <filters>
        <filter val="Masculino"/>
      </filters>
    </filterColumn>
    <filterColumn colId="9">
      <filters>
        <filter val="Juvenil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9DBF6-362D-4617-A172-225722E1DBFE}">
  <dimension ref="A1:O157"/>
  <sheetViews>
    <sheetView topLeftCell="C1" workbookViewId="0">
      <pane ySplit="1" topLeftCell="A62" activePane="bottomLeft" state="frozen"/>
      <selection pane="bottomLeft" activeCell="M2" sqref="M2"/>
    </sheetView>
  </sheetViews>
  <sheetFormatPr defaultRowHeight="15" x14ac:dyDescent="0.25"/>
  <cols>
    <col min="1" max="1" width="8.5703125" customWidth="1"/>
    <col min="2" max="2" width="41.85546875" customWidth="1"/>
    <col min="3" max="3" width="14.42578125" customWidth="1"/>
    <col min="4" max="4" width="19" customWidth="1"/>
    <col min="5" max="5" width="17.28515625" customWidth="1"/>
    <col min="6" max="6" width="22.85546875" customWidth="1"/>
    <col min="7" max="8" width="17.42578125" customWidth="1"/>
    <col min="9" max="9" width="19.140625" style="2" customWidth="1"/>
    <col min="10" max="10" width="19" customWidth="1"/>
    <col min="11" max="11" width="16.7109375" customWidth="1"/>
    <col min="12" max="12" width="16" customWidth="1"/>
    <col min="13" max="13" width="17" customWidth="1"/>
    <col min="14" max="14" width="14.85546875" customWidth="1"/>
    <col min="15" max="15" width="17.285156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10</v>
      </c>
      <c r="F1" s="1" t="s">
        <v>11</v>
      </c>
      <c r="G1" s="1" t="s">
        <v>62</v>
      </c>
      <c r="H1" s="1" t="s">
        <v>3</v>
      </c>
      <c r="I1" s="3" t="s">
        <v>4</v>
      </c>
      <c r="J1" s="1" t="s">
        <v>60</v>
      </c>
      <c r="K1" s="1" t="s">
        <v>61</v>
      </c>
      <c r="L1" s="1" t="s">
        <v>6</v>
      </c>
      <c r="M1" s="1" t="s">
        <v>7</v>
      </c>
      <c r="N1" s="1" t="s">
        <v>8</v>
      </c>
      <c r="O1" s="1" t="s">
        <v>9</v>
      </c>
    </row>
    <row r="2" spans="1:15" x14ac:dyDescent="0.25">
      <c r="A2">
        <f>'1'!A301</f>
        <v>300</v>
      </c>
      <c r="B2" t="str">
        <f>J2&amp;IF(K2="",""," "&amp;K2)&amp;" "&amp;E2&amp;" "&amp;C2&amp;" "&amp;D2</f>
        <v>Pré-mirim 1 Galo Branca Masculino</v>
      </c>
      <c r="C2" t="s">
        <v>13</v>
      </c>
      <c r="D2" t="s">
        <v>14</v>
      </c>
      <c r="E2" t="s">
        <v>12</v>
      </c>
      <c r="F2" t="str">
        <f>_xlfn.XLOOKUP(E2,'listas apoio'!A:A,'listas apoio'!B:B)</f>
        <v>ROOSTER</v>
      </c>
      <c r="G2" t="s">
        <v>63</v>
      </c>
      <c r="I2" s="2">
        <v>11.3</v>
      </c>
      <c r="J2" t="s">
        <v>54</v>
      </c>
      <c r="K2">
        <v>1</v>
      </c>
      <c r="L2">
        <f>_xlfn.XLOOKUP(J2,Info!$W$2:$W$5,Info!$X$2:$X$5)</f>
        <v>4</v>
      </c>
      <c r="M2">
        <f>_xlfn.XLOOKUP(J2,Info!$W$2:$W$5,Info!$Y$2:$Y$5)</f>
        <v>5</v>
      </c>
      <c r="N2" s="4">
        <v>45676</v>
      </c>
      <c r="O2" s="4">
        <v>45676</v>
      </c>
    </row>
    <row r="3" spans="1:15" x14ac:dyDescent="0.25">
      <c r="A3">
        <f>A2+1</f>
        <v>301</v>
      </c>
      <c r="B3" t="str">
        <f t="shared" ref="B3:B14" si="0">J3&amp;IF(K3="",""," "&amp;K3)&amp;" "&amp;E3&amp;" "&amp;C3&amp;" "&amp;D3</f>
        <v>Pré-mirim 1 Galo Cinza/Branca Masculino</v>
      </c>
      <c r="C3" t="s">
        <v>42</v>
      </c>
      <c r="D3" t="s">
        <v>14</v>
      </c>
      <c r="E3" t="s">
        <v>12</v>
      </c>
      <c r="F3" t="str">
        <f>_xlfn.XLOOKUP(E3,'listas apoio'!A:A,'listas apoio'!B:B)</f>
        <v>ROOSTER</v>
      </c>
      <c r="G3" t="s">
        <v>63</v>
      </c>
      <c r="I3" s="2">
        <v>11.3</v>
      </c>
      <c r="J3" t="s">
        <v>54</v>
      </c>
      <c r="K3">
        <v>1</v>
      </c>
      <c r="L3">
        <f>_xlfn.XLOOKUP(J3,Info!$W$2:$W$5,Info!$X$2:$X$5)</f>
        <v>4</v>
      </c>
      <c r="M3">
        <f>_xlfn.XLOOKUP(J3,Info!$W$2:$W$5,Info!$Y$2:$Y$5)</f>
        <v>5</v>
      </c>
      <c r="N3" s="4">
        <v>45676</v>
      </c>
      <c r="O3" s="4">
        <v>45676</v>
      </c>
    </row>
    <row r="4" spans="1:15" x14ac:dyDescent="0.25">
      <c r="A4">
        <f t="shared" ref="A4:A67" si="1">A3+1</f>
        <v>302</v>
      </c>
      <c r="B4" t="str">
        <f t="shared" si="0"/>
        <v>Pré-mirim 1 Galo Cinza Masculino</v>
      </c>
      <c r="C4" t="s">
        <v>43</v>
      </c>
      <c r="D4" t="s">
        <v>14</v>
      </c>
      <c r="E4" t="s">
        <v>12</v>
      </c>
      <c r="F4" t="str">
        <f>_xlfn.XLOOKUP(E4,'listas apoio'!A:A,'listas apoio'!B:B)</f>
        <v>ROOSTER</v>
      </c>
      <c r="G4" t="s">
        <v>63</v>
      </c>
      <c r="I4" s="2">
        <v>11.3</v>
      </c>
      <c r="J4" t="s">
        <v>54</v>
      </c>
      <c r="K4">
        <v>1</v>
      </c>
      <c r="L4">
        <f>_xlfn.XLOOKUP(J4,Info!$W$2:$W$5,Info!$X$2:$X$5)</f>
        <v>4</v>
      </c>
      <c r="M4">
        <f>_xlfn.XLOOKUP(J4,Info!$W$2:$W$5,Info!$Y$2:$Y$5)</f>
        <v>5</v>
      </c>
      <c r="N4" s="4">
        <v>45676</v>
      </c>
      <c r="O4" s="4">
        <v>45676</v>
      </c>
    </row>
    <row r="5" spans="1:15" x14ac:dyDescent="0.25">
      <c r="A5">
        <f t="shared" si="1"/>
        <v>303</v>
      </c>
      <c r="B5" t="str">
        <f t="shared" si="0"/>
        <v>Pré-mirim 1 Galo Cinza/Preta Masculino</v>
      </c>
      <c r="C5" t="s">
        <v>44</v>
      </c>
      <c r="D5" t="s">
        <v>14</v>
      </c>
      <c r="E5" t="s">
        <v>12</v>
      </c>
      <c r="F5" t="str">
        <f>_xlfn.XLOOKUP(E5,'listas apoio'!A:A,'listas apoio'!B:B)</f>
        <v>ROOSTER</v>
      </c>
      <c r="G5" t="s">
        <v>63</v>
      </c>
      <c r="I5" s="2">
        <v>11.3</v>
      </c>
      <c r="J5" t="s">
        <v>54</v>
      </c>
      <c r="K5">
        <v>1</v>
      </c>
      <c r="L5">
        <f>_xlfn.XLOOKUP(J5,Info!$W$2:$W$5,Info!$X$2:$X$5)</f>
        <v>4</v>
      </c>
      <c r="M5">
        <f>_xlfn.XLOOKUP(J5,Info!$W$2:$W$5,Info!$Y$2:$Y$5)</f>
        <v>5</v>
      </c>
      <c r="N5" s="4">
        <v>45676</v>
      </c>
      <c r="O5" s="4">
        <v>45676</v>
      </c>
    </row>
    <row r="6" spans="1:15" x14ac:dyDescent="0.25">
      <c r="A6">
        <f t="shared" si="1"/>
        <v>304</v>
      </c>
      <c r="B6" t="str">
        <f t="shared" si="0"/>
        <v>Pré-mirim 1 Galo Amarela/Branca Masculino</v>
      </c>
      <c r="C6" t="s">
        <v>45</v>
      </c>
      <c r="D6" t="s">
        <v>14</v>
      </c>
      <c r="E6" t="s">
        <v>12</v>
      </c>
      <c r="F6" t="str">
        <f>_xlfn.XLOOKUP(E6,'listas apoio'!A:A,'listas apoio'!B:B)</f>
        <v>ROOSTER</v>
      </c>
      <c r="G6" t="s">
        <v>63</v>
      </c>
      <c r="I6" s="2">
        <v>11.3</v>
      </c>
      <c r="J6" t="s">
        <v>54</v>
      </c>
      <c r="K6">
        <v>1</v>
      </c>
      <c r="L6">
        <f>_xlfn.XLOOKUP(J6,Info!$W$2:$W$5,Info!$X$2:$X$5)</f>
        <v>4</v>
      </c>
      <c r="M6">
        <f>_xlfn.XLOOKUP(J6,Info!$W$2:$W$5,Info!$Y$2:$Y$5)</f>
        <v>5</v>
      </c>
      <c r="N6" s="4">
        <v>45676</v>
      </c>
      <c r="O6" s="4">
        <v>45676</v>
      </c>
    </row>
    <row r="7" spans="1:15" x14ac:dyDescent="0.25">
      <c r="A7">
        <f t="shared" si="1"/>
        <v>305</v>
      </c>
      <c r="B7" t="str">
        <f t="shared" si="0"/>
        <v>Pré-mirim 1 Galo Amarela Masculino</v>
      </c>
      <c r="C7" t="s">
        <v>46</v>
      </c>
      <c r="D7" t="s">
        <v>14</v>
      </c>
      <c r="E7" t="s">
        <v>12</v>
      </c>
      <c r="F7" t="str">
        <f>_xlfn.XLOOKUP(E7,'listas apoio'!A:A,'listas apoio'!B:B)</f>
        <v>ROOSTER</v>
      </c>
      <c r="G7" t="s">
        <v>63</v>
      </c>
      <c r="I7" s="2">
        <v>11.3</v>
      </c>
      <c r="J7" t="s">
        <v>54</v>
      </c>
      <c r="K7">
        <v>1</v>
      </c>
      <c r="L7">
        <f>_xlfn.XLOOKUP(J7,Info!$W$2:$W$5,Info!$X$2:$X$5)</f>
        <v>4</v>
      </c>
      <c r="M7">
        <f>_xlfn.XLOOKUP(J7,Info!$W$2:$W$5,Info!$Y$2:$Y$5)</f>
        <v>5</v>
      </c>
      <c r="N7" s="4">
        <v>45676</v>
      </c>
      <c r="O7" s="4">
        <v>45676</v>
      </c>
    </row>
    <row r="8" spans="1:15" x14ac:dyDescent="0.25">
      <c r="A8">
        <f t="shared" si="1"/>
        <v>306</v>
      </c>
      <c r="B8" t="str">
        <f t="shared" si="0"/>
        <v>Pré-mirim 1 Galo Amarela/Preta Masculino</v>
      </c>
      <c r="C8" t="s">
        <v>47</v>
      </c>
      <c r="D8" t="s">
        <v>14</v>
      </c>
      <c r="E8" t="s">
        <v>12</v>
      </c>
      <c r="F8" t="str">
        <f>_xlfn.XLOOKUP(E8,'listas apoio'!A:A,'listas apoio'!B:B)</f>
        <v>ROOSTER</v>
      </c>
      <c r="G8" t="s">
        <v>63</v>
      </c>
      <c r="I8" s="2">
        <v>11.3</v>
      </c>
      <c r="J8" t="s">
        <v>54</v>
      </c>
      <c r="K8">
        <v>1</v>
      </c>
      <c r="L8">
        <f>_xlfn.XLOOKUP(J8,Info!$W$2:$W$5,Info!$X$2:$X$5)</f>
        <v>4</v>
      </c>
      <c r="M8">
        <f>_xlfn.XLOOKUP(J8,Info!$W$2:$W$5,Info!$Y$2:$Y$5)</f>
        <v>5</v>
      </c>
      <c r="N8" s="4">
        <v>45676</v>
      </c>
      <c r="O8" s="4">
        <v>45676</v>
      </c>
    </row>
    <row r="9" spans="1:15" x14ac:dyDescent="0.25">
      <c r="A9">
        <f t="shared" si="1"/>
        <v>307</v>
      </c>
      <c r="B9" t="str">
        <f t="shared" si="0"/>
        <v>Pré-mirim 1 Galo Laranja/Branca Masculino</v>
      </c>
      <c r="C9" t="s">
        <v>48</v>
      </c>
      <c r="D9" t="s">
        <v>14</v>
      </c>
      <c r="E9" t="s">
        <v>12</v>
      </c>
      <c r="F9" t="str">
        <f>_xlfn.XLOOKUP(E9,'listas apoio'!A:A,'listas apoio'!B:B)</f>
        <v>ROOSTER</v>
      </c>
      <c r="G9" t="s">
        <v>63</v>
      </c>
      <c r="I9" s="2">
        <v>11.3</v>
      </c>
      <c r="J9" t="s">
        <v>54</v>
      </c>
      <c r="K9">
        <v>1</v>
      </c>
      <c r="L9">
        <f>_xlfn.XLOOKUP(J9,Info!$W$2:$W$5,Info!$X$2:$X$5)</f>
        <v>4</v>
      </c>
      <c r="M9">
        <f>_xlfn.XLOOKUP(J9,Info!$W$2:$W$5,Info!$Y$2:$Y$5)</f>
        <v>5</v>
      </c>
      <c r="N9" s="4">
        <v>45676</v>
      </c>
      <c r="O9" s="4">
        <v>45676</v>
      </c>
    </row>
    <row r="10" spans="1:15" x14ac:dyDescent="0.25">
      <c r="A10">
        <f t="shared" si="1"/>
        <v>308</v>
      </c>
      <c r="B10" t="str">
        <f t="shared" si="0"/>
        <v>Pré-mirim 1 Galo Laranja Masculino</v>
      </c>
      <c r="C10" t="s">
        <v>49</v>
      </c>
      <c r="D10" t="s">
        <v>14</v>
      </c>
      <c r="E10" t="s">
        <v>12</v>
      </c>
      <c r="F10" t="str">
        <f>_xlfn.XLOOKUP(E10,'listas apoio'!A:A,'listas apoio'!B:B)</f>
        <v>ROOSTER</v>
      </c>
      <c r="G10" t="s">
        <v>63</v>
      </c>
      <c r="I10" s="2">
        <v>11.3</v>
      </c>
      <c r="J10" t="s">
        <v>54</v>
      </c>
      <c r="K10">
        <v>1</v>
      </c>
      <c r="L10">
        <f>_xlfn.XLOOKUP(J10,Info!$W$2:$W$5,Info!$X$2:$X$5)</f>
        <v>4</v>
      </c>
      <c r="M10">
        <f>_xlfn.XLOOKUP(J10,Info!$W$2:$W$5,Info!$Y$2:$Y$5)</f>
        <v>5</v>
      </c>
      <c r="N10" s="4">
        <v>45676</v>
      </c>
      <c r="O10" s="4">
        <v>45676</v>
      </c>
    </row>
    <row r="11" spans="1:15" x14ac:dyDescent="0.25">
      <c r="A11">
        <f t="shared" si="1"/>
        <v>309</v>
      </c>
      <c r="B11" t="str">
        <f t="shared" si="0"/>
        <v>Pré-mirim 1 Galo Laranja/Preta Masculino</v>
      </c>
      <c r="C11" t="s">
        <v>50</v>
      </c>
      <c r="D11" t="s">
        <v>14</v>
      </c>
      <c r="E11" t="s">
        <v>12</v>
      </c>
      <c r="F11" t="str">
        <f>_xlfn.XLOOKUP(E11,'listas apoio'!A:A,'listas apoio'!B:B)</f>
        <v>ROOSTER</v>
      </c>
      <c r="G11" t="s">
        <v>63</v>
      </c>
      <c r="I11" s="2">
        <v>11.3</v>
      </c>
      <c r="J11" t="s">
        <v>54</v>
      </c>
      <c r="K11">
        <v>1</v>
      </c>
      <c r="L11">
        <f>_xlfn.XLOOKUP(J11,Info!$W$2:$W$5,Info!$X$2:$X$5)</f>
        <v>4</v>
      </c>
      <c r="M11">
        <f>_xlfn.XLOOKUP(J11,Info!$W$2:$W$5,Info!$Y$2:$Y$5)</f>
        <v>5</v>
      </c>
      <c r="N11" s="4">
        <v>45676</v>
      </c>
      <c r="O11" s="4">
        <v>45676</v>
      </c>
    </row>
    <row r="12" spans="1:15" x14ac:dyDescent="0.25">
      <c r="A12">
        <f t="shared" si="1"/>
        <v>310</v>
      </c>
      <c r="B12" t="str">
        <f t="shared" si="0"/>
        <v>Pré-mirim 1 Galo Verde/Branca Masculino</v>
      </c>
      <c r="C12" t="s">
        <v>51</v>
      </c>
      <c r="D12" t="s">
        <v>14</v>
      </c>
      <c r="E12" t="s">
        <v>12</v>
      </c>
      <c r="F12" t="str">
        <f>_xlfn.XLOOKUP(E12,'listas apoio'!A:A,'listas apoio'!B:B)</f>
        <v>ROOSTER</v>
      </c>
      <c r="G12" t="s">
        <v>63</v>
      </c>
      <c r="I12" s="2">
        <v>11.3</v>
      </c>
      <c r="J12" t="s">
        <v>54</v>
      </c>
      <c r="K12">
        <v>1</v>
      </c>
      <c r="L12">
        <f>_xlfn.XLOOKUP(J12,Info!$W$2:$W$5,Info!$X$2:$X$5)</f>
        <v>4</v>
      </c>
      <c r="M12">
        <f>_xlfn.XLOOKUP(J12,Info!$W$2:$W$5,Info!$Y$2:$Y$5)</f>
        <v>5</v>
      </c>
      <c r="N12" s="4">
        <v>45676</v>
      </c>
      <c r="O12" s="4">
        <v>45676</v>
      </c>
    </row>
    <row r="13" spans="1:15" x14ac:dyDescent="0.25">
      <c r="A13">
        <f t="shared" si="1"/>
        <v>311</v>
      </c>
      <c r="B13" t="str">
        <f t="shared" si="0"/>
        <v>Pré-mirim 1 Galo Verde Masculino</v>
      </c>
      <c r="C13" t="s">
        <v>52</v>
      </c>
      <c r="D13" t="s">
        <v>14</v>
      </c>
      <c r="E13" t="s">
        <v>12</v>
      </c>
      <c r="F13" t="str">
        <f>_xlfn.XLOOKUP(E13,'listas apoio'!A:A,'listas apoio'!B:B)</f>
        <v>ROOSTER</v>
      </c>
      <c r="G13" t="s">
        <v>63</v>
      </c>
      <c r="I13" s="2">
        <v>11.3</v>
      </c>
      <c r="J13" t="s">
        <v>54</v>
      </c>
      <c r="K13">
        <v>1</v>
      </c>
      <c r="L13">
        <f>_xlfn.XLOOKUP(J13,Info!$W$2:$W$5,Info!$X$2:$X$5)</f>
        <v>4</v>
      </c>
      <c r="M13">
        <f>_xlfn.XLOOKUP(J13,Info!$W$2:$W$5,Info!$Y$2:$Y$5)</f>
        <v>5</v>
      </c>
      <c r="N13" s="4">
        <v>45676</v>
      </c>
      <c r="O13" s="4">
        <v>45676</v>
      </c>
    </row>
    <row r="14" spans="1:15" x14ac:dyDescent="0.25">
      <c r="A14">
        <f t="shared" si="1"/>
        <v>312</v>
      </c>
      <c r="B14" t="str">
        <f t="shared" si="0"/>
        <v>Pré-mirim 1 Galo Verde/Preta Masculino</v>
      </c>
      <c r="C14" t="s">
        <v>53</v>
      </c>
      <c r="D14" t="s">
        <v>14</v>
      </c>
      <c r="E14" t="s">
        <v>12</v>
      </c>
      <c r="F14" t="str">
        <f>_xlfn.XLOOKUP(E14,'listas apoio'!A:A,'listas apoio'!B:B)</f>
        <v>ROOSTER</v>
      </c>
      <c r="G14" t="s">
        <v>63</v>
      </c>
      <c r="I14" s="2">
        <v>11.3</v>
      </c>
      <c r="J14" t="s">
        <v>54</v>
      </c>
      <c r="K14">
        <v>1</v>
      </c>
      <c r="L14">
        <f>_xlfn.XLOOKUP(J14,Info!$W$2:$W$5,Info!$X$2:$X$5)</f>
        <v>4</v>
      </c>
      <c r="M14">
        <f>_xlfn.XLOOKUP(J14,Info!$W$2:$W$5,Info!$Y$2:$Y$5)</f>
        <v>5</v>
      </c>
      <c r="N14" s="4">
        <v>45676</v>
      </c>
      <c r="O14" s="4">
        <v>45676</v>
      </c>
    </row>
    <row r="15" spans="1:15" x14ac:dyDescent="0.25">
      <c r="A15">
        <f t="shared" si="1"/>
        <v>313</v>
      </c>
      <c r="B15" t="str">
        <f>J15&amp;IF(K15="",""," "&amp;K15)&amp;" "&amp;E15&amp;" "&amp;C15&amp;" "&amp;D15</f>
        <v>Pré-mirim 1 Galo Branca Masculino</v>
      </c>
      <c r="C15" t="s">
        <v>13</v>
      </c>
      <c r="D15" t="s">
        <v>14</v>
      </c>
      <c r="E15" t="s">
        <v>12</v>
      </c>
      <c r="F15" t="str">
        <f>_xlfn.XLOOKUP(E15,'listas apoio'!A:A,'listas apoio'!B:B)</f>
        <v>ROOSTER</v>
      </c>
      <c r="G15" t="s">
        <v>64</v>
      </c>
      <c r="I15" s="2">
        <v>12</v>
      </c>
      <c r="J15" t="s">
        <v>54</v>
      </c>
      <c r="K15">
        <v>1</v>
      </c>
      <c r="L15">
        <f>_xlfn.XLOOKUP(J15,Info!$W$2:$W$5,Info!$X$2:$X$5)</f>
        <v>4</v>
      </c>
      <c r="M15">
        <f>_xlfn.XLOOKUP(J15,Info!$W$2:$W$5,Info!$Y$2:$Y$5)</f>
        <v>5</v>
      </c>
      <c r="N15" s="4">
        <v>45676</v>
      </c>
      <c r="O15" s="4">
        <v>45676</v>
      </c>
    </row>
    <row r="16" spans="1:15" x14ac:dyDescent="0.25">
      <c r="A16">
        <f t="shared" si="1"/>
        <v>314</v>
      </c>
      <c r="B16" t="str">
        <f t="shared" ref="B16:B27" si="2">J16&amp;IF(K16="",""," "&amp;K16)&amp;" "&amp;E16&amp;" "&amp;C16&amp;" "&amp;D16</f>
        <v>Pré-mirim 1 Galo Cinza/Branca Masculino</v>
      </c>
      <c r="C16" t="s">
        <v>42</v>
      </c>
      <c r="D16" t="s">
        <v>14</v>
      </c>
      <c r="E16" t="s">
        <v>12</v>
      </c>
      <c r="F16" t="str">
        <f>_xlfn.XLOOKUP(E16,'listas apoio'!A:A,'listas apoio'!B:B)</f>
        <v>ROOSTER</v>
      </c>
      <c r="G16" t="s">
        <v>64</v>
      </c>
      <c r="I16" s="2">
        <v>12</v>
      </c>
      <c r="J16" t="s">
        <v>54</v>
      </c>
      <c r="K16">
        <v>1</v>
      </c>
      <c r="L16">
        <f>_xlfn.XLOOKUP(J16,Info!$W$2:$W$5,Info!$X$2:$X$5)</f>
        <v>4</v>
      </c>
      <c r="M16">
        <f>_xlfn.XLOOKUP(J16,Info!$W$2:$W$5,Info!$Y$2:$Y$5)</f>
        <v>5</v>
      </c>
      <c r="N16" s="4">
        <v>45676</v>
      </c>
      <c r="O16" s="4">
        <v>45676</v>
      </c>
    </row>
    <row r="17" spans="1:15" x14ac:dyDescent="0.25">
      <c r="A17">
        <f t="shared" si="1"/>
        <v>315</v>
      </c>
      <c r="B17" t="str">
        <f t="shared" si="2"/>
        <v>Pré-mirim 1 Galo Cinza Masculino</v>
      </c>
      <c r="C17" t="s">
        <v>43</v>
      </c>
      <c r="D17" t="s">
        <v>14</v>
      </c>
      <c r="E17" t="s">
        <v>12</v>
      </c>
      <c r="F17" t="str">
        <f>_xlfn.XLOOKUP(E17,'listas apoio'!A:A,'listas apoio'!B:B)</f>
        <v>ROOSTER</v>
      </c>
      <c r="G17" t="s">
        <v>64</v>
      </c>
      <c r="I17" s="2">
        <v>12</v>
      </c>
      <c r="J17" t="s">
        <v>54</v>
      </c>
      <c r="K17">
        <v>1</v>
      </c>
      <c r="L17">
        <f>_xlfn.XLOOKUP(J17,Info!$W$2:$W$5,Info!$X$2:$X$5)</f>
        <v>4</v>
      </c>
      <c r="M17">
        <f>_xlfn.XLOOKUP(J17,Info!$W$2:$W$5,Info!$Y$2:$Y$5)</f>
        <v>5</v>
      </c>
      <c r="N17" s="4">
        <v>45676</v>
      </c>
      <c r="O17" s="4">
        <v>45676</v>
      </c>
    </row>
    <row r="18" spans="1:15" x14ac:dyDescent="0.25">
      <c r="A18">
        <f t="shared" si="1"/>
        <v>316</v>
      </c>
      <c r="B18" t="str">
        <f t="shared" si="2"/>
        <v>Pré-mirim 1 Galo Cinza/Preta Masculino</v>
      </c>
      <c r="C18" t="s">
        <v>44</v>
      </c>
      <c r="D18" t="s">
        <v>14</v>
      </c>
      <c r="E18" t="s">
        <v>12</v>
      </c>
      <c r="F18" t="str">
        <f>_xlfn.XLOOKUP(E18,'listas apoio'!A:A,'listas apoio'!B:B)</f>
        <v>ROOSTER</v>
      </c>
      <c r="G18" t="s">
        <v>64</v>
      </c>
      <c r="I18" s="2">
        <v>12</v>
      </c>
      <c r="J18" t="s">
        <v>54</v>
      </c>
      <c r="K18">
        <v>1</v>
      </c>
      <c r="L18">
        <f>_xlfn.XLOOKUP(J18,Info!$W$2:$W$5,Info!$X$2:$X$5)</f>
        <v>4</v>
      </c>
      <c r="M18">
        <f>_xlfn.XLOOKUP(J18,Info!$W$2:$W$5,Info!$Y$2:$Y$5)</f>
        <v>5</v>
      </c>
      <c r="N18" s="4">
        <v>45676</v>
      </c>
      <c r="O18" s="4">
        <v>45676</v>
      </c>
    </row>
    <row r="19" spans="1:15" x14ac:dyDescent="0.25">
      <c r="A19">
        <f t="shared" si="1"/>
        <v>317</v>
      </c>
      <c r="B19" t="str">
        <f t="shared" si="2"/>
        <v>Pré-mirim 1 Galo Amarela/Branca Masculino</v>
      </c>
      <c r="C19" t="s">
        <v>45</v>
      </c>
      <c r="D19" t="s">
        <v>14</v>
      </c>
      <c r="E19" t="s">
        <v>12</v>
      </c>
      <c r="F19" t="str">
        <f>_xlfn.XLOOKUP(E19,'listas apoio'!A:A,'listas apoio'!B:B)</f>
        <v>ROOSTER</v>
      </c>
      <c r="G19" t="s">
        <v>64</v>
      </c>
      <c r="I19" s="2">
        <v>12</v>
      </c>
      <c r="J19" t="s">
        <v>54</v>
      </c>
      <c r="K19">
        <v>1</v>
      </c>
      <c r="L19">
        <f>_xlfn.XLOOKUP(J19,Info!$W$2:$W$5,Info!$X$2:$X$5)</f>
        <v>4</v>
      </c>
      <c r="M19">
        <f>_xlfn.XLOOKUP(J19,Info!$W$2:$W$5,Info!$Y$2:$Y$5)</f>
        <v>5</v>
      </c>
      <c r="N19" s="4">
        <v>45676</v>
      </c>
      <c r="O19" s="4">
        <v>45676</v>
      </c>
    </row>
    <row r="20" spans="1:15" x14ac:dyDescent="0.25">
      <c r="A20">
        <f t="shared" si="1"/>
        <v>318</v>
      </c>
      <c r="B20" t="str">
        <f t="shared" si="2"/>
        <v>Pré-mirim 1 Galo Amarela Masculino</v>
      </c>
      <c r="C20" t="s">
        <v>46</v>
      </c>
      <c r="D20" t="s">
        <v>14</v>
      </c>
      <c r="E20" t="s">
        <v>12</v>
      </c>
      <c r="F20" t="str">
        <f>_xlfn.XLOOKUP(E20,'listas apoio'!A:A,'listas apoio'!B:B)</f>
        <v>ROOSTER</v>
      </c>
      <c r="G20" t="s">
        <v>64</v>
      </c>
      <c r="I20" s="2">
        <v>12</v>
      </c>
      <c r="J20" t="s">
        <v>54</v>
      </c>
      <c r="K20">
        <v>1</v>
      </c>
      <c r="L20">
        <f>_xlfn.XLOOKUP(J20,Info!$W$2:$W$5,Info!$X$2:$X$5)</f>
        <v>4</v>
      </c>
      <c r="M20">
        <f>_xlfn.XLOOKUP(J20,Info!$W$2:$W$5,Info!$Y$2:$Y$5)</f>
        <v>5</v>
      </c>
      <c r="N20" s="4">
        <v>45676</v>
      </c>
      <c r="O20" s="4">
        <v>45676</v>
      </c>
    </row>
    <row r="21" spans="1:15" x14ac:dyDescent="0.25">
      <c r="A21">
        <f t="shared" si="1"/>
        <v>319</v>
      </c>
      <c r="B21" t="str">
        <f t="shared" si="2"/>
        <v>Pré-mirim 1 Galo Amarela/Preta Masculino</v>
      </c>
      <c r="C21" t="s">
        <v>47</v>
      </c>
      <c r="D21" t="s">
        <v>14</v>
      </c>
      <c r="E21" t="s">
        <v>12</v>
      </c>
      <c r="F21" t="str">
        <f>_xlfn.XLOOKUP(E21,'listas apoio'!A:A,'listas apoio'!B:B)</f>
        <v>ROOSTER</v>
      </c>
      <c r="G21" t="s">
        <v>64</v>
      </c>
      <c r="I21" s="2">
        <v>12</v>
      </c>
      <c r="J21" t="s">
        <v>54</v>
      </c>
      <c r="K21">
        <v>1</v>
      </c>
      <c r="L21">
        <f>_xlfn.XLOOKUP(J21,Info!$W$2:$W$5,Info!$X$2:$X$5)</f>
        <v>4</v>
      </c>
      <c r="M21">
        <f>_xlfn.XLOOKUP(J21,Info!$W$2:$W$5,Info!$Y$2:$Y$5)</f>
        <v>5</v>
      </c>
      <c r="N21" s="4">
        <v>45676</v>
      </c>
      <c r="O21" s="4">
        <v>45676</v>
      </c>
    </row>
    <row r="22" spans="1:15" x14ac:dyDescent="0.25">
      <c r="A22">
        <f t="shared" si="1"/>
        <v>320</v>
      </c>
      <c r="B22" t="str">
        <f t="shared" si="2"/>
        <v>Pré-mirim 1 Galo Laranja/Branca Masculino</v>
      </c>
      <c r="C22" t="s">
        <v>48</v>
      </c>
      <c r="D22" t="s">
        <v>14</v>
      </c>
      <c r="E22" t="s">
        <v>12</v>
      </c>
      <c r="F22" t="str">
        <f>_xlfn.XLOOKUP(E22,'listas apoio'!A:A,'listas apoio'!B:B)</f>
        <v>ROOSTER</v>
      </c>
      <c r="G22" t="s">
        <v>64</v>
      </c>
      <c r="I22" s="2">
        <v>12</v>
      </c>
      <c r="J22" t="s">
        <v>54</v>
      </c>
      <c r="K22">
        <v>1</v>
      </c>
      <c r="L22">
        <f>_xlfn.XLOOKUP(J22,Info!$W$2:$W$5,Info!$X$2:$X$5)</f>
        <v>4</v>
      </c>
      <c r="M22">
        <f>_xlfn.XLOOKUP(J22,Info!$W$2:$W$5,Info!$Y$2:$Y$5)</f>
        <v>5</v>
      </c>
      <c r="N22" s="4">
        <v>45676</v>
      </c>
      <c r="O22" s="4">
        <v>45676</v>
      </c>
    </row>
    <row r="23" spans="1:15" x14ac:dyDescent="0.25">
      <c r="A23">
        <f t="shared" si="1"/>
        <v>321</v>
      </c>
      <c r="B23" t="str">
        <f t="shared" si="2"/>
        <v>Pré-mirim 1 Galo Laranja Masculino</v>
      </c>
      <c r="C23" t="s">
        <v>49</v>
      </c>
      <c r="D23" t="s">
        <v>14</v>
      </c>
      <c r="E23" t="s">
        <v>12</v>
      </c>
      <c r="F23" t="str">
        <f>_xlfn.XLOOKUP(E23,'listas apoio'!A:A,'listas apoio'!B:B)</f>
        <v>ROOSTER</v>
      </c>
      <c r="G23" t="s">
        <v>64</v>
      </c>
      <c r="I23" s="2">
        <v>12</v>
      </c>
      <c r="J23" t="s">
        <v>54</v>
      </c>
      <c r="K23">
        <v>1</v>
      </c>
      <c r="L23">
        <f>_xlfn.XLOOKUP(J23,Info!$W$2:$W$5,Info!$X$2:$X$5)</f>
        <v>4</v>
      </c>
      <c r="M23">
        <f>_xlfn.XLOOKUP(J23,Info!$W$2:$W$5,Info!$Y$2:$Y$5)</f>
        <v>5</v>
      </c>
      <c r="N23" s="4">
        <v>45676</v>
      </c>
      <c r="O23" s="4">
        <v>45676</v>
      </c>
    </row>
    <row r="24" spans="1:15" x14ac:dyDescent="0.25">
      <c r="A24">
        <f t="shared" si="1"/>
        <v>322</v>
      </c>
      <c r="B24" t="str">
        <f t="shared" si="2"/>
        <v>Pré-mirim 1 Galo Laranja/Preta Masculino</v>
      </c>
      <c r="C24" t="s">
        <v>50</v>
      </c>
      <c r="D24" t="s">
        <v>14</v>
      </c>
      <c r="E24" t="s">
        <v>12</v>
      </c>
      <c r="F24" t="str">
        <f>_xlfn.XLOOKUP(E24,'listas apoio'!A:A,'listas apoio'!B:B)</f>
        <v>ROOSTER</v>
      </c>
      <c r="G24" t="s">
        <v>64</v>
      </c>
      <c r="I24" s="2">
        <v>12</v>
      </c>
      <c r="J24" t="s">
        <v>54</v>
      </c>
      <c r="K24">
        <v>1</v>
      </c>
      <c r="L24">
        <f>_xlfn.XLOOKUP(J24,Info!$W$2:$W$5,Info!$X$2:$X$5)</f>
        <v>4</v>
      </c>
      <c r="M24">
        <f>_xlfn.XLOOKUP(J24,Info!$W$2:$W$5,Info!$Y$2:$Y$5)</f>
        <v>5</v>
      </c>
      <c r="N24" s="4">
        <v>45676</v>
      </c>
      <c r="O24" s="4">
        <v>45676</v>
      </c>
    </row>
    <row r="25" spans="1:15" x14ac:dyDescent="0.25">
      <c r="A25">
        <f t="shared" si="1"/>
        <v>323</v>
      </c>
      <c r="B25" t="str">
        <f t="shared" si="2"/>
        <v>Pré-mirim 1 Galo Verde/Branca Masculino</v>
      </c>
      <c r="C25" t="s">
        <v>51</v>
      </c>
      <c r="D25" t="s">
        <v>14</v>
      </c>
      <c r="E25" t="s">
        <v>12</v>
      </c>
      <c r="F25" t="str">
        <f>_xlfn.XLOOKUP(E25,'listas apoio'!A:A,'listas apoio'!B:B)</f>
        <v>ROOSTER</v>
      </c>
      <c r="G25" t="s">
        <v>64</v>
      </c>
      <c r="I25" s="2">
        <v>12</v>
      </c>
      <c r="J25" t="s">
        <v>54</v>
      </c>
      <c r="K25">
        <v>1</v>
      </c>
      <c r="L25">
        <f>_xlfn.XLOOKUP(J25,Info!$W$2:$W$5,Info!$X$2:$X$5)</f>
        <v>4</v>
      </c>
      <c r="M25">
        <f>_xlfn.XLOOKUP(J25,Info!$W$2:$W$5,Info!$Y$2:$Y$5)</f>
        <v>5</v>
      </c>
      <c r="N25" s="4">
        <v>45676</v>
      </c>
      <c r="O25" s="4">
        <v>45676</v>
      </c>
    </row>
    <row r="26" spans="1:15" x14ac:dyDescent="0.25">
      <c r="A26">
        <f t="shared" si="1"/>
        <v>324</v>
      </c>
      <c r="B26" t="str">
        <f t="shared" si="2"/>
        <v>Pré-mirim 1 Galo Verde Masculino</v>
      </c>
      <c r="C26" t="s">
        <v>52</v>
      </c>
      <c r="D26" t="s">
        <v>14</v>
      </c>
      <c r="E26" t="s">
        <v>12</v>
      </c>
      <c r="F26" t="str">
        <f>_xlfn.XLOOKUP(E26,'listas apoio'!A:A,'listas apoio'!B:B)</f>
        <v>ROOSTER</v>
      </c>
      <c r="G26" t="s">
        <v>64</v>
      </c>
      <c r="I26" s="2">
        <v>12</v>
      </c>
      <c r="J26" t="s">
        <v>54</v>
      </c>
      <c r="K26">
        <v>1</v>
      </c>
      <c r="L26">
        <f>_xlfn.XLOOKUP(J26,Info!$W$2:$W$5,Info!$X$2:$X$5)</f>
        <v>4</v>
      </c>
      <c r="M26">
        <f>_xlfn.XLOOKUP(J26,Info!$W$2:$W$5,Info!$Y$2:$Y$5)</f>
        <v>5</v>
      </c>
      <c r="N26" s="4">
        <v>45676</v>
      </c>
      <c r="O26" s="4">
        <v>45676</v>
      </c>
    </row>
    <row r="27" spans="1:15" x14ac:dyDescent="0.25">
      <c r="A27">
        <f t="shared" si="1"/>
        <v>325</v>
      </c>
      <c r="B27" t="str">
        <f t="shared" si="2"/>
        <v>Pré-mirim 1 Galo Verde/Preta Masculino</v>
      </c>
      <c r="C27" t="s">
        <v>53</v>
      </c>
      <c r="D27" t="s">
        <v>14</v>
      </c>
      <c r="E27" t="s">
        <v>12</v>
      </c>
      <c r="F27" t="str">
        <f>_xlfn.XLOOKUP(E27,'listas apoio'!A:A,'listas apoio'!B:B)</f>
        <v>ROOSTER</v>
      </c>
      <c r="G27" t="s">
        <v>64</v>
      </c>
      <c r="I27" s="2">
        <v>12</v>
      </c>
      <c r="J27" t="s">
        <v>54</v>
      </c>
      <c r="K27">
        <v>1</v>
      </c>
      <c r="L27">
        <f>_xlfn.XLOOKUP(J27,Info!$W$2:$W$5,Info!$X$2:$X$5)</f>
        <v>4</v>
      </c>
      <c r="M27">
        <f>_xlfn.XLOOKUP(J27,Info!$W$2:$W$5,Info!$Y$2:$Y$5)</f>
        <v>5</v>
      </c>
      <c r="N27" s="4">
        <v>45676</v>
      </c>
      <c r="O27" s="4">
        <v>45676</v>
      </c>
    </row>
    <row r="28" spans="1:15" x14ac:dyDescent="0.25">
      <c r="A28">
        <f t="shared" si="1"/>
        <v>326</v>
      </c>
      <c r="B28" t="str">
        <f>J28&amp;IF(K28="",""," "&amp;K28)&amp;" "&amp;E28&amp;" "&amp;C28&amp;" "&amp;D28</f>
        <v>Pré-mirim 2 Galo Branca Masculino</v>
      </c>
      <c r="C28" t="s">
        <v>13</v>
      </c>
      <c r="D28" t="s">
        <v>14</v>
      </c>
      <c r="E28" t="s">
        <v>12</v>
      </c>
      <c r="F28" t="str">
        <f>_xlfn.XLOOKUP(E28,'listas apoio'!A:A,'listas apoio'!B:B)</f>
        <v>ROOSTER</v>
      </c>
      <c r="G28" t="s">
        <v>63</v>
      </c>
      <c r="I28" s="2">
        <v>14.2</v>
      </c>
      <c r="J28" t="s">
        <v>54</v>
      </c>
      <c r="K28">
        <v>2</v>
      </c>
      <c r="L28">
        <f>_xlfn.XLOOKUP(J28,Info!$W$2:$W$5,Info!$X$2:$X$5)</f>
        <v>4</v>
      </c>
      <c r="M28">
        <f>_xlfn.XLOOKUP(J28,Info!$W$2:$W$5,Info!$Y$2:$Y$5)</f>
        <v>5</v>
      </c>
      <c r="N28" s="4">
        <v>45676</v>
      </c>
      <c r="O28" s="4">
        <v>45676</v>
      </c>
    </row>
    <row r="29" spans="1:15" x14ac:dyDescent="0.25">
      <c r="A29">
        <f t="shared" si="1"/>
        <v>327</v>
      </c>
      <c r="B29" t="str">
        <f t="shared" ref="B29:B40" si="3">J29&amp;IF(K29="",""," "&amp;K29)&amp;" "&amp;E29&amp;" "&amp;C29&amp;" "&amp;D29</f>
        <v>Pré-mirim 2 Galo Cinza/Branca Masculino</v>
      </c>
      <c r="C29" t="s">
        <v>42</v>
      </c>
      <c r="D29" t="s">
        <v>14</v>
      </c>
      <c r="E29" t="s">
        <v>12</v>
      </c>
      <c r="F29" t="str">
        <f>_xlfn.XLOOKUP(E29,'listas apoio'!A:A,'listas apoio'!B:B)</f>
        <v>ROOSTER</v>
      </c>
      <c r="G29" t="s">
        <v>63</v>
      </c>
      <c r="I29" s="2">
        <v>14.2</v>
      </c>
      <c r="J29" t="s">
        <v>54</v>
      </c>
      <c r="K29">
        <v>2</v>
      </c>
      <c r="L29">
        <f>_xlfn.XLOOKUP(J29,Info!$W$2:$W$5,Info!$X$2:$X$5)</f>
        <v>4</v>
      </c>
      <c r="M29">
        <f>_xlfn.XLOOKUP(J29,Info!$W$2:$W$5,Info!$Y$2:$Y$5)</f>
        <v>5</v>
      </c>
      <c r="N29" s="4">
        <v>45676</v>
      </c>
      <c r="O29" s="4">
        <v>45676</v>
      </c>
    </row>
    <row r="30" spans="1:15" x14ac:dyDescent="0.25">
      <c r="A30">
        <f t="shared" si="1"/>
        <v>328</v>
      </c>
      <c r="B30" t="str">
        <f t="shared" si="3"/>
        <v>Pré-mirim 2 Galo Cinza Masculino</v>
      </c>
      <c r="C30" t="s">
        <v>43</v>
      </c>
      <c r="D30" t="s">
        <v>14</v>
      </c>
      <c r="E30" t="s">
        <v>12</v>
      </c>
      <c r="F30" t="str">
        <f>_xlfn.XLOOKUP(E30,'listas apoio'!A:A,'listas apoio'!B:B)</f>
        <v>ROOSTER</v>
      </c>
      <c r="G30" t="s">
        <v>63</v>
      </c>
      <c r="I30" s="2">
        <v>14.2</v>
      </c>
      <c r="J30" t="s">
        <v>54</v>
      </c>
      <c r="K30">
        <v>2</v>
      </c>
      <c r="L30">
        <f>_xlfn.XLOOKUP(J30,Info!$W$2:$W$5,Info!$X$2:$X$5)</f>
        <v>4</v>
      </c>
      <c r="M30">
        <f>_xlfn.XLOOKUP(J30,Info!$W$2:$W$5,Info!$Y$2:$Y$5)</f>
        <v>5</v>
      </c>
      <c r="N30" s="4">
        <v>45676</v>
      </c>
      <c r="O30" s="4">
        <v>45676</v>
      </c>
    </row>
    <row r="31" spans="1:15" x14ac:dyDescent="0.25">
      <c r="A31">
        <f t="shared" si="1"/>
        <v>329</v>
      </c>
      <c r="B31" t="str">
        <f t="shared" si="3"/>
        <v>Pré-mirim 2 Galo Cinza/Preta Masculino</v>
      </c>
      <c r="C31" t="s">
        <v>44</v>
      </c>
      <c r="D31" t="s">
        <v>14</v>
      </c>
      <c r="E31" t="s">
        <v>12</v>
      </c>
      <c r="F31" t="str">
        <f>_xlfn.XLOOKUP(E31,'listas apoio'!A:A,'listas apoio'!B:B)</f>
        <v>ROOSTER</v>
      </c>
      <c r="G31" t="s">
        <v>63</v>
      </c>
      <c r="I31" s="2">
        <v>14.2</v>
      </c>
      <c r="J31" t="s">
        <v>54</v>
      </c>
      <c r="K31">
        <v>2</v>
      </c>
      <c r="L31">
        <f>_xlfn.XLOOKUP(J31,Info!$W$2:$W$5,Info!$X$2:$X$5)</f>
        <v>4</v>
      </c>
      <c r="M31">
        <f>_xlfn.XLOOKUP(J31,Info!$W$2:$W$5,Info!$Y$2:$Y$5)</f>
        <v>5</v>
      </c>
      <c r="N31" s="4">
        <v>45676</v>
      </c>
      <c r="O31" s="4">
        <v>45676</v>
      </c>
    </row>
    <row r="32" spans="1:15" x14ac:dyDescent="0.25">
      <c r="A32">
        <f t="shared" si="1"/>
        <v>330</v>
      </c>
      <c r="B32" t="str">
        <f t="shared" si="3"/>
        <v>Pré-mirim 2 Galo Amarela/Branca Masculino</v>
      </c>
      <c r="C32" t="s">
        <v>45</v>
      </c>
      <c r="D32" t="s">
        <v>14</v>
      </c>
      <c r="E32" t="s">
        <v>12</v>
      </c>
      <c r="F32" t="str">
        <f>_xlfn.XLOOKUP(E32,'listas apoio'!A:A,'listas apoio'!B:B)</f>
        <v>ROOSTER</v>
      </c>
      <c r="G32" t="s">
        <v>63</v>
      </c>
      <c r="I32" s="2">
        <v>14.2</v>
      </c>
      <c r="J32" t="s">
        <v>54</v>
      </c>
      <c r="K32">
        <v>2</v>
      </c>
      <c r="L32">
        <f>_xlfn.XLOOKUP(J32,Info!$W$2:$W$5,Info!$X$2:$X$5)</f>
        <v>4</v>
      </c>
      <c r="M32">
        <f>_xlfn.XLOOKUP(J32,Info!$W$2:$W$5,Info!$Y$2:$Y$5)</f>
        <v>5</v>
      </c>
      <c r="N32" s="4">
        <v>45676</v>
      </c>
      <c r="O32" s="4">
        <v>45676</v>
      </c>
    </row>
    <row r="33" spans="1:15" x14ac:dyDescent="0.25">
      <c r="A33">
        <f t="shared" si="1"/>
        <v>331</v>
      </c>
      <c r="B33" t="str">
        <f t="shared" si="3"/>
        <v>Pré-mirim 2 Galo Amarela Masculino</v>
      </c>
      <c r="C33" t="s">
        <v>46</v>
      </c>
      <c r="D33" t="s">
        <v>14</v>
      </c>
      <c r="E33" t="s">
        <v>12</v>
      </c>
      <c r="F33" t="str">
        <f>_xlfn.XLOOKUP(E33,'listas apoio'!A:A,'listas apoio'!B:B)</f>
        <v>ROOSTER</v>
      </c>
      <c r="G33" t="s">
        <v>63</v>
      </c>
      <c r="I33" s="2">
        <v>14.2</v>
      </c>
      <c r="J33" t="s">
        <v>54</v>
      </c>
      <c r="K33">
        <v>2</v>
      </c>
      <c r="L33">
        <f>_xlfn.XLOOKUP(J33,Info!$W$2:$W$5,Info!$X$2:$X$5)</f>
        <v>4</v>
      </c>
      <c r="M33">
        <f>_xlfn.XLOOKUP(J33,Info!$W$2:$W$5,Info!$Y$2:$Y$5)</f>
        <v>5</v>
      </c>
      <c r="N33" s="4">
        <v>45676</v>
      </c>
      <c r="O33" s="4">
        <v>45676</v>
      </c>
    </row>
    <row r="34" spans="1:15" x14ac:dyDescent="0.25">
      <c r="A34">
        <f t="shared" si="1"/>
        <v>332</v>
      </c>
      <c r="B34" t="str">
        <f t="shared" si="3"/>
        <v>Pré-mirim 2 Galo Amarela/Preta Masculino</v>
      </c>
      <c r="C34" t="s">
        <v>47</v>
      </c>
      <c r="D34" t="s">
        <v>14</v>
      </c>
      <c r="E34" t="s">
        <v>12</v>
      </c>
      <c r="F34" t="str">
        <f>_xlfn.XLOOKUP(E34,'listas apoio'!A:A,'listas apoio'!B:B)</f>
        <v>ROOSTER</v>
      </c>
      <c r="G34" t="s">
        <v>63</v>
      </c>
      <c r="I34" s="2">
        <v>14.2</v>
      </c>
      <c r="J34" t="s">
        <v>54</v>
      </c>
      <c r="K34">
        <v>2</v>
      </c>
      <c r="L34">
        <f>_xlfn.XLOOKUP(J34,Info!$W$2:$W$5,Info!$X$2:$X$5)</f>
        <v>4</v>
      </c>
      <c r="M34">
        <f>_xlfn.XLOOKUP(J34,Info!$W$2:$W$5,Info!$Y$2:$Y$5)</f>
        <v>5</v>
      </c>
      <c r="N34" s="4">
        <v>45676</v>
      </c>
      <c r="O34" s="4">
        <v>45676</v>
      </c>
    </row>
    <row r="35" spans="1:15" x14ac:dyDescent="0.25">
      <c r="A35">
        <f t="shared" si="1"/>
        <v>333</v>
      </c>
      <c r="B35" t="str">
        <f t="shared" si="3"/>
        <v>Pré-mirim 2 Galo Laranja/Branca Masculino</v>
      </c>
      <c r="C35" t="s">
        <v>48</v>
      </c>
      <c r="D35" t="s">
        <v>14</v>
      </c>
      <c r="E35" t="s">
        <v>12</v>
      </c>
      <c r="F35" t="str">
        <f>_xlfn.XLOOKUP(E35,'listas apoio'!A:A,'listas apoio'!B:B)</f>
        <v>ROOSTER</v>
      </c>
      <c r="G35" t="s">
        <v>63</v>
      </c>
      <c r="I35" s="2">
        <v>14.2</v>
      </c>
      <c r="J35" t="s">
        <v>54</v>
      </c>
      <c r="K35">
        <v>2</v>
      </c>
      <c r="L35">
        <f>_xlfn.XLOOKUP(J35,Info!$W$2:$W$5,Info!$X$2:$X$5)</f>
        <v>4</v>
      </c>
      <c r="M35">
        <f>_xlfn.XLOOKUP(J35,Info!$W$2:$W$5,Info!$Y$2:$Y$5)</f>
        <v>5</v>
      </c>
      <c r="N35" s="4">
        <v>45676</v>
      </c>
      <c r="O35" s="4">
        <v>45676</v>
      </c>
    </row>
    <row r="36" spans="1:15" x14ac:dyDescent="0.25">
      <c r="A36">
        <f t="shared" si="1"/>
        <v>334</v>
      </c>
      <c r="B36" t="str">
        <f t="shared" si="3"/>
        <v>Pré-mirim 2 Galo Laranja Masculino</v>
      </c>
      <c r="C36" t="s">
        <v>49</v>
      </c>
      <c r="D36" t="s">
        <v>14</v>
      </c>
      <c r="E36" t="s">
        <v>12</v>
      </c>
      <c r="F36" t="str">
        <f>_xlfn.XLOOKUP(E36,'listas apoio'!A:A,'listas apoio'!B:B)</f>
        <v>ROOSTER</v>
      </c>
      <c r="G36" t="s">
        <v>63</v>
      </c>
      <c r="I36" s="2">
        <v>14.2</v>
      </c>
      <c r="J36" t="s">
        <v>54</v>
      </c>
      <c r="K36">
        <v>2</v>
      </c>
      <c r="L36">
        <f>_xlfn.XLOOKUP(J36,Info!$W$2:$W$5,Info!$X$2:$X$5)</f>
        <v>4</v>
      </c>
      <c r="M36">
        <f>_xlfn.XLOOKUP(J36,Info!$W$2:$W$5,Info!$Y$2:$Y$5)</f>
        <v>5</v>
      </c>
      <c r="N36" s="4">
        <v>45676</v>
      </c>
      <c r="O36" s="4">
        <v>45676</v>
      </c>
    </row>
    <row r="37" spans="1:15" x14ac:dyDescent="0.25">
      <c r="A37">
        <f t="shared" si="1"/>
        <v>335</v>
      </c>
      <c r="B37" t="str">
        <f t="shared" si="3"/>
        <v>Pré-mirim 2 Galo Laranja/Preta Masculino</v>
      </c>
      <c r="C37" t="s">
        <v>50</v>
      </c>
      <c r="D37" t="s">
        <v>14</v>
      </c>
      <c r="E37" t="s">
        <v>12</v>
      </c>
      <c r="F37" t="str">
        <f>_xlfn.XLOOKUP(E37,'listas apoio'!A:A,'listas apoio'!B:B)</f>
        <v>ROOSTER</v>
      </c>
      <c r="G37" t="s">
        <v>63</v>
      </c>
      <c r="I37" s="2">
        <v>14.2</v>
      </c>
      <c r="J37" t="s">
        <v>54</v>
      </c>
      <c r="K37">
        <v>2</v>
      </c>
      <c r="L37">
        <f>_xlfn.XLOOKUP(J37,Info!$W$2:$W$5,Info!$X$2:$X$5)</f>
        <v>4</v>
      </c>
      <c r="M37">
        <f>_xlfn.XLOOKUP(J37,Info!$W$2:$W$5,Info!$Y$2:$Y$5)</f>
        <v>5</v>
      </c>
      <c r="N37" s="4">
        <v>45676</v>
      </c>
      <c r="O37" s="4">
        <v>45676</v>
      </c>
    </row>
    <row r="38" spans="1:15" x14ac:dyDescent="0.25">
      <c r="A38">
        <f t="shared" si="1"/>
        <v>336</v>
      </c>
      <c r="B38" t="str">
        <f t="shared" si="3"/>
        <v>Pré-mirim 2 Galo Verde/Branca Masculino</v>
      </c>
      <c r="C38" t="s">
        <v>51</v>
      </c>
      <c r="D38" t="s">
        <v>14</v>
      </c>
      <c r="E38" t="s">
        <v>12</v>
      </c>
      <c r="F38" t="str">
        <f>_xlfn.XLOOKUP(E38,'listas apoio'!A:A,'listas apoio'!B:B)</f>
        <v>ROOSTER</v>
      </c>
      <c r="G38" t="s">
        <v>63</v>
      </c>
      <c r="I38" s="2">
        <v>14.2</v>
      </c>
      <c r="J38" t="s">
        <v>54</v>
      </c>
      <c r="K38">
        <v>2</v>
      </c>
      <c r="L38">
        <f>_xlfn.XLOOKUP(J38,Info!$W$2:$W$5,Info!$X$2:$X$5)</f>
        <v>4</v>
      </c>
      <c r="M38">
        <f>_xlfn.XLOOKUP(J38,Info!$W$2:$W$5,Info!$Y$2:$Y$5)</f>
        <v>5</v>
      </c>
      <c r="N38" s="4">
        <v>45676</v>
      </c>
      <c r="O38" s="4">
        <v>45676</v>
      </c>
    </row>
    <row r="39" spans="1:15" x14ac:dyDescent="0.25">
      <c r="A39">
        <f t="shared" si="1"/>
        <v>337</v>
      </c>
      <c r="B39" t="str">
        <f t="shared" si="3"/>
        <v>Pré-mirim 2 Galo Verde Masculino</v>
      </c>
      <c r="C39" t="s">
        <v>52</v>
      </c>
      <c r="D39" t="s">
        <v>14</v>
      </c>
      <c r="E39" t="s">
        <v>12</v>
      </c>
      <c r="F39" t="str">
        <f>_xlfn.XLOOKUP(E39,'listas apoio'!A:A,'listas apoio'!B:B)</f>
        <v>ROOSTER</v>
      </c>
      <c r="G39" t="s">
        <v>63</v>
      </c>
      <c r="I39" s="2">
        <v>14.2</v>
      </c>
      <c r="J39" t="s">
        <v>54</v>
      </c>
      <c r="K39">
        <v>2</v>
      </c>
      <c r="L39">
        <f>_xlfn.XLOOKUP(J39,Info!$W$2:$W$5,Info!$X$2:$X$5)</f>
        <v>4</v>
      </c>
      <c r="M39">
        <f>_xlfn.XLOOKUP(J39,Info!$W$2:$W$5,Info!$Y$2:$Y$5)</f>
        <v>5</v>
      </c>
      <c r="N39" s="4">
        <v>45676</v>
      </c>
      <c r="O39" s="4">
        <v>45676</v>
      </c>
    </row>
    <row r="40" spans="1:15" x14ac:dyDescent="0.25">
      <c r="A40">
        <f t="shared" si="1"/>
        <v>338</v>
      </c>
      <c r="B40" t="str">
        <f t="shared" si="3"/>
        <v>Pré-mirim 2 Galo Verde/Preta Masculino</v>
      </c>
      <c r="C40" t="s">
        <v>53</v>
      </c>
      <c r="D40" t="s">
        <v>14</v>
      </c>
      <c r="E40" t="s">
        <v>12</v>
      </c>
      <c r="F40" t="str">
        <f>_xlfn.XLOOKUP(E40,'listas apoio'!A:A,'listas apoio'!B:B)</f>
        <v>ROOSTER</v>
      </c>
      <c r="G40" t="s">
        <v>63</v>
      </c>
      <c r="I40" s="2">
        <v>14.2</v>
      </c>
      <c r="J40" t="s">
        <v>54</v>
      </c>
      <c r="K40">
        <v>2</v>
      </c>
      <c r="L40">
        <f>_xlfn.XLOOKUP(J40,Info!$W$2:$W$5,Info!$X$2:$X$5)</f>
        <v>4</v>
      </c>
      <c r="M40">
        <f>_xlfn.XLOOKUP(J40,Info!$W$2:$W$5,Info!$Y$2:$Y$5)</f>
        <v>5</v>
      </c>
      <c r="N40" s="4">
        <v>45676</v>
      </c>
      <c r="O40" s="4">
        <v>45676</v>
      </c>
    </row>
    <row r="41" spans="1:15" x14ac:dyDescent="0.25">
      <c r="A41">
        <f t="shared" si="1"/>
        <v>339</v>
      </c>
      <c r="B41" t="str">
        <f>J41&amp;IF(K41="",""," "&amp;K41)&amp;" "&amp;E41&amp;" "&amp;C41&amp;" "&amp;D41</f>
        <v>Pré-mirim 2 Galo Branca Masculino</v>
      </c>
      <c r="C41" t="s">
        <v>13</v>
      </c>
      <c r="D41" t="s">
        <v>14</v>
      </c>
      <c r="E41" t="s">
        <v>12</v>
      </c>
      <c r="F41" t="str">
        <f>_xlfn.XLOOKUP(E41,'listas apoio'!A:A,'listas apoio'!B:B)</f>
        <v>ROOSTER</v>
      </c>
      <c r="G41" t="s">
        <v>64</v>
      </c>
      <c r="I41" s="2">
        <v>14.7</v>
      </c>
      <c r="J41" t="s">
        <v>54</v>
      </c>
      <c r="K41">
        <v>2</v>
      </c>
      <c r="L41">
        <f>_xlfn.XLOOKUP(J41,Info!$W$2:$W$5,Info!$X$2:$X$5)</f>
        <v>4</v>
      </c>
      <c r="M41">
        <f>_xlfn.XLOOKUP(J41,Info!$W$2:$W$5,Info!$Y$2:$Y$5)</f>
        <v>5</v>
      </c>
      <c r="N41" s="4">
        <v>45676</v>
      </c>
      <c r="O41" s="4">
        <v>45676</v>
      </c>
    </row>
    <row r="42" spans="1:15" x14ac:dyDescent="0.25">
      <c r="A42">
        <f t="shared" si="1"/>
        <v>340</v>
      </c>
      <c r="B42" t="str">
        <f t="shared" ref="B42:B53" si="4">J42&amp;IF(K42="",""," "&amp;K42)&amp;" "&amp;E42&amp;" "&amp;C42&amp;" "&amp;D42</f>
        <v>Pré-mirim 2 Galo Cinza/Branca Masculino</v>
      </c>
      <c r="C42" t="s">
        <v>42</v>
      </c>
      <c r="D42" t="s">
        <v>14</v>
      </c>
      <c r="E42" t="s">
        <v>12</v>
      </c>
      <c r="F42" t="str">
        <f>_xlfn.XLOOKUP(E42,'listas apoio'!A:A,'listas apoio'!B:B)</f>
        <v>ROOSTER</v>
      </c>
      <c r="G42" t="s">
        <v>64</v>
      </c>
      <c r="I42" s="2">
        <v>14.7</v>
      </c>
      <c r="J42" t="s">
        <v>54</v>
      </c>
      <c r="K42">
        <v>2</v>
      </c>
      <c r="L42">
        <f>_xlfn.XLOOKUP(J42,Info!$W$2:$W$5,Info!$X$2:$X$5)</f>
        <v>4</v>
      </c>
      <c r="M42">
        <f>_xlfn.XLOOKUP(J42,Info!$W$2:$W$5,Info!$Y$2:$Y$5)</f>
        <v>5</v>
      </c>
      <c r="N42" s="4">
        <v>45676</v>
      </c>
      <c r="O42" s="4">
        <v>45676</v>
      </c>
    </row>
    <row r="43" spans="1:15" x14ac:dyDescent="0.25">
      <c r="A43">
        <f t="shared" si="1"/>
        <v>341</v>
      </c>
      <c r="B43" t="str">
        <f t="shared" si="4"/>
        <v>Pré-mirim 2 Galo Cinza Masculino</v>
      </c>
      <c r="C43" t="s">
        <v>43</v>
      </c>
      <c r="D43" t="s">
        <v>14</v>
      </c>
      <c r="E43" t="s">
        <v>12</v>
      </c>
      <c r="F43" t="str">
        <f>_xlfn.XLOOKUP(E43,'listas apoio'!A:A,'listas apoio'!B:B)</f>
        <v>ROOSTER</v>
      </c>
      <c r="G43" t="s">
        <v>64</v>
      </c>
      <c r="I43" s="2">
        <v>14.7</v>
      </c>
      <c r="J43" t="s">
        <v>54</v>
      </c>
      <c r="K43">
        <v>2</v>
      </c>
      <c r="L43">
        <f>_xlfn.XLOOKUP(J43,Info!$W$2:$W$5,Info!$X$2:$X$5)</f>
        <v>4</v>
      </c>
      <c r="M43">
        <f>_xlfn.XLOOKUP(J43,Info!$W$2:$W$5,Info!$Y$2:$Y$5)</f>
        <v>5</v>
      </c>
      <c r="N43" s="4">
        <v>45676</v>
      </c>
      <c r="O43" s="4">
        <v>45676</v>
      </c>
    </row>
    <row r="44" spans="1:15" x14ac:dyDescent="0.25">
      <c r="A44">
        <f t="shared" si="1"/>
        <v>342</v>
      </c>
      <c r="B44" t="str">
        <f t="shared" si="4"/>
        <v>Pré-mirim 2 Galo Cinza/Preta Masculino</v>
      </c>
      <c r="C44" t="s">
        <v>44</v>
      </c>
      <c r="D44" t="s">
        <v>14</v>
      </c>
      <c r="E44" t="s">
        <v>12</v>
      </c>
      <c r="F44" t="str">
        <f>_xlfn.XLOOKUP(E44,'listas apoio'!A:A,'listas apoio'!B:B)</f>
        <v>ROOSTER</v>
      </c>
      <c r="G44" t="s">
        <v>64</v>
      </c>
      <c r="I44" s="2">
        <v>14.7</v>
      </c>
      <c r="J44" t="s">
        <v>54</v>
      </c>
      <c r="K44">
        <v>2</v>
      </c>
      <c r="L44">
        <f>_xlfn.XLOOKUP(J44,Info!$W$2:$W$5,Info!$X$2:$X$5)</f>
        <v>4</v>
      </c>
      <c r="M44">
        <f>_xlfn.XLOOKUP(J44,Info!$W$2:$W$5,Info!$Y$2:$Y$5)</f>
        <v>5</v>
      </c>
      <c r="N44" s="4">
        <v>45676</v>
      </c>
      <c r="O44" s="4">
        <v>45676</v>
      </c>
    </row>
    <row r="45" spans="1:15" x14ac:dyDescent="0.25">
      <c r="A45">
        <f t="shared" si="1"/>
        <v>343</v>
      </c>
      <c r="B45" t="str">
        <f t="shared" si="4"/>
        <v>Pré-mirim 2 Galo Amarela/Branca Masculino</v>
      </c>
      <c r="C45" t="s">
        <v>45</v>
      </c>
      <c r="D45" t="s">
        <v>14</v>
      </c>
      <c r="E45" t="s">
        <v>12</v>
      </c>
      <c r="F45" t="str">
        <f>_xlfn.XLOOKUP(E45,'listas apoio'!A:A,'listas apoio'!B:B)</f>
        <v>ROOSTER</v>
      </c>
      <c r="G45" t="s">
        <v>64</v>
      </c>
      <c r="I45" s="2">
        <v>14.7</v>
      </c>
      <c r="J45" t="s">
        <v>54</v>
      </c>
      <c r="K45">
        <v>2</v>
      </c>
      <c r="L45">
        <f>_xlfn.XLOOKUP(J45,Info!$W$2:$W$5,Info!$X$2:$X$5)</f>
        <v>4</v>
      </c>
      <c r="M45">
        <f>_xlfn.XLOOKUP(J45,Info!$W$2:$W$5,Info!$Y$2:$Y$5)</f>
        <v>5</v>
      </c>
      <c r="N45" s="4">
        <v>45676</v>
      </c>
      <c r="O45" s="4">
        <v>45676</v>
      </c>
    </row>
    <row r="46" spans="1:15" x14ac:dyDescent="0.25">
      <c r="A46">
        <f t="shared" si="1"/>
        <v>344</v>
      </c>
      <c r="B46" t="str">
        <f t="shared" si="4"/>
        <v>Pré-mirim 2 Galo Amarela Masculino</v>
      </c>
      <c r="C46" t="s">
        <v>46</v>
      </c>
      <c r="D46" t="s">
        <v>14</v>
      </c>
      <c r="E46" t="s">
        <v>12</v>
      </c>
      <c r="F46" t="str">
        <f>_xlfn.XLOOKUP(E46,'listas apoio'!A:A,'listas apoio'!B:B)</f>
        <v>ROOSTER</v>
      </c>
      <c r="G46" t="s">
        <v>64</v>
      </c>
      <c r="I46" s="2">
        <v>14.7</v>
      </c>
      <c r="J46" t="s">
        <v>54</v>
      </c>
      <c r="K46">
        <v>2</v>
      </c>
      <c r="L46">
        <f>_xlfn.XLOOKUP(J46,Info!$W$2:$W$5,Info!$X$2:$X$5)</f>
        <v>4</v>
      </c>
      <c r="M46">
        <f>_xlfn.XLOOKUP(J46,Info!$W$2:$W$5,Info!$Y$2:$Y$5)</f>
        <v>5</v>
      </c>
      <c r="N46" s="4">
        <v>45676</v>
      </c>
      <c r="O46" s="4">
        <v>45676</v>
      </c>
    </row>
    <row r="47" spans="1:15" x14ac:dyDescent="0.25">
      <c r="A47">
        <f t="shared" si="1"/>
        <v>345</v>
      </c>
      <c r="B47" t="str">
        <f t="shared" si="4"/>
        <v>Pré-mirim 2 Galo Amarela/Preta Masculino</v>
      </c>
      <c r="C47" t="s">
        <v>47</v>
      </c>
      <c r="D47" t="s">
        <v>14</v>
      </c>
      <c r="E47" t="s">
        <v>12</v>
      </c>
      <c r="F47" t="str">
        <f>_xlfn.XLOOKUP(E47,'listas apoio'!A:A,'listas apoio'!B:B)</f>
        <v>ROOSTER</v>
      </c>
      <c r="G47" t="s">
        <v>64</v>
      </c>
      <c r="I47" s="2">
        <v>14.7</v>
      </c>
      <c r="J47" t="s">
        <v>54</v>
      </c>
      <c r="K47">
        <v>2</v>
      </c>
      <c r="L47">
        <f>_xlfn.XLOOKUP(J47,Info!$W$2:$W$5,Info!$X$2:$X$5)</f>
        <v>4</v>
      </c>
      <c r="M47">
        <f>_xlfn.XLOOKUP(J47,Info!$W$2:$W$5,Info!$Y$2:$Y$5)</f>
        <v>5</v>
      </c>
      <c r="N47" s="4">
        <v>45676</v>
      </c>
      <c r="O47" s="4">
        <v>45676</v>
      </c>
    </row>
    <row r="48" spans="1:15" x14ac:dyDescent="0.25">
      <c r="A48">
        <f t="shared" si="1"/>
        <v>346</v>
      </c>
      <c r="B48" t="str">
        <f t="shared" si="4"/>
        <v>Pré-mirim 2 Galo Laranja/Branca Masculino</v>
      </c>
      <c r="C48" t="s">
        <v>48</v>
      </c>
      <c r="D48" t="s">
        <v>14</v>
      </c>
      <c r="E48" t="s">
        <v>12</v>
      </c>
      <c r="F48" t="str">
        <f>_xlfn.XLOOKUP(E48,'listas apoio'!A:A,'listas apoio'!B:B)</f>
        <v>ROOSTER</v>
      </c>
      <c r="G48" t="s">
        <v>64</v>
      </c>
      <c r="I48" s="2">
        <v>14.7</v>
      </c>
      <c r="J48" t="s">
        <v>54</v>
      </c>
      <c r="K48">
        <v>2</v>
      </c>
      <c r="L48">
        <f>_xlfn.XLOOKUP(J48,Info!$W$2:$W$5,Info!$X$2:$X$5)</f>
        <v>4</v>
      </c>
      <c r="M48">
        <f>_xlfn.XLOOKUP(J48,Info!$W$2:$W$5,Info!$Y$2:$Y$5)</f>
        <v>5</v>
      </c>
      <c r="N48" s="4">
        <v>45676</v>
      </c>
      <c r="O48" s="4">
        <v>45676</v>
      </c>
    </row>
    <row r="49" spans="1:15" x14ac:dyDescent="0.25">
      <c r="A49">
        <f t="shared" si="1"/>
        <v>347</v>
      </c>
      <c r="B49" t="str">
        <f t="shared" si="4"/>
        <v>Pré-mirim 2 Galo Laranja Masculino</v>
      </c>
      <c r="C49" t="s">
        <v>49</v>
      </c>
      <c r="D49" t="s">
        <v>14</v>
      </c>
      <c r="E49" t="s">
        <v>12</v>
      </c>
      <c r="F49" t="str">
        <f>_xlfn.XLOOKUP(E49,'listas apoio'!A:A,'listas apoio'!B:B)</f>
        <v>ROOSTER</v>
      </c>
      <c r="G49" t="s">
        <v>64</v>
      </c>
      <c r="I49" s="2">
        <v>14.7</v>
      </c>
      <c r="J49" t="s">
        <v>54</v>
      </c>
      <c r="K49">
        <v>2</v>
      </c>
      <c r="L49">
        <f>_xlfn.XLOOKUP(J49,Info!$W$2:$W$5,Info!$X$2:$X$5)</f>
        <v>4</v>
      </c>
      <c r="M49">
        <f>_xlfn.XLOOKUP(J49,Info!$W$2:$W$5,Info!$Y$2:$Y$5)</f>
        <v>5</v>
      </c>
      <c r="N49" s="4">
        <v>45676</v>
      </c>
      <c r="O49" s="4">
        <v>45676</v>
      </c>
    </row>
    <row r="50" spans="1:15" x14ac:dyDescent="0.25">
      <c r="A50">
        <f t="shared" si="1"/>
        <v>348</v>
      </c>
      <c r="B50" t="str">
        <f t="shared" si="4"/>
        <v>Pré-mirim 2 Galo Laranja/Preta Masculino</v>
      </c>
      <c r="C50" t="s">
        <v>50</v>
      </c>
      <c r="D50" t="s">
        <v>14</v>
      </c>
      <c r="E50" t="s">
        <v>12</v>
      </c>
      <c r="F50" t="str">
        <f>_xlfn.XLOOKUP(E50,'listas apoio'!A:A,'listas apoio'!B:B)</f>
        <v>ROOSTER</v>
      </c>
      <c r="G50" t="s">
        <v>64</v>
      </c>
      <c r="I50" s="2">
        <v>14.7</v>
      </c>
      <c r="J50" t="s">
        <v>54</v>
      </c>
      <c r="K50">
        <v>2</v>
      </c>
      <c r="L50">
        <f>_xlfn.XLOOKUP(J50,Info!$W$2:$W$5,Info!$X$2:$X$5)</f>
        <v>4</v>
      </c>
      <c r="M50">
        <f>_xlfn.XLOOKUP(J50,Info!$W$2:$W$5,Info!$Y$2:$Y$5)</f>
        <v>5</v>
      </c>
      <c r="N50" s="4">
        <v>45676</v>
      </c>
      <c r="O50" s="4">
        <v>45676</v>
      </c>
    </row>
    <row r="51" spans="1:15" x14ac:dyDescent="0.25">
      <c r="A51">
        <f t="shared" si="1"/>
        <v>349</v>
      </c>
      <c r="B51" t="str">
        <f t="shared" si="4"/>
        <v>Pré-mirim 2 Galo Verde/Branca Masculino</v>
      </c>
      <c r="C51" t="s">
        <v>51</v>
      </c>
      <c r="D51" t="s">
        <v>14</v>
      </c>
      <c r="E51" t="s">
        <v>12</v>
      </c>
      <c r="F51" t="str">
        <f>_xlfn.XLOOKUP(E51,'listas apoio'!A:A,'listas apoio'!B:B)</f>
        <v>ROOSTER</v>
      </c>
      <c r="G51" t="s">
        <v>64</v>
      </c>
      <c r="I51" s="2">
        <v>14.7</v>
      </c>
      <c r="J51" t="s">
        <v>54</v>
      </c>
      <c r="K51">
        <v>2</v>
      </c>
      <c r="L51">
        <f>_xlfn.XLOOKUP(J51,Info!$W$2:$W$5,Info!$X$2:$X$5)</f>
        <v>4</v>
      </c>
      <c r="M51">
        <f>_xlfn.XLOOKUP(J51,Info!$W$2:$W$5,Info!$Y$2:$Y$5)</f>
        <v>5</v>
      </c>
      <c r="N51" s="4">
        <v>45676</v>
      </c>
      <c r="O51" s="4">
        <v>45676</v>
      </c>
    </row>
    <row r="52" spans="1:15" x14ac:dyDescent="0.25">
      <c r="A52">
        <f t="shared" si="1"/>
        <v>350</v>
      </c>
      <c r="B52" t="str">
        <f t="shared" si="4"/>
        <v>Pré-mirim 2 Galo Verde Masculino</v>
      </c>
      <c r="C52" t="s">
        <v>52</v>
      </c>
      <c r="D52" t="s">
        <v>14</v>
      </c>
      <c r="E52" t="s">
        <v>12</v>
      </c>
      <c r="F52" t="str">
        <f>_xlfn.XLOOKUP(E52,'listas apoio'!A:A,'listas apoio'!B:B)</f>
        <v>ROOSTER</v>
      </c>
      <c r="G52" t="s">
        <v>64</v>
      </c>
      <c r="I52" s="2">
        <v>14.7</v>
      </c>
      <c r="J52" t="s">
        <v>54</v>
      </c>
      <c r="K52">
        <v>2</v>
      </c>
      <c r="L52">
        <f>_xlfn.XLOOKUP(J52,Info!$W$2:$W$5,Info!$X$2:$X$5)</f>
        <v>4</v>
      </c>
      <c r="M52">
        <f>_xlfn.XLOOKUP(J52,Info!$W$2:$W$5,Info!$Y$2:$Y$5)</f>
        <v>5</v>
      </c>
      <c r="N52" s="4">
        <v>45676</v>
      </c>
      <c r="O52" s="4">
        <v>45676</v>
      </c>
    </row>
    <row r="53" spans="1:15" x14ac:dyDescent="0.25">
      <c r="A53">
        <f t="shared" si="1"/>
        <v>351</v>
      </c>
      <c r="B53" t="str">
        <f t="shared" si="4"/>
        <v>Pré-mirim 2 Galo Verde/Preta Masculino</v>
      </c>
      <c r="C53" t="s">
        <v>53</v>
      </c>
      <c r="D53" t="s">
        <v>14</v>
      </c>
      <c r="E53" t="s">
        <v>12</v>
      </c>
      <c r="F53" t="str">
        <f>_xlfn.XLOOKUP(E53,'listas apoio'!A:A,'listas apoio'!B:B)</f>
        <v>ROOSTER</v>
      </c>
      <c r="G53" t="s">
        <v>64</v>
      </c>
      <c r="I53" s="2">
        <v>14.7</v>
      </c>
      <c r="J53" t="s">
        <v>54</v>
      </c>
      <c r="K53">
        <v>2</v>
      </c>
      <c r="L53">
        <f>_xlfn.XLOOKUP(J53,Info!$W$2:$W$5,Info!$X$2:$X$5)</f>
        <v>4</v>
      </c>
      <c r="M53">
        <f>_xlfn.XLOOKUP(J53,Info!$W$2:$W$5,Info!$Y$2:$Y$5)</f>
        <v>5</v>
      </c>
      <c r="N53" s="4">
        <v>45676</v>
      </c>
      <c r="O53" s="4">
        <v>45676</v>
      </c>
    </row>
    <row r="54" spans="1:15" x14ac:dyDescent="0.25">
      <c r="A54">
        <f t="shared" si="1"/>
        <v>352</v>
      </c>
      <c r="B54" t="str">
        <f>J54&amp;IF(K54="",""," "&amp;K54)&amp;" "&amp;E54&amp;" "&amp;C54&amp;" "&amp;D54</f>
        <v>Pré-mirim 3 Galo Branca Masculino</v>
      </c>
      <c r="C54" t="s">
        <v>13</v>
      </c>
      <c r="D54" t="s">
        <v>14</v>
      </c>
      <c r="E54" t="s">
        <v>12</v>
      </c>
      <c r="F54" t="str">
        <f>_xlfn.XLOOKUP(E54,'listas apoio'!A:A,'listas apoio'!B:B)</f>
        <v>ROOSTER</v>
      </c>
      <c r="G54" t="s">
        <v>63</v>
      </c>
      <c r="I54" s="2">
        <v>16.2</v>
      </c>
      <c r="J54" t="s">
        <v>54</v>
      </c>
      <c r="K54">
        <v>3</v>
      </c>
      <c r="L54">
        <f>_xlfn.XLOOKUP(J54,Info!$W$2:$W$5,Info!$X$2:$X$5)</f>
        <v>4</v>
      </c>
      <c r="M54">
        <f>_xlfn.XLOOKUP(J54,Info!$W$2:$W$5,Info!$Y$2:$Y$5)</f>
        <v>5</v>
      </c>
      <c r="N54" s="4">
        <v>45676</v>
      </c>
      <c r="O54" s="4">
        <v>45676</v>
      </c>
    </row>
    <row r="55" spans="1:15" x14ac:dyDescent="0.25">
      <c r="A55">
        <f t="shared" si="1"/>
        <v>353</v>
      </c>
      <c r="B55" t="str">
        <f t="shared" ref="B55:B66" si="5">J55&amp;IF(K55="",""," "&amp;K55)&amp;" "&amp;E55&amp;" "&amp;C55&amp;" "&amp;D55</f>
        <v>Pré-mirim 3 Galo Cinza/Branca Masculino</v>
      </c>
      <c r="C55" t="s">
        <v>42</v>
      </c>
      <c r="D55" t="s">
        <v>14</v>
      </c>
      <c r="E55" t="s">
        <v>12</v>
      </c>
      <c r="F55" t="str">
        <f>_xlfn.XLOOKUP(E55,'listas apoio'!A:A,'listas apoio'!B:B)</f>
        <v>ROOSTER</v>
      </c>
      <c r="G55" t="s">
        <v>63</v>
      </c>
      <c r="I55" s="2">
        <v>16.2</v>
      </c>
      <c r="J55" t="s">
        <v>54</v>
      </c>
      <c r="K55">
        <v>3</v>
      </c>
      <c r="L55">
        <f>_xlfn.XLOOKUP(J55,Info!$W$2:$W$5,Info!$X$2:$X$5)</f>
        <v>4</v>
      </c>
      <c r="M55">
        <f>_xlfn.XLOOKUP(J55,Info!$W$2:$W$5,Info!$Y$2:$Y$5)</f>
        <v>5</v>
      </c>
      <c r="N55" s="4">
        <v>45676</v>
      </c>
      <c r="O55" s="4">
        <v>45676</v>
      </c>
    </row>
    <row r="56" spans="1:15" x14ac:dyDescent="0.25">
      <c r="A56">
        <f t="shared" si="1"/>
        <v>354</v>
      </c>
      <c r="B56" t="str">
        <f t="shared" si="5"/>
        <v>Pré-mirim 3 Galo Cinza Masculino</v>
      </c>
      <c r="C56" t="s">
        <v>43</v>
      </c>
      <c r="D56" t="s">
        <v>14</v>
      </c>
      <c r="E56" t="s">
        <v>12</v>
      </c>
      <c r="F56" t="str">
        <f>_xlfn.XLOOKUP(E56,'listas apoio'!A:A,'listas apoio'!B:B)</f>
        <v>ROOSTER</v>
      </c>
      <c r="G56" t="s">
        <v>63</v>
      </c>
      <c r="I56" s="2">
        <v>16.2</v>
      </c>
      <c r="J56" t="s">
        <v>54</v>
      </c>
      <c r="K56">
        <v>3</v>
      </c>
      <c r="L56">
        <f>_xlfn.XLOOKUP(J56,Info!$W$2:$W$5,Info!$X$2:$X$5)</f>
        <v>4</v>
      </c>
      <c r="M56">
        <f>_xlfn.XLOOKUP(J56,Info!$W$2:$W$5,Info!$Y$2:$Y$5)</f>
        <v>5</v>
      </c>
      <c r="N56" s="4">
        <v>45676</v>
      </c>
      <c r="O56" s="4">
        <v>45676</v>
      </c>
    </row>
    <row r="57" spans="1:15" x14ac:dyDescent="0.25">
      <c r="A57">
        <f t="shared" si="1"/>
        <v>355</v>
      </c>
      <c r="B57" t="str">
        <f t="shared" si="5"/>
        <v>Pré-mirim 3 Galo Cinza/Preta Masculino</v>
      </c>
      <c r="C57" t="s">
        <v>44</v>
      </c>
      <c r="D57" t="s">
        <v>14</v>
      </c>
      <c r="E57" t="s">
        <v>12</v>
      </c>
      <c r="F57" t="str">
        <f>_xlfn.XLOOKUP(E57,'listas apoio'!A:A,'listas apoio'!B:B)</f>
        <v>ROOSTER</v>
      </c>
      <c r="G57" t="s">
        <v>63</v>
      </c>
      <c r="I57" s="2">
        <v>16.2</v>
      </c>
      <c r="J57" t="s">
        <v>54</v>
      </c>
      <c r="K57">
        <v>3</v>
      </c>
      <c r="L57">
        <f>_xlfn.XLOOKUP(J57,Info!$W$2:$W$5,Info!$X$2:$X$5)</f>
        <v>4</v>
      </c>
      <c r="M57">
        <f>_xlfn.XLOOKUP(J57,Info!$W$2:$W$5,Info!$Y$2:$Y$5)</f>
        <v>5</v>
      </c>
      <c r="N57" s="4">
        <v>45676</v>
      </c>
      <c r="O57" s="4">
        <v>45676</v>
      </c>
    </row>
    <row r="58" spans="1:15" x14ac:dyDescent="0.25">
      <c r="A58">
        <f t="shared" si="1"/>
        <v>356</v>
      </c>
      <c r="B58" t="str">
        <f t="shared" si="5"/>
        <v>Pré-mirim 3 Galo Amarela/Branca Masculino</v>
      </c>
      <c r="C58" t="s">
        <v>45</v>
      </c>
      <c r="D58" t="s">
        <v>14</v>
      </c>
      <c r="E58" t="s">
        <v>12</v>
      </c>
      <c r="F58" t="str">
        <f>_xlfn.XLOOKUP(E58,'listas apoio'!A:A,'listas apoio'!B:B)</f>
        <v>ROOSTER</v>
      </c>
      <c r="G58" t="s">
        <v>63</v>
      </c>
      <c r="I58" s="2">
        <v>16.2</v>
      </c>
      <c r="J58" t="s">
        <v>54</v>
      </c>
      <c r="K58">
        <v>3</v>
      </c>
      <c r="L58">
        <f>_xlfn.XLOOKUP(J58,Info!$W$2:$W$5,Info!$X$2:$X$5)</f>
        <v>4</v>
      </c>
      <c r="M58">
        <f>_xlfn.XLOOKUP(J58,Info!$W$2:$W$5,Info!$Y$2:$Y$5)</f>
        <v>5</v>
      </c>
      <c r="N58" s="4">
        <v>45676</v>
      </c>
      <c r="O58" s="4">
        <v>45676</v>
      </c>
    </row>
    <row r="59" spans="1:15" x14ac:dyDescent="0.25">
      <c r="A59">
        <f t="shared" si="1"/>
        <v>357</v>
      </c>
      <c r="B59" t="str">
        <f t="shared" si="5"/>
        <v>Pré-mirim 3 Galo Amarela Masculino</v>
      </c>
      <c r="C59" t="s">
        <v>46</v>
      </c>
      <c r="D59" t="s">
        <v>14</v>
      </c>
      <c r="E59" t="s">
        <v>12</v>
      </c>
      <c r="F59" t="str">
        <f>_xlfn.XLOOKUP(E59,'listas apoio'!A:A,'listas apoio'!B:B)</f>
        <v>ROOSTER</v>
      </c>
      <c r="G59" t="s">
        <v>63</v>
      </c>
      <c r="I59" s="2">
        <v>16.2</v>
      </c>
      <c r="J59" t="s">
        <v>54</v>
      </c>
      <c r="K59">
        <v>3</v>
      </c>
      <c r="L59">
        <f>_xlfn.XLOOKUP(J59,Info!$W$2:$W$5,Info!$X$2:$X$5)</f>
        <v>4</v>
      </c>
      <c r="M59">
        <f>_xlfn.XLOOKUP(J59,Info!$W$2:$W$5,Info!$Y$2:$Y$5)</f>
        <v>5</v>
      </c>
      <c r="N59" s="4">
        <v>45676</v>
      </c>
      <c r="O59" s="4">
        <v>45676</v>
      </c>
    </row>
    <row r="60" spans="1:15" x14ac:dyDescent="0.25">
      <c r="A60">
        <f t="shared" si="1"/>
        <v>358</v>
      </c>
      <c r="B60" t="str">
        <f t="shared" si="5"/>
        <v>Pré-mirim 3 Galo Amarela/Preta Masculino</v>
      </c>
      <c r="C60" t="s">
        <v>47</v>
      </c>
      <c r="D60" t="s">
        <v>14</v>
      </c>
      <c r="E60" t="s">
        <v>12</v>
      </c>
      <c r="F60" t="str">
        <f>_xlfn.XLOOKUP(E60,'listas apoio'!A:A,'listas apoio'!B:B)</f>
        <v>ROOSTER</v>
      </c>
      <c r="G60" t="s">
        <v>63</v>
      </c>
      <c r="I60" s="2">
        <v>16.2</v>
      </c>
      <c r="J60" t="s">
        <v>54</v>
      </c>
      <c r="K60">
        <v>3</v>
      </c>
      <c r="L60">
        <f>_xlfn.XLOOKUP(J60,Info!$W$2:$W$5,Info!$X$2:$X$5)</f>
        <v>4</v>
      </c>
      <c r="M60">
        <f>_xlfn.XLOOKUP(J60,Info!$W$2:$W$5,Info!$Y$2:$Y$5)</f>
        <v>5</v>
      </c>
      <c r="N60" s="4">
        <v>45676</v>
      </c>
      <c r="O60" s="4">
        <v>45676</v>
      </c>
    </row>
    <row r="61" spans="1:15" x14ac:dyDescent="0.25">
      <c r="A61">
        <f t="shared" si="1"/>
        <v>359</v>
      </c>
      <c r="B61" t="str">
        <f t="shared" si="5"/>
        <v>Pré-mirim 3 Galo Laranja/Branca Masculino</v>
      </c>
      <c r="C61" t="s">
        <v>48</v>
      </c>
      <c r="D61" t="s">
        <v>14</v>
      </c>
      <c r="E61" t="s">
        <v>12</v>
      </c>
      <c r="F61" t="str">
        <f>_xlfn.XLOOKUP(E61,'listas apoio'!A:A,'listas apoio'!B:B)</f>
        <v>ROOSTER</v>
      </c>
      <c r="G61" t="s">
        <v>63</v>
      </c>
      <c r="I61" s="2">
        <v>16.2</v>
      </c>
      <c r="J61" t="s">
        <v>54</v>
      </c>
      <c r="K61">
        <v>3</v>
      </c>
      <c r="L61">
        <f>_xlfn.XLOOKUP(J61,Info!$W$2:$W$5,Info!$X$2:$X$5)</f>
        <v>4</v>
      </c>
      <c r="M61">
        <f>_xlfn.XLOOKUP(J61,Info!$W$2:$W$5,Info!$Y$2:$Y$5)</f>
        <v>5</v>
      </c>
      <c r="N61" s="4">
        <v>45676</v>
      </c>
      <c r="O61" s="4">
        <v>45676</v>
      </c>
    </row>
    <row r="62" spans="1:15" x14ac:dyDescent="0.25">
      <c r="A62">
        <f t="shared" si="1"/>
        <v>360</v>
      </c>
      <c r="B62" t="str">
        <f t="shared" si="5"/>
        <v>Pré-mirim 3 Galo Laranja Masculino</v>
      </c>
      <c r="C62" t="s">
        <v>49</v>
      </c>
      <c r="D62" t="s">
        <v>14</v>
      </c>
      <c r="E62" t="s">
        <v>12</v>
      </c>
      <c r="F62" t="str">
        <f>_xlfn.XLOOKUP(E62,'listas apoio'!A:A,'listas apoio'!B:B)</f>
        <v>ROOSTER</v>
      </c>
      <c r="G62" t="s">
        <v>63</v>
      </c>
      <c r="I62" s="2">
        <v>16.2</v>
      </c>
      <c r="J62" t="s">
        <v>54</v>
      </c>
      <c r="K62">
        <v>3</v>
      </c>
      <c r="L62">
        <f>_xlfn.XLOOKUP(J62,Info!$W$2:$W$5,Info!$X$2:$X$5)</f>
        <v>4</v>
      </c>
      <c r="M62">
        <f>_xlfn.XLOOKUP(J62,Info!$W$2:$W$5,Info!$Y$2:$Y$5)</f>
        <v>5</v>
      </c>
      <c r="N62" s="4">
        <v>45676</v>
      </c>
      <c r="O62" s="4">
        <v>45676</v>
      </c>
    </row>
    <row r="63" spans="1:15" x14ac:dyDescent="0.25">
      <c r="A63">
        <f t="shared" si="1"/>
        <v>361</v>
      </c>
      <c r="B63" t="str">
        <f t="shared" si="5"/>
        <v>Pré-mirim 3 Galo Laranja/Preta Masculino</v>
      </c>
      <c r="C63" t="s">
        <v>50</v>
      </c>
      <c r="D63" t="s">
        <v>14</v>
      </c>
      <c r="E63" t="s">
        <v>12</v>
      </c>
      <c r="F63" t="str">
        <f>_xlfn.XLOOKUP(E63,'listas apoio'!A:A,'listas apoio'!B:B)</f>
        <v>ROOSTER</v>
      </c>
      <c r="G63" t="s">
        <v>63</v>
      </c>
      <c r="I63" s="2">
        <v>16.2</v>
      </c>
      <c r="J63" t="s">
        <v>54</v>
      </c>
      <c r="K63">
        <v>3</v>
      </c>
      <c r="L63">
        <f>_xlfn.XLOOKUP(J63,Info!$W$2:$W$5,Info!$X$2:$X$5)</f>
        <v>4</v>
      </c>
      <c r="M63">
        <f>_xlfn.XLOOKUP(J63,Info!$W$2:$W$5,Info!$Y$2:$Y$5)</f>
        <v>5</v>
      </c>
      <c r="N63" s="4">
        <v>45676</v>
      </c>
      <c r="O63" s="4">
        <v>45676</v>
      </c>
    </row>
    <row r="64" spans="1:15" x14ac:dyDescent="0.25">
      <c r="A64">
        <f t="shared" si="1"/>
        <v>362</v>
      </c>
      <c r="B64" t="str">
        <f t="shared" si="5"/>
        <v>Pré-mirim 3 Galo Verde/Branca Masculino</v>
      </c>
      <c r="C64" t="s">
        <v>51</v>
      </c>
      <c r="D64" t="s">
        <v>14</v>
      </c>
      <c r="E64" t="s">
        <v>12</v>
      </c>
      <c r="F64" t="str">
        <f>_xlfn.XLOOKUP(E64,'listas apoio'!A:A,'listas apoio'!B:B)</f>
        <v>ROOSTER</v>
      </c>
      <c r="G64" t="s">
        <v>63</v>
      </c>
      <c r="I64" s="2">
        <v>16.2</v>
      </c>
      <c r="J64" t="s">
        <v>54</v>
      </c>
      <c r="K64">
        <v>3</v>
      </c>
      <c r="L64">
        <f>_xlfn.XLOOKUP(J64,Info!$W$2:$W$5,Info!$X$2:$X$5)</f>
        <v>4</v>
      </c>
      <c r="M64">
        <f>_xlfn.XLOOKUP(J64,Info!$W$2:$W$5,Info!$Y$2:$Y$5)</f>
        <v>5</v>
      </c>
      <c r="N64" s="4">
        <v>45676</v>
      </c>
      <c r="O64" s="4">
        <v>45676</v>
      </c>
    </row>
    <row r="65" spans="1:15" x14ac:dyDescent="0.25">
      <c r="A65">
        <f t="shared" si="1"/>
        <v>363</v>
      </c>
      <c r="B65" t="str">
        <f t="shared" si="5"/>
        <v>Pré-mirim 3 Galo Verde Masculino</v>
      </c>
      <c r="C65" t="s">
        <v>52</v>
      </c>
      <c r="D65" t="s">
        <v>14</v>
      </c>
      <c r="E65" t="s">
        <v>12</v>
      </c>
      <c r="F65" t="str">
        <f>_xlfn.XLOOKUP(E65,'listas apoio'!A:A,'listas apoio'!B:B)</f>
        <v>ROOSTER</v>
      </c>
      <c r="G65" t="s">
        <v>63</v>
      </c>
      <c r="I65" s="2">
        <v>16.2</v>
      </c>
      <c r="J65" t="s">
        <v>54</v>
      </c>
      <c r="K65">
        <v>3</v>
      </c>
      <c r="L65">
        <f>_xlfn.XLOOKUP(J65,Info!$W$2:$W$5,Info!$X$2:$X$5)</f>
        <v>4</v>
      </c>
      <c r="M65">
        <f>_xlfn.XLOOKUP(J65,Info!$W$2:$W$5,Info!$Y$2:$Y$5)</f>
        <v>5</v>
      </c>
      <c r="N65" s="4">
        <v>45676</v>
      </c>
      <c r="O65" s="4">
        <v>45676</v>
      </c>
    </row>
    <row r="66" spans="1:15" x14ac:dyDescent="0.25">
      <c r="A66">
        <f t="shared" si="1"/>
        <v>364</v>
      </c>
      <c r="B66" t="str">
        <f t="shared" si="5"/>
        <v>Pré-mirim 3 Galo Verde/Preta Masculino</v>
      </c>
      <c r="C66" t="s">
        <v>53</v>
      </c>
      <c r="D66" t="s">
        <v>14</v>
      </c>
      <c r="E66" t="s">
        <v>12</v>
      </c>
      <c r="F66" t="str">
        <f>_xlfn.XLOOKUP(E66,'listas apoio'!A:A,'listas apoio'!B:B)</f>
        <v>ROOSTER</v>
      </c>
      <c r="G66" t="s">
        <v>63</v>
      </c>
      <c r="I66" s="2">
        <v>16.2</v>
      </c>
      <c r="J66" t="s">
        <v>54</v>
      </c>
      <c r="K66">
        <v>3</v>
      </c>
      <c r="L66">
        <f>_xlfn.XLOOKUP(J66,Info!$W$2:$W$5,Info!$X$2:$X$5)</f>
        <v>4</v>
      </c>
      <c r="M66">
        <f>_xlfn.XLOOKUP(J66,Info!$W$2:$W$5,Info!$Y$2:$Y$5)</f>
        <v>5</v>
      </c>
      <c r="N66" s="4">
        <v>45676</v>
      </c>
      <c r="O66" s="4">
        <v>45676</v>
      </c>
    </row>
    <row r="67" spans="1:15" x14ac:dyDescent="0.25">
      <c r="A67">
        <f t="shared" si="1"/>
        <v>365</v>
      </c>
      <c r="B67" t="str">
        <f>J67&amp;IF(K67="",""," "&amp;K67)&amp;" "&amp;E67&amp;" "&amp;C67&amp;" "&amp;D67</f>
        <v>Pré-mirim 3 Galo Branca Masculino</v>
      </c>
      <c r="C67" t="s">
        <v>13</v>
      </c>
      <c r="D67" t="s">
        <v>14</v>
      </c>
      <c r="E67" t="s">
        <v>12</v>
      </c>
      <c r="F67" t="str">
        <f>_xlfn.XLOOKUP(E67,'listas apoio'!A:A,'listas apoio'!B:B)</f>
        <v>ROOSTER</v>
      </c>
      <c r="G67" t="s">
        <v>64</v>
      </c>
      <c r="I67" s="2">
        <v>17.899999999999999</v>
      </c>
      <c r="J67" t="s">
        <v>54</v>
      </c>
      <c r="K67">
        <v>3</v>
      </c>
      <c r="L67">
        <f>_xlfn.XLOOKUP(J67,Info!$W$2:$W$5,Info!$X$2:$X$5)</f>
        <v>4</v>
      </c>
      <c r="M67">
        <f>_xlfn.XLOOKUP(J67,Info!$W$2:$W$5,Info!$Y$2:$Y$5)</f>
        <v>5</v>
      </c>
      <c r="N67" s="4">
        <v>45676</v>
      </c>
      <c r="O67" s="4">
        <v>45676</v>
      </c>
    </row>
    <row r="68" spans="1:15" x14ac:dyDescent="0.25">
      <c r="A68">
        <f t="shared" ref="A68:A131" si="6">A67+1</f>
        <v>366</v>
      </c>
      <c r="B68" t="str">
        <f t="shared" ref="B68:B79" si="7">J68&amp;IF(K68="",""," "&amp;K68)&amp;" "&amp;E68&amp;" "&amp;C68&amp;" "&amp;D68</f>
        <v>Pré-mirim 3 Galo Cinza/Branca Masculino</v>
      </c>
      <c r="C68" t="s">
        <v>42</v>
      </c>
      <c r="D68" t="s">
        <v>14</v>
      </c>
      <c r="E68" t="s">
        <v>12</v>
      </c>
      <c r="F68" t="str">
        <f>_xlfn.XLOOKUP(E68,'listas apoio'!A:A,'listas apoio'!B:B)</f>
        <v>ROOSTER</v>
      </c>
      <c r="G68" t="s">
        <v>64</v>
      </c>
      <c r="I68" s="2">
        <v>17.899999999999999</v>
      </c>
      <c r="J68" t="s">
        <v>54</v>
      </c>
      <c r="K68">
        <v>3</v>
      </c>
      <c r="L68">
        <f>_xlfn.XLOOKUP(J68,Info!$W$2:$W$5,Info!$X$2:$X$5)</f>
        <v>4</v>
      </c>
      <c r="M68">
        <f>_xlfn.XLOOKUP(J68,Info!$W$2:$W$5,Info!$Y$2:$Y$5)</f>
        <v>5</v>
      </c>
      <c r="N68" s="4">
        <v>45676</v>
      </c>
      <c r="O68" s="4">
        <v>45676</v>
      </c>
    </row>
    <row r="69" spans="1:15" x14ac:dyDescent="0.25">
      <c r="A69">
        <f t="shared" si="6"/>
        <v>367</v>
      </c>
      <c r="B69" t="str">
        <f t="shared" si="7"/>
        <v>Pré-mirim 3 Galo Cinza Masculino</v>
      </c>
      <c r="C69" t="s">
        <v>43</v>
      </c>
      <c r="D69" t="s">
        <v>14</v>
      </c>
      <c r="E69" t="s">
        <v>12</v>
      </c>
      <c r="F69" t="str">
        <f>_xlfn.XLOOKUP(E69,'listas apoio'!A:A,'listas apoio'!B:B)</f>
        <v>ROOSTER</v>
      </c>
      <c r="G69" t="s">
        <v>64</v>
      </c>
      <c r="I69" s="2">
        <v>17.899999999999999</v>
      </c>
      <c r="J69" t="s">
        <v>54</v>
      </c>
      <c r="K69">
        <v>3</v>
      </c>
      <c r="L69">
        <f>_xlfn.XLOOKUP(J69,Info!$W$2:$W$5,Info!$X$2:$X$5)</f>
        <v>4</v>
      </c>
      <c r="M69">
        <f>_xlfn.XLOOKUP(J69,Info!$W$2:$W$5,Info!$Y$2:$Y$5)</f>
        <v>5</v>
      </c>
      <c r="N69" s="4">
        <v>45676</v>
      </c>
      <c r="O69" s="4">
        <v>45676</v>
      </c>
    </row>
    <row r="70" spans="1:15" x14ac:dyDescent="0.25">
      <c r="A70">
        <f t="shared" si="6"/>
        <v>368</v>
      </c>
      <c r="B70" t="str">
        <f t="shared" si="7"/>
        <v>Pré-mirim 3 Galo Cinza/Preta Masculino</v>
      </c>
      <c r="C70" t="s">
        <v>44</v>
      </c>
      <c r="D70" t="s">
        <v>14</v>
      </c>
      <c r="E70" t="s">
        <v>12</v>
      </c>
      <c r="F70" t="str">
        <f>_xlfn.XLOOKUP(E70,'listas apoio'!A:A,'listas apoio'!B:B)</f>
        <v>ROOSTER</v>
      </c>
      <c r="G70" t="s">
        <v>64</v>
      </c>
      <c r="I70" s="2">
        <v>17.899999999999999</v>
      </c>
      <c r="J70" t="s">
        <v>54</v>
      </c>
      <c r="K70">
        <v>3</v>
      </c>
      <c r="L70">
        <f>_xlfn.XLOOKUP(J70,Info!$W$2:$W$5,Info!$X$2:$X$5)</f>
        <v>4</v>
      </c>
      <c r="M70">
        <f>_xlfn.XLOOKUP(J70,Info!$W$2:$W$5,Info!$Y$2:$Y$5)</f>
        <v>5</v>
      </c>
      <c r="N70" s="4">
        <v>45676</v>
      </c>
      <c r="O70" s="4">
        <v>45676</v>
      </c>
    </row>
    <row r="71" spans="1:15" x14ac:dyDescent="0.25">
      <c r="A71">
        <f t="shared" si="6"/>
        <v>369</v>
      </c>
      <c r="B71" t="str">
        <f t="shared" si="7"/>
        <v>Pré-mirim 3 Galo Amarela/Branca Masculino</v>
      </c>
      <c r="C71" t="s">
        <v>45</v>
      </c>
      <c r="D71" t="s">
        <v>14</v>
      </c>
      <c r="E71" t="s">
        <v>12</v>
      </c>
      <c r="F71" t="str">
        <f>_xlfn.XLOOKUP(E71,'listas apoio'!A:A,'listas apoio'!B:B)</f>
        <v>ROOSTER</v>
      </c>
      <c r="G71" t="s">
        <v>64</v>
      </c>
      <c r="I71" s="2">
        <v>17.899999999999999</v>
      </c>
      <c r="J71" t="s">
        <v>54</v>
      </c>
      <c r="K71">
        <v>3</v>
      </c>
      <c r="L71">
        <f>_xlfn.XLOOKUP(J71,Info!$W$2:$W$5,Info!$X$2:$X$5)</f>
        <v>4</v>
      </c>
      <c r="M71">
        <f>_xlfn.XLOOKUP(J71,Info!$W$2:$W$5,Info!$Y$2:$Y$5)</f>
        <v>5</v>
      </c>
      <c r="N71" s="4">
        <v>45676</v>
      </c>
      <c r="O71" s="4">
        <v>45676</v>
      </c>
    </row>
    <row r="72" spans="1:15" x14ac:dyDescent="0.25">
      <c r="A72">
        <f t="shared" si="6"/>
        <v>370</v>
      </c>
      <c r="B72" t="str">
        <f t="shared" si="7"/>
        <v>Pré-mirim 3 Galo Amarela Masculino</v>
      </c>
      <c r="C72" t="s">
        <v>46</v>
      </c>
      <c r="D72" t="s">
        <v>14</v>
      </c>
      <c r="E72" t="s">
        <v>12</v>
      </c>
      <c r="F72" t="str">
        <f>_xlfn.XLOOKUP(E72,'listas apoio'!A:A,'listas apoio'!B:B)</f>
        <v>ROOSTER</v>
      </c>
      <c r="G72" t="s">
        <v>64</v>
      </c>
      <c r="I72" s="2">
        <v>17.899999999999999</v>
      </c>
      <c r="J72" t="s">
        <v>54</v>
      </c>
      <c r="K72">
        <v>3</v>
      </c>
      <c r="L72">
        <f>_xlfn.XLOOKUP(J72,Info!$W$2:$W$5,Info!$X$2:$X$5)</f>
        <v>4</v>
      </c>
      <c r="M72">
        <f>_xlfn.XLOOKUP(J72,Info!$W$2:$W$5,Info!$Y$2:$Y$5)</f>
        <v>5</v>
      </c>
      <c r="N72" s="4">
        <v>45676</v>
      </c>
      <c r="O72" s="4">
        <v>45676</v>
      </c>
    </row>
    <row r="73" spans="1:15" x14ac:dyDescent="0.25">
      <c r="A73">
        <f t="shared" si="6"/>
        <v>371</v>
      </c>
      <c r="B73" t="str">
        <f t="shared" si="7"/>
        <v>Pré-mirim 3 Galo Amarela/Preta Masculino</v>
      </c>
      <c r="C73" t="s">
        <v>47</v>
      </c>
      <c r="D73" t="s">
        <v>14</v>
      </c>
      <c r="E73" t="s">
        <v>12</v>
      </c>
      <c r="F73" t="str">
        <f>_xlfn.XLOOKUP(E73,'listas apoio'!A:A,'listas apoio'!B:B)</f>
        <v>ROOSTER</v>
      </c>
      <c r="G73" t="s">
        <v>64</v>
      </c>
      <c r="I73" s="2">
        <v>17.899999999999999</v>
      </c>
      <c r="J73" t="s">
        <v>54</v>
      </c>
      <c r="K73">
        <v>3</v>
      </c>
      <c r="L73">
        <f>_xlfn.XLOOKUP(J73,Info!$W$2:$W$5,Info!$X$2:$X$5)</f>
        <v>4</v>
      </c>
      <c r="M73">
        <f>_xlfn.XLOOKUP(J73,Info!$W$2:$W$5,Info!$Y$2:$Y$5)</f>
        <v>5</v>
      </c>
      <c r="N73" s="4">
        <v>45676</v>
      </c>
      <c r="O73" s="4">
        <v>45676</v>
      </c>
    </row>
    <row r="74" spans="1:15" x14ac:dyDescent="0.25">
      <c r="A74">
        <f t="shared" si="6"/>
        <v>372</v>
      </c>
      <c r="B74" t="str">
        <f t="shared" si="7"/>
        <v>Pré-mirim 3 Galo Laranja/Branca Masculino</v>
      </c>
      <c r="C74" t="s">
        <v>48</v>
      </c>
      <c r="D74" t="s">
        <v>14</v>
      </c>
      <c r="E74" t="s">
        <v>12</v>
      </c>
      <c r="F74" t="str">
        <f>_xlfn.XLOOKUP(E74,'listas apoio'!A:A,'listas apoio'!B:B)</f>
        <v>ROOSTER</v>
      </c>
      <c r="G74" t="s">
        <v>64</v>
      </c>
      <c r="I74" s="2">
        <v>17.899999999999999</v>
      </c>
      <c r="J74" t="s">
        <v>54</v>
      </c>
      <c r="K74">
        <v>3</v>
      </c>
      <c r="L74">
        <f>_xlfn.XLOOKUP(J74,Info!$W$2:$W$5,Info!$X$2:$X$5)</f>
        <v>4</v>
      </c>
      <c r="M74">
        <f>_xlfn.XLOOKUP(J74,Info!$W$2:$W$5,Info!$Y$2:$Y$5)</f>
        <v>5</v>
      </c>
      <c r="N74" s="4">
        <v>45676</v>
      </c>
      <c r="O74" s="4">
        <v>45676</v>
      </c>
    </row>
    <row r="75" spans="1:15" x14ac:dyDescent="0.25">
      <c r="A75">
        <f t="shared" si="6"/>
        <v>373</v>
      </c>
      <c r="B75" t="str">
        <f t="shared" si="7"/>
        <v>Pré-mirim 3 Galo Laranja Masculino</v>
      </c>
      <c r="C75" t="s">
        <v>49</v>
      </c>
      <c r="D75" t="s">
        <v>14</v>
      </c>
      <c r="E75" t="s">
        <v>12</v>
      </c>
      <c r="F75" t="str">
        <f>_xlfn.XLOOKUP(E75,'listas apoio'!A:A,'listas apoio'!B:B)</f>
        <v>ROOSTER</v>
      </c>
      <c r="G75" t="s">
        <v>64</v>
      </c>
      <c r="I75" s="2">
        <v>17.899999999999999</v>
      </c>
      <c r="J75" t="s">
        <v>54</v>
      </c>
      <c r="K75">
        <v>3</v>
      </c>
      <c r="L75">
        <f>_xlfn.XLOOKUP(J75,Info!$W$2:$W$5,Info!$X$2:$X$5)</f>
        <v>4</v>
      </c>
      <c r="M75">
        <f>_xlfn.XLOOKUP(J75,Info!$W$2:$W$5,Info!$Y$2:$Y$5)</f>
        <v>5</v>
      </c>
      <c r="N75" s="4">
        <v>45676</v>
      </c>
      <c r="O75" s="4">
        <v>45676</v>
      </c>
    </row>
    <row r="76" spans="1:15" x14ac:dyDescent="0.25">
      <c r="A76">
        <f t="shared" si="6"/>
        <v>374</v>
      </c>
      <c r="B76" t="str">
        <f t="shared" si="7"/>
        <v>Pré-mirim 3 Galo Laranja/Preta Masculino</v>
      </c>
      <c r="C76" t="s">
        <v>50</v>
      </c>
      <c r="D76" t="s">
        <v>14</v>
      </c>
      <c r="E76" t="s">
        <v>12</v>
      </c>
      <c r="F76" t="str">
        <f>_xlfn.XLOOKUP(E76,'listas apoio'!A:A,'listas apoio'!B:B)</f>
        <v>ROOSTER</v>
      </c>
      <c r="G76" t="s">
        <v>64</v>
      </c>
      <c r="I76" s="2">
        <v>17.899999999999999</v>
      </c>
      <c r="J76" t="s">
        <v>54</v>
      </c>
      <c r="K76">
        <v>3</v>
      </c>
      <c r="L76">
        <f>_xlfn.XLOOKUP(J76,Info!$W$2:$W$5,Info!$X$2:$X$5)</f>
        <v>4</v>
      </c>
      <c r="M76">
        <f>_xlfn.XLOOKUP(J76,Info!$W$2:$W$5,Info!$Y$2:$Y$5)</f>
        <v>5</v>
      </c>
      <c r="N76" s="4">
        <v>45676</v>
      </c>
      <c r="O76" s="4">
        <v>45676</v>
      </c>
    </row>
    <row r="77" spans="1:15" x14ac:dyDescent="0.25">
      <c r="A77">
        <f t="shared" si="6"/>
        <v>375</v>
      </c>
      <c r="B77" t="str">
        <f t="shared" si="7"/>
        <v>Pré-mirim 3 Galo Verde/Branca Masculino</v>
      </c>
      <c r="C77" t="s">
        <v>51</v>
      </c>
      <c r="D77" t="s">
        <v>14</v>
      </c>
      <c r="E77" t="s">
        <v>12</v>
      </c>
      <c r="F77" t="str">
        <f>_xlfn.XLOOKUP(E77,'listas apoio'!A:A,'listas apoio'!B:B)</f>
        <v>ROOSTER</v>
      </c>
      <c r="G77" t="s">
        <v>64</v>
      </c>
      <c r="I77" s="2">
        <v>17.899999999999999</v>
      </c>
      <c r="J77" t="s">
        <v>54</v>
      </c>
      <c r="K77">
        <v>3</v>
      </c>
      <c r="L77">
        <f>_xlfn.XLOOKUP(J77,Info!$W$2:$W$5,Info!$X$2:$X$5)</f>
        <v>4</v>
      </c>
      <c r="M77">
        <f>_xlfn.XLOOKUP(J77,Info!$W$2:$W$5,Info!$Y$2:$Y$5)</f>
        <v>5</v>
      </c>
      <c r="N77" s="4">
        <v>45676</v>
      </c>
      <c r="O77" s="4">
        <v>45676</v>
      </c>
    </row>
    <row r="78" spans="1:15" x14ac:dyDescent="0.25">
      <c r="A78">
        <f t="shared" si="6"/>
        <v>376</v>
      </c>
      <c r="B78" t="str">
        <f t="shared" si="7"/>
        <v>Pré-mirim 3 Galo Verde Masculino</v>
      </c>
      <c r="C78" t="s">
        <v>52</v>
      </c>
      <c r="D78" t="s">
        <v>14</v>
      </c>
      <c r="E78" t="s">
        <v>12</v>
      </c>
      <c r="F78" t="str">
        <f>_xlfn.XLOOKUP(E78,'listas apoio'!A:A,'listas apoio'!B:B)</f>
        <v>ROOSTER</v>
      </c>
      <c r="G78" t="s">
        <v>64</v>
      </c>
      <c r="I78" s="2">
        <v>17.899999999999999</v>
      </c>
      <c r="J78" t="s">
        <v>54</v>
      </c>
      <c r="K78">
        <v>3</v>
      </c>
      <c r="L78">
        <f>_xlfn.XLOOKUP(J78,Info!$W$2:$W$5,Info!$X$2:$X$5)</f>
        <v>4</v>
      </c>
      <c r="M78">
        <f>_xlfn.XLOOKUP(J78,Info!$W$2:$W$5,Info!$Y$2:$Y$5)</f>
        <v>5</v>
      </c>
      <c r="N78" s="4">
        <v>45676</v>
      </c>
      <c r="O78" s="4">
        <v>45676</v>
      </c>
    </row>
    <row r="79" spans="1:15" x14ac:dyDescent="0.25">
      <c r="A79">
        <f t="shared" si="6"/>
        <v>377</v>
      </c>
      <c r="B79" t="str">
        <f t="shared" si="7"/>
        <v>Pré-mirim 3 Galo Verde/Preta Masculino</v>
      </c>
      <c r="C79" t="s">
        <v>53</v>
      </c>
      <c r="D79" t="s">
        <v>14</v>
      </c>
      <c r="E79" t="s">
        <v>12</v>
      </c>
      <c r="F79" t="str">
        <f>_xlfn.XLOOKUP(E79,'listas apoio'!A:A,'listas apoio'!B:B)</f>
        <v>ROOSTER</v>
      </c>
      <c r="G79" t="s">
        <v>64</v>
      </c>
      <c r="I79" s="2">
        <v>17.899999999999999</v>
      </c>
      <c r="J79" t="s">
        <v>54</v>
      </c>
      <c r="K79">
        <v>3</v>
      </c>
      <c r="L79">
        <f>_xlfn.XLOOKUP(J79,Info!$W$2:$W$5,Info!$X$2:$X$5)</f>
        <v>4</v>
      </c>
      <c r="M79">
        <f>_xlfn.XLOOKUP(J79,Info!$W$2:$W$5,Info!$Y$2:$Y$5)</f>
        <v>5</v>
      </c>
      <c r="N79" s="4">
        <v>45676</v>
      </c>
      <c r="O79" s="4">
        <v>45676</v>
      </c>
    </row>
    <row r="80" spans="1:15" x14ac:dyDescent="0.25">
      <c r="A80">
        <f t="shared" si="6"/>
        <v>378</v>
      </c>
      <c r="B80" t="str">
        <f>J80&amp;IF(K80="",""," "&amp;K80)&amp;" "&amp;E80&amp;" "&amp;C80&amp;" "&amp;D80</f>
        <v>Pré-mirim 1 Pluma Branca Masculino</v>
      </c>
      <c r="C80" t="s">
        <v>13</v>
      </c>
      <c r="D80" t="s">
        <v>14</v>
      </c>
      <c r="E80" t="s">
        <v>18</v>
      </c>
      <c r="F80" t="str">
        <f>_xlfn.XLOOKUP(E80,'listas apoio'!A:A,'listas apoio'!B:B)</f>
        <v>LIGHT FEATHER</v>
      </c>
      <c r="G80" t="s">
        <v>63</v>
      </c>
      <c r="I80" s="2">
        <v>14.2</v>
      </c>
      <c r="J80" t="s">
        <v>54</v>
      </c>
      <c r="K80">
        <v>1</v>
      </c>
      <c r="L80">
        <f>_xlfn.XLOOKUP(J80,Info!$W$2:$W$5,Info!$X$2:$X$5)</f>
        <v>4</v>
      </c>
      <c r="M80">
        <f>_xlfn.XLOOKUP(J80,Info!$W$2:$W$5,Info!$Y$2:$Y$5)</f>
        <v>5</v>
      </c>
      <c r="N80" s="4">
        <v>45676</v>
      </c>
      <c r="O80" s="4">
        <v>45676</v>
      </c>
    </row>
    <row r="81" spans="1:15" x14ac:dyDescent="0.25">
      <c r="A81">
        <f t="shared" si="6"/>
        <v>379</v>
      </c>
      <c r="B81" t="str">
        <f t="shared" ref="B81:B92" si="8">J81&amp;IF(K81="",""," "&amp;K81)&amp;" "&amp;E81&amp;" "&amp;C81&amp;" "&amp;D81</f>
        <v>Pré-mirim 1 Pluma Cinza/Branca Masculino</v>
      </c>
      <c r="C81" t="s">
        <v>42</v>
      </c>
      <c r="D81" t="s">
        <v>14</v>
      </c>
      <c r="E81" t="s">
        <v>18</v>
      </c>
      <c r="F81" t="str">
        <f>_xlfn.XLOOKUP(E81,'listas apoio'!A:A,'listas apoio'!B:B)</f>
        <v>LIGHT FEATHER</v>
      </c>
      <c r="G81" t="s">
        <v>63</v>
      </c>
      <c r="I81" s="2">
        <v>14.2</v>
      </c>
      <c r="J81" t="s">
        <v>54</v>
      </c>
      <c r="K81">
        <v>1</v>
      </c>
      <c r="L81">
        <f>_xlfn.XLOOKUP(J81,Info!$W$2:$W$5,Info!$X$2:$X$5)</f>
        <v>4</v>
      </c>
      <c r="M81">
        <f>_xlfn.XLOOKUP(J81,Info!$W$2:$W$5,Info!$Y$2:$Y$5)</f>
        <v>5</v>
      </c>
      <c r="N81" s="4">
        <v>45676</v>
      </c>
      <c r="O81" s="4">
        <v>45676</v>
      </c>
    </row>
    <row r="82" spans="1:15" x14ac:dyDescent="0.25">
      <c r="A82">
        <f t="shared" si="6"/>
        <v>380</v>
      </c>
      <c r="B82" t="str">
        <f t="shared" si="8"/>
        <v>Pré-mirim 1 Pluma Cinza Masculino</v>
      </c>
      <c r="C82" t="s">
        <v>43</v>
      </c>
      <c r="D82" t="s">
        <v>14</v>
      </c>
      <c r="E82" t="s">
        <v>18</v>
      </c>
      <c r="F82" t="str">
        <f>_xlfn.XLOOKUP(E82,'listas apoio'!A:A,'listas apoio'!B:B)</f>
        <v>LIGHT FEATHER</v>
      </c>
      <c r="G82" t="s">
        <v>63</v>
      </c>
      <c r="I82" s="2">
        <v>14.2</v>
      </c>
      <c r="J82" t="s">
        <v>54</v>
      </c>
      <c r="K82">
        <v>1</v>
      </c>
      <c r="L82">
        <f>_xlfn.XLOOKUP(J82,Info!$W$2:$W$5,Info!$X$2:$X$5)</f>
        <v>4</v>
      </c>
      <c r="M82">
        <f>_xlfn.XLOOKUP(J82,Info!$W$2:$W$5,Info!$Y$2:$Y$5)</f>
        <v>5</v>
      </c>
      <c r="N82" s="4">
        <v>45676</v>
      </c>
      <c r="O82" s="4">
        <v>45676</v>
      </c>
    </row>
    <row r="83" spans="1:15" x14ac:dyDescent="0.25">
      <c r="A83">
        <f t="shared" si="6"/>
        <v>381</v>
      </c>
      <c r="B83" t="str">
        <f t="shared" si="8"/>
        <v>Pré-mirim 1 Pluma Cinza/Preta Masculino</v>
      </c>
      <c r="C83" t="s">
        <v>44</v>
      </c>
      <c r="D83" t="s">
        <v>14</v>
      </c>
      <c r="E83" t="s">
        <v>18</v>
      </c>
      <c r="F83" t="str">
        <f>_xlfn.XLOOKUP(E83,'listas apoio'!A:A,'listas apoio'!B:B)</f>
        <v>LIGHT FEATHER</v>
      </c>
      <c r="G83" t="s">
        <v>63</v>
      </c>
      <c r="I83" s="2">
        <v>14.2</v>
      </c>
      <c r="J83" t="s">
        <v>54</v>
      </c>
      <c r="K83">
        <v>1</v>
      </c>
      <c r="L83">
        <f>_xlfn.XLOOKUP(J83,Info!$W$2:$W$5,Info!$X$2:$X$5)</f>
        <v>4</v>
      </c>
      <c r="M83">
        <f>_xlfn.XLOOKUP(J83,Info!$W$2:$W$5,Info!$Y$2:$Y$5)</f>
        <v>5</v>
      </c>
      <c r="N83" s="4">
        <v>45676</v>
      </c>
      <c r="O83" s="4">
        <v>45676</v>
      </c>
    </row>
    <row r="84" spans="1:15" x14ac:dyDescent="0.25">
      <c r="A84">
        <f t="shared" si="6"/>
        <v>382</v>
      </c>
      <c r="B84" t="str">
        <f t="shared" si="8"/>
        <v>Pré-mirim 1 Pluma Amarela/Branca Masculino</v>
      </c>
      <c r="C84" t="s">
        <v>45</v>
      </c>
      <c r="D84" t="s">
        <v>14</v>
      </c>
      <c r="E84" t="s">
        <v>18</v>
      </c>
      <c r="F84" t="str">
        <f>_xlfn.XLOOKUP(E84,'listas apoio'!A:A,'listas apoio'!B:B)</f>
        <v>LIGHT FEATHER</v>
      </c>
      <c r="G84" t="s">
        <v>63</v>
      </c>
      <c r="I84" s="2">
        <v>14.2</v>
      </c>
      <c r="J84" t="s">
        <v>54</v>
      </c>
      <c r="K84">
        <v>1</v>
      </c>
      <c r="L84">
        <f>_xlfn.XLOOKUP(J84,Info!$W$2:$W$5,Info!$X$2:$X$5)</f>
        <v>4</v>
      </c>
      <c r="M84">
        <f>_xlfn.XLOOKUP(J84,Info!$W$2:$W$5,Info!$Y$2:$Y$5)</f>
        <v>5</v>
      </c>
      <c r="N84" s="4">
        <v>45676</v>
      </c>
      <c r="O84" s="4">
        <v>45676</v>
      </c>
    </row>
    <row r="85" spans="1:15" x14ac:dyDescent="0.25">
      <c r="A85">
        <f t="shared" si="6"/>
        <v>383</v>
      </c>
      <c r="B85" t="str">
        <f t="shared" si="8"/>
        <v>Pré-mirim 1 Pluma Amarela Masculino</v>
      </c>
      <c r="C85" t="s">
        <v>46</v>
      </c>
      <c r="D85" t="s">
        <v>14</v>
      </c>
      <c r="E85" t="s">
        <v>18</v>
      </c>
      <c r="F85" t="str">
        <f>_xlfn.XLOOKUP(E85,'listas apoio'!A:A,'listas apoio'!B:B)</f>
        <v>LIGHT FEATHER</v>
      </c>
      <c r="G85" t="s">
        <v>63</v>
      </c>
      <c r="I85" s="2">
        <v>14.2</v>
      </c>
      <c r="J85" t="s">
        <v>54</v>
      </c>
      <c r="K85">
        <v>1</v>
      </c>
      <c r="L85">
        <f>_xlfn.XLOOKUP(J85,Info!$W$2:$W$5,Info!$X$2:$X$5)</f>
        <v>4</v>
      </c>
      <c r="M85">
        <f>_xlfn.XLOOKUP(J85,Info!$W$2:$W$5,Info!$Y$2:$Y$5)</f>
        <v>5</v>
      </c>
      <c r="N85" s="4">
        <v>45676</v>
      </c>
      <c r="O85" s="4">
        <v>45676</v>
      </c>
    </row>
    <row r="86" spans="1:15" x14ac:dyDescent="0.25">
      <c r="A86">
        <f t="shared" si="6"/>
        <v>384</v>
      </c>
      <c r="B86" t="str">
        <f t="shared" si="8"/>
        <v>Pré-mirim 1 Pluma Amarela/Preta Masculino</v>
      </c>
      <c r="C86" t="s">
        <v>47</v>
      </c>
      <c r="D86" t="s">
        <v>14</v>
      </c>
      <c r="E86" t="s">
        <v>18</v>
      </c>
      <c r="F86" t="str">
        <f>_xlfn.XLOOKUP(E86,'listas apoio'!A:A,'listas apoio'!B:B)</f>
        <v>LIGHT FEATHER</v>
      </c>
      <c r="G86" t="s">
        <v>63</v>
      </c>
      <c r="I86" s="2">
        <v>14.2</v>
      </c>
      <c r="J86" t="s">
        <v>54</v>
      </c>
      <c r="K86">
        <v>1</v>
      </c>
      <c r="L86">
        <f>_xlfn.XLOOKUP(J86,Info!$W$2:$W$5,Info!$X$2:$X$5)</f>
        <v>4</v>
      </c>
      <c r="M86">
        <f>_xlfn.XLOOKUP(J86,Info!$W$2:$W$5,Info!$Y$2:$Y$5)</f>
        <v>5</v>
      </c>
      <c r="N86" s="4">
        <v>45676</v>
      </c>
      <c r="O86" s="4">
        <v>45676</v>
      </c>
    </row>
    <row r="87" spans="1:15" x14ac:dyDescent="0.25">
      <c r="A87">
        <f t="shared" si="6"/>
        <v>385</v>
      </c>
      <c r="B87" t="str">
        <f t="shared" si="8"/>
        <v>Pré-mirim 1 Pluma Laranja/Branca Masculino</v>
      </c>
      <c r="C87" t="s">
        <v>48</v>
      </c>
      <c r="D87" t="s">
        <v>14</v>
      </c>
      <c r="E87" t="s">
        <v>18</v>
      </c>
      <c r="F87" t="str">
        <f>_xlfn.XLOOKUP(E87,'listas apoio'!A:A,'listas apoio'!B:B)</f>
        <v>LIGHT FEATHER</v>
      </c>
      <c r="G87" t="s">
        <v>63</v>
      </c>
      <c r="I87" s="2">
        <v>14.2</v>
      </c>
      <c r="J87" t="s">
        <v>54</v>
      </c>
      <c r="K87">
        <v>1</v>
      </c>
      <c r="L87">
        <f>_xlfn.XLOOKUP(J87,Info!$W$2:$W$5,Info!$X$2:$X$5)</f>
        <v>4</v>
      </c>
      <c r="M87">
        <f>_xlfn.XLOOKUP(J87,Info!$W$2:$W$5,Info!$Y$2:$Y$5)</f>
        <v>5</v>
      </c>
      <c r="N87" s="4">
        <v>45676</v>
      </c>
      <c r="O87" s="4">
        <v>45676</v>
      </c>
    </row>
    <row r="88" spans="1:15" x14ac:dyDescent="0.25">
      <c r="A88">
        <f t="shared" si="6"/>
        <v>386</v>
      </c>
      <c r="B88" t="str">
        <f t="shared" si="8"/>
        <v>Pré-mirim 1 Pluma Laranja Masculino</v>
      </c>
      <c r="C88" t="s">
        <v>49</v>
      </c>
      <c r="D88" t="s">
        <v>14</v>
      </c>
      <c r="E88" t="s">
        <v>18</v>
      </c>
      <c r="F88" t="str">
        <f>_xlfn.XLOOKUP(E88,'listas apoio'!A:A,'listas apoio'!B:B)</f>
        <v>LIGHT FEATHER</v>
      </c>
      <c r="G88" t="s">
        <v>63</v>
      </c>
      <c r="I88" s="2">
        <v>14.2</v>
      </c>
      <c r="J88" t="s">
        <v>54</v>
      </c>
      <c r="K88">
        <v>1</v>
      </c>
      <c r="L88">
        <f>_xlfn.XLOOKUP(J88,Info!$W$2:$W$5,Info!$X$2:$X$5)</f>
        <v>4</v>
      </c>
      <c r="M88">
        <f>_xlfn.XLOOKUP(J88,Info!$W$2:$W$5,Info!$Y$2:$Y$5)</f>
        <v>5</v>
      </c>
      <c r="N88" s="4">
        <v>45676</v>
      </c>
      <c r="O88" s="4">
        <v>45676</v>
      </c>
    </row>
    <row r="89" spans="1:15" x14ac:dyDescent="0.25">
      <c r="A89">
        <f t="shared" si="6"/>
        <v>387</v>
      </c>
      <c r="B89" t="str">
        <f t="shared" si="8"/>
        <v>Pré-mirim 1 Pluma Laranja/Preta Masculino</v>
      </c>
      <c r="C89" t="s">
        <v>50</v>
      </c>
      <c r="D89" t="s">
        <v>14</v>
      </c>
      <c r="E89" t="s">
        <v>18</v>
      </c>
      <c r="F89" t="str">
        <f>_xlfn.XLOOKUP(E89,'listas apoio'!A:A,'listas apoio'!B:B)</f>
        <v>LIGHT FEATHER</v>
      </c>
      <c r="G89" t="s">
        <v>63</v>
      </c>
      <c r="I89" s="2">
        <v>14.2</v>
      </c>
      <c r="J89" t="s">
        <v>54</v>
      </c>
      <c r="K89">
        <v>1</v>
      </c>
      <c r="L89">
        <f>_xlfn.XLOOKUP(J89,Info!$W$2:$W$5,Info!$X$2:$X$5)</f>
        <v>4</v>
      </c>
      <c r="M89">
        <f>_xlfn.XLOOKUP(J89,Info!$W$2:$W$5,Info!$Y$2:$Y$5)</f>
        <v>5</v>
      </c>
      <c r="N89" s="4">
        <v>45676</v>
      </c>
      <c r="O89" s="4">
        <v>45676</v>
      </c>
    </row>
    <row r="90" spans="1:15" x14ac:dyDescent="0.25">
      <c r="A90">
        <f t="shared" si="6"/>
        <v>388</v>
      </c>
      <c r="B90" t="str">
        <f t="shared" si="8"/>
        <v>Pré-mirim 1 Pluma Verde/Branca Masculino</v>
      </c>
      <c r="C90" t="s">
        <v>51</v>
      </c>
      <c r="D90" t="s">
        <v>14</v>
      </c>
      <c r="E90" t="s">
        <v>18</v>
      </c>
      <c r="F90" t="str">
        <f>_xlfn.XLOOKUP(E90,'listas apoio'!A:A,'listas apoio'!B:B)</f>
        <v>LIGHT FEATHER</v>
      </c>
      <c r="G90" t="s">
        <v>63</v>
      </c>
      <c r="I90" s="2">
        <v>14.2</v>
      </c>
      <c r="J90" t="s">
        <v>54</v>
      </c>
      <c r="K90">
        <v>1</v>
      </c>
      <c r="L90">
        <f>_xlfn.XLOOKUP(J90,Info!$W$2:$W$5,Info!$X$2:$X$5)</f>
        <v>4</v>
      </c>
      <c r="M90">
        <f>_xlfn.XLOOKUP(J90,Info!$W$2:$W$5,Info!$Y$2:$Y$5)</f>
        <v>5</v>
      </c>
      <c r="N90" s="4">
        <v>45676</v>
      </c>
      <c r="O90" s="4">
        <v>45676</v>
      </c>
    </row>
    <row r="91" spans="1:15" x14ac:dyDescent="0.25">
      <c r="A91">
        <f t="shared" si="6"/>
        <v>389</v>
      </c>
      <c r="B91" t="str">
        <f t="shared" si="8"/>
        <v>Pré-mirim 1 Pluma Verde Masculino</v>
      </c>
      <c r="C91" t="s">
        <v>52</v>
      </c>
      <c r="D91" t="s">
        <v>14</v>
      </c>
      <c r="E91" t="s">
        <v>18</v>
      </c>
      <c r="F91" t="str">
        <f>_xlfn.XLOOKUP(E91,'listas apoio'!A:A,'listas apoio'!B:B)</f>
        <v>LIGHT FEATHER</v>
      </c>
      <c r="G91" t="s">
        <v>63</v>
      </c>
      <c r="I91" s="2">
        <v>14.2</v>
      </c>
      <c r="J91" t="s">
        <v>54</v>
      </c>
      <c r="K91">
        <v>1</v>
      </c>
      <c r="L91">
        <f>_xlfn.XLOOKUP(J91,Info!$W$2:$W$5,Info!$X$2:$X$5)</f>
        <v>4</v>
      </c>
      <c r="M91">
        <f>_xlfn.XLOOKUP(J91,Info!$W$2:$W$5,Info!$Y$2:$Y$5)</f>
        <v>5</v>
      </c>
      <c r="N91" s="4">
        <v>45676</v>
      </c>
      <c r="O91" s="4">
        <v>45676</v>
      </c>
    </row>
    <row r="92" spans="1:15" x14ac:dyDescent="0.25">
      <c r="A92">
        <f t="shared" si="6"/>
        <v>390</v>
      </c>
      <c r="B92" t="str">
        <f t="shared" si="8"/>
        <v>Pré-mirim 1 Pluma Verde/Preta Masculino</v>
      </c>
      <c r="C92" t="s">
        <v>53</v>
      </c>
      <c r="D92" t="s">
        <v>14</v>
      </c>
      <c r="E92" t="s">
        <v>18</v>
      </c>
      <c r="F92" t="str">
        <f>_xlfn.XLOOKUP(E92,'listas apoio'!A:A,'listas apoio'!B:B)</f>
        <v>LIGHT FEATHER</v>
      </c>
      <c r="G92" t="s">
        <v>63</v>
      </c>
      <c r="I92" s="2">
        <v>14.2</v>
      </c>
      <c r="J92" t="s">
        <v>54</v>
      </c>
      <c r="K92">
        <v>1</v>
      </c>
      <c r="L92">
        <f>_xlfn.XLOOKUP(J92,Info!$W$2:$W$5,Info!$X$2:$X$5)</f>
        <v>4</v>
      </c>
      <c r="M92">
        <f>_xlfn.XLOOKUP(J92,Info!$W$2:$W$5,Info!$Y$2:$Y$5)</f>
        <v>5</v>
      </c>
      <c r="N92" s="4">
        <v>45676</v>
      </c>
      <c r="O92" s="4">
        <v>45676</v>
      </c>
    </row>
    <row r="93" spans="1:15" x14ac:dyDescent="0.25">
      <c r="A93">
        <f t="shared" si="6"/>
        <v>391</v>
      </c>
      <c r="B93" t="str">
        <f>J93&amp;IF(K93="",""," "&amp;K93)&amp;" "&amp;E93&amp;" "&amp;C93&amp;" "&amp;D93</f>
        <v>Pré-mirim 1 Pluma Branca Masculino</v>
      </c>
      <c r="C93" t="s">
        <v>13</v>
      </c>
      <c r="D93" t="s">
        <v>14</v>
      </c>
      <c r="E93" t="s">
        <v>18</v>
      </c>
      <c r="F93" t="str">
        <f>_xlfn.XLOOKUP(E93,'listas apoio'!A:A,'listas apoio'!B:B)</f>
        <v>LIGHT FEATHER</v>
      </c>
      <c r="G93" t="s">
        <v>64</v>
      </c>
      <c r="I93" s="2">
        <v>14.7</v>
      </c>
      <c r="J93" t="s">
        <v>54</v>
      </c>
      <c r="K93">
        <v>1</v>
      </c>
      <c r="L93">
        <f>_xlfn.XLOOKUP(J93,Info!$W$2:$W$5,Info!$X$2:$X$5)</f>
        <v>4</v>
      </c>
      <c r="M93">
        <f>_xlfn.XLOOKUP(J93,Info!$W$2:$W$5,Info!$Y$2:$Y$5)</f>
        <v>5</v>
      </c>
      <c r="N93" s="4">
        <v>45676</v>
      </c>
      <c r="O93" s="4">
        <v>45676</v>
      </c>
    </row>
    <row r="94" spans="1:15" x14ac:dyDescent="0.25">
      <c r="A94">
        <f t="shared" si="6"/>
        <v>392</v>
      </c>
      <c r="B94" t="str">
        <f t="shared" ref="B94:B105" si="9">J94&amp;IF(K94="",""," "&amp;K94)&amp;" "&amp;E94&amp;" "&amp;C94&amp;" "&amp;D94</f>
        <v>Pré-mirim 1 Pluma Cinza/Branca Masculino</v>
      </c>
      <c r="C94" t="s">
        <v>42</v>
      </c>
      <c r="D94" t="s">
        <v>14</v>
      </c>
      <c r="E94" t="s">
        <v>18</v>
      </c>
      <c r="F94" t="str">
        <f>_xlfn.XLOOKUP(E94,'listas apoio'!A:A,'listas apoio'!B:B)</f>
        <v>LIGHT FEATHER</v>
      </c>
      <c r="G94" t="s">
        <v>64</v>
      </c>
      <c r="I94" s="2">
        <v>14.7</v>
      </c>
      <c r="J94" t="s">
        <v>54</v>
      </c>
      <c r="K94">
        <v>1</v>
      </c>
      <c r="L94">
        <f>_xlfn.XLOOKUP(J94,Info!$W$2:$W$5,Info!$X$2:$X$5)</f>
        <v>4</v>
      </c>
      <c r="M94">
        <f>_xlfn.XLOOKUP(J94,Info!$W$2:$W$5,Info!$Y$2:$Y$5)</f>
        <v>5</v>
      </c>
      <c r="N94" s="4">
        <v>45676</v>
      </c>
      <c r="O94" s="4">
        <v>45676</v>
      </c>
    </row>
    <row r="95" spans="1:15" x14ac:dyDescent="0.25">
      <c r="A95">
        <f t="shared" si="6"/>
        <v>393</v>
      </c>
      <c r="B95" t="str">
        <f t="shared" si="9"/>
        <v>Pré-mirim 1 Pluma Cinza Masculino</v>
      </c>
      <c r="C95" t="s">
        <v>43</v>
      </c>
      <c r="D95" t="s">
        <v>14</v>
      </c>
      <c r="E95" t="s">
        <v>18</v>
      </c>
      <c r="F95" t="str">
        <f>_xlfn.XLOOKUP(E95,'listas apoio'!A:A,'listas apoio'!B:B)</f>
        <v>LIGHT FEATHER</v>
      </c>
      <c r="G95" t="s">
        <v>64</v>
      </c>
      <c r="I95" s="2">
        <v>14.7</v>
      </c>
      <c r="J95" t="s">
        <v>54</v>
      </c>
      <c r="K95">
        <v>1</v>
      </c>
      <c r="L95">
        <f>_xlfn.XLOOKUP(J95,Info!$W$2:$W$5,Info!$X$2:$X$5)</f>
        <v>4</v>
      </c>
      <c r="M95">
        <f>_xlfn.XLOOKUP(J95,Info!$W$2:$W$5,Info!$Y$2:$Y$5)</f>
        <v>5</v>
      </c>
      <c r="N95" s="4">
        <v>45676</v>
      </c>
      <c r="O95" s="4">
        <v>45676</v>
      </c>
    </row>
    <row r="96" spans="1:15" x14ac:dyDescent="0.25">
      <c r="A96">
        <f t="shared" si="6"/>
        <v>394</v>
      </c>
      <c r="B96" t="str">
        <f t="shared" si="9"/>
        <v>Pré-mirim 1 Pluma Cinza/Preta Masculino</v>
      </c>
      <c r="C96" t="s">
        <v>44</v>
      </c>
      <c r="D96" t="s">
        <v>14</v>
      </c>
      <c r="E96" t="s">
        <v>18</v>
      </c>
      <c r="F96" t="str">
        <f>_xlfn.XLOOKUP(E96,'listas apoio'!A:A,'listas apoio'!B:B)</f>
        <v>LIGHT FEATHER</v>
      </c>
      <c r="G96" t="s">
        <v>64</v>
      </c>
      <c r="I96" s="2">
        <v>14.7</v>
      </c>
      <c r="J96" t="s">
        <v>54</v>
      </c>
      <c r="K96">
        <v>1</v>
      </c>
      <c r="L96">
        <f>_xlfn.XLOOKUP(J96,Info!$W$2:$W$5,Info!$X$2:$X$5)</f>
        <v>4</v>
      </c>
      <c r="M96">
        <f>_xlfn.XLOOKUP(J96,Info!$W$2:$W$5,Info!$Y$2:$Y$5)</f>
        <v>5</v>
      </c>
      <c r="N96" s="4">
        <v>45676</v>
      </c>
      <c r="O96" s="4">
        <v>45676</v>
      </c>
    </row>
    <row r="97" spans="1:15" x14ac:dyDescent="0.25">
      <c r="A97">
        <f t="shared" si="6"/>
        <v>395</v>
      </c>
      <c r="B97" t="str">
        <f t="shared" si="9"/>
        <v>Pré-mirim 1 Pluma Amarela/Branca Masculino</v>
      </c>
      <c r="C97" t="s">
        <v>45</v>
      </c>
      <c r="D97" t="s">
        <v>14</v>
      </c>
      <c r="E97" t="s">
        <v>18</v>
      </c>
      <c r="F97" t="str">
        <f>_xlfn.XLOOKUP(E97,'listas apoio'!A:A,'listas apoio'!B:B)</f>
        <v>LIGHT FEATHER</v>
      </c>
      <c r="G97" t="s">
        <v>64</v>
      </c>
      <c r="I97" s="2">
        <v>14.7</v>
      </c>
      <c r="J97" t="s">
        <v>54</v>
      </c>
      <c r="K97">
        <v>1</v>
      </c>
      <c r="L97">
        <f>_xlfn.XLOOKUP(J97,Info!$W$2:$W$5,Info!$X$2:$X$5)</f>
        <v>4</v>
      </c>
      <c r="M97">
        <f>_xlfn.XLOOKUP(J97,Info!$W$2:$W$5,Info!$Y$2:$Y$5)</f>
        <v>5</v>
      </c>
      <c r="N97" s="4">
        <v>45676</v>
      </c>
      <c r="O97" s="4">
        <v>45676</v>
      </c>
    </row>
    <row r="98" spans="1:15" x14ac:dyDescent="0.25">
      <c r="A98">
        <f t="shared" si="6"/>
        <v>396</v>
      </c>
      <c r="B98" t="str">
        <f t="shared" si="9"/>
        <v>Pré-mirim 1 Pluma Amarela Masculino</v>
      </c>
      <c r="C98" t="s">
        <v>46</v>
      </c>
      <c r="D98" t="s">
        <v>14</v>
      </c>
      <c r="E98" t="s">
        <v>18</v>
      </c>
      <c r="F98" t="str">
        <f>_xlfn.XLOOKUP(E98,'listas apoio'!A:A,'listas apoio'!B:B)</f>
        <v>LIGHT FEATHER</v>
      </c>
      <c r="G98" t="s">
        <v>64</v>
      </c>
      <c r="I98" s="2">
        <v>14.7</v>
      </c>
      <c r="J98" t="s">
        <v>54</v>
      </c>
      <c r="K98">
        <v>1</v>
      </c>
      <c r="L98">
        <f>_xlfn.XLOOKUP(J98,Info!$W$2:$W$5,Info!$X$2:$X$5)</f>
        <v>4</v>
      </c>
      <c r="M98">
        <f>_xlfn.XLOOKUP(J98,Info!$W$2:$W$5,Info!$Y$2:$Y$5)</f>
        <v>5</v>
      </c>
      <c r="N98" s="4">
        <v>45676</v>
      </c>
      <c r="O98" s="4">
        <v>45676</v>
      </c>
    </row>
    <row r="99" spans="1:15" x14ac:dyDescent="0.25">
      <c r="A99">
        <f t="shared" si="6"/>
        <v>397</v>
      </c>
      <c r="B99" t="str">
        <f t="shared" si="9"/>
        <v>Pré-mirim 1 Pluma Amarela/Preta Masculino</v>
      </c>
      <c r="C99" t="s">
        <v>47</v>
      </c>
      <c r="D99" t="s">
        <v>14</v>
      </c>
      <c r="E99" t="s">
        <v>18</v>
      </c>
      <c r="F99" t="str">
        <f>_xlfn.XLOOKUP(E99,'listas apoio'!A:A,'listas apoio'!B:B)</f>
        <v>LIGHT FEATHER</v>
      </c>
      <c r="G99" t="s">
        <v>64</v>
      </c>
      <c r="I99" s="2">
        <v>14.7</v>
      </c>
      <c r="J99" t="s">
        <v>54</v>
      </c>
      <c r="K99">
        <v>1</v>
      </c>
      <c r="L99">
        <f>_xlfn.XLOOKUP(J99,Info!$W$2:$W$5,Info!$X$2:$X$5)</f>
        <v>4</v>
      </c>
      <c r="M99">
        <f>_xlfn.XLOOKUP(J99,Info!$W$2:$W$5,Info!$Y$2:$Y$5)</f>
        <v>5</v>
      </c>
      <c r="N99" s="4">
        <v>45676</v>
      </c>
      <c r="O99" s="4">
        <v>45676</v>
      </c>
    </row>
    <row r="100" spans="1:15" x14ac:dyDescent="0.25">
      <c r="A100">
        <f t="shared" si="6"/>
        <v>398</v>
      </c>
      <c r="B100" t="str">
        <f t="shared" si="9"/>
        <v>Pré-mirim 1 Pluma Laranja/Branca Masculino</v>
      </c>
      <c r="C100" t="s">
        <v>48</v>
      </c>
      <c r="D100" t="s">
        <v>14</v>
      </c>
      <c r="E100" t="s">
        <v>18</v>
      </c>
      <c r="F100" t="str">
        <f>_xlfn.XLOOKUP(E100,'listas apoio'!A:A,'listas apoio'!B:B)</f>
        <v>LIGHT FEATHER</v>
      </c>
      <c r="G100" t="s">
        <v>64</v>
      </c>
      <c r="I100" s="2">
        <v>14.7</v>
      </c>
      <c r="J100" t="s">
        <v>54</v>
      </c>
      <c r="K100">
        <v>1</v>
      </c>
      <c r="L100">
        <f>_xlfn.XLOOKUP(J100,Info!$W$2:$W$5,Info!$X$2:$X$5)</f>
        <v>4</v>
      </c>
      <c r="M100">
        <f>_xlfn.XLOOKUP(J100,Info!$W$2:$W$5,Info!$Y$2:$Y$5)</f>
        <v>5</v>
      </c>
      <c r="N100" s="4">
        <v>45676</v>
      </c>
      <c r="O100" s="4">
        <v>45676</v>
      </c>
    </row>
    <row r="101" spans="1:15" x14ac:dyDescent="0.25">
      <c r="A101">
        <f t="shared" si="6"/>
        <v>399</v>
      </c>
      <c r="B101" t="str">
        <f t="shared" si="9"/>
        <v>Pré-mirim 1 Pluma Laranja Masculino</v>
      </c>
      <c r="C101" t="s">
        <v>49</v>
      </c>
      <c r="D101" t="s">
        <v>14</v>
      </c>
      <c r="E101" t="s">
        <v>18</v>
      </c>
      <c r="F101" t="str">
        <f>_xlfn.XLOOKUP(E101,'listas apoio'!A:A,'listas apoio'!B:B)</f>
        <v>LIGHT FEATHER</v>
      </c>
      <c r="G101" t="s">
        <v>64</v>
      </c>
      <c r="I101" s="2">
        <v>14.7</v>
      </c>
      <c r="J101" t="s">
        <v>54</v>
      </c>
      <c r="K101">
        <v>1</v>
      </c>
      <c r="L101">
        <f>_xlfn.XLOOKUP(J101,Info!$W$2:$W$5,Info!$X$2:$X$5)</f>
        <v>4</v>
      </c>
      <c r="M101">
        <f>_xlfn.XLOOKUP(J101,Info!$W$2:$W$5,Info!$Y$2:$Y$5)</f>
        <v>5</v>
      </c>
      <c r="N101" s="4">
        <v>45676</v>
      </c>
      <c r="O101" s="4">
        <v>45676</v>
      </c>
    </row>
    <row r="102" spans="1:15" x14ac:dyDescent="0.25">
      <c r="A102">
        <f t="shared" si="6"/>
        <v>400</v>
      </c>
      <c r="B102" t="str">
        <f t="shared" si="9"/>
        <v>Pré-mirim 1 Pluma Laranja/Preta Masculino</v>
      </c>
      <c r="C102" t="s">
        <v>50</v>
      </c>
      <c r="D102" t="s">
        <v>14</v>
      </c>
      <c r="E102" t="s">
        <v>18</v>
      </c>
      <c r="F102" t="str">
        <f>_xlfn.XLOOKUP(E102,'listas apoio'!A:A,'listas apoio'!B:B)</f>
        <v>LIGHT FEATHER</v>
      </c>
      <c r="G102" t="s">
        <v>64</v>
      </c>
      <c r="I102" s="2">
        <v>14.7</v>
      </c>
      <c r="J102" t="s">
        <v>54</v>
      </c>
      <c r="K102">
        <v>1</v>
      </c>
      <c r="L102">
        <f>_xlfn.XLOOKUP(J102,Info!$W$2:$W$5,Info!$X$2:$X$5)</f>
        <v>4</v>
      </c>
      <c r="M102">
        <f>_xlfn.XLOOKUP(J102,Info!$W$2:$W$5,Info!$Y$2:$Y$5)</f>
        <v>5</v>
      </c>
      <c r="N102" s="4">
        <v>45676</v>
      </c>
      <c r="O102" s="4">
        <v>45676</v>
      </c>
    </row>
    <row r="103" spans="1:15" x14ac:dyDescent="0.25">
      <c r="A103">
        <f t="shared" si="6"/>
        <v>401</v>
      </c>
      <c r="B103" t="str">
        <f t="shared" si="9"/>
        <v>Pré-mirim 1 Pluma Verde/Branca Masculino</v>
      </c>
      <c r="C103" t="s">
        <v>51</v>
      </c>
      <c r="D103" t="s">
        <v>14</v>
      </c>
      <c r="E103" t="s">
        <v>18</v>
      </c>
      <c r="F103" t="str">
        <f>_xlfn.XLOOKUP(E103,'listas apoio'!A:A,'listas apoio'!B:B)</f>
        <v>LIGHT FEATHER</v>
      </c>
      <c r="G103" t="s">
        <v>64</v>
      </c>
      <c r="I103" s="2">
        <v>14.7</v>
      </c>
      <c r="J103" t="s">
        <v>54</v>
      </c>
      <c r="K103">
        <v>1</v>
      </c>
      <c r="L103">
        <f>_xlfn.XLOOKUP(J103,Info!$W$2:$W$5,Info!$X$2:$X$5)</f>
        <v>4</v>
      </c>
      <c r="M103">
        <f>_xlfn.XLOOKUP(J103,Info!$W$2:$W$5,Info!$Y$2:$Y$5)</f>
        <v>5</v>
      </c>
      <c r="N103" s="4">
        <v>45676</v>
      </c>
      <c r="O103" s="4">
        <v>45676</v>
      </c>
    </row>
    <row r="104" spans="1:15" x14ac:dyDescent="0.25">
      <c r="A104">
        <f t="shared" si="6"/>
        <v>402</v>
      </c>
      <c r="B104" t="str">
        <f t="shared" si="9"/>
        <v>Pré-mirim 1 Pluma Verde Masculino</v>
      </c>
      <c r="C104" t="s">
        <v>52</v>
      </c>
      <c r="D104" t="s">
        <v>14</v>
      </c>
      <c r="E104" t="s">
        <v>18</v>
      </c>
      <c r="F104" t="str">
        <f>_xlfn.XLOOKUP(E104,'listas apoio'!A:A,'listas apoio'!B:B)</f>
        <v>LIGHT FEATHER</v>
      </c>
      <c r="G104" t="s">
        <v>64</v>
      </c>
      <c r="I104" s="2">
        <v>14.7</v>
      </c>
      <c r="J104" t="s">
        <v>54</v>
      </c>
      <c r="K104">
        <v>1</v>
      </c>
      <c r="L104">
        <f>_xlfn.XLOOKUP(J104,Info!$W$2:$W$5,Info!$X$2:$X$5)</f>
        <v>4</v>
      </c>
      <c r="M104">
        <f>_xlfn.XLOOKUP(J104,Info!$W$2:$W$5,Info!$Y$2:$Y$5)</f>
        <v>5</v>
      </c>
      <c r="N104" s="4">
        <v>45676</v>
      </c>
      <c r="O104" s="4">
        <v>45676</v>
      </c>
    </row>
    <row r="105" spans="1:15" x14ac:dyDescent="0.25">
      <c r="A105">
        <f t="shared" si="6"/>
        <v>403</v>
      </c>
      <c r="B105" t="str">
        <f t="shared" si="9"/>
        <v>Pré-mirim 1 Pluma Verde/Preta Masculino</v>
      </c>
      <c r="C105" t="s">
        <v>53</v>
      </c>
      <c r="D105" t="s">
        <v>14</v>
      </c>
      <c r="E105" t="s">
        <v>18</v>
      </c>
      <c r="F105" t="str">
        <f>_xlfn.XLOOKUP(E105,'listas apoio'!A:A,'listas apoio'!B:B)</f>
        <v>LIGHT FEATHER</v>
      </c>
      <c r="G105" t="s">
        <v>64</v>
      </c>
      <c r="I105" s="2">
        <v>14.7</v>
      </c>
      <c r="J105" t="s">
        <v>54</v>
      </c>
      <c r="K105">
        <v>1</v>
      </c>
      <c r="L105">
        <f>_xlfn.XLOOKUP(J105,Info!$W$2:$W$5,Info!$X$2:$X$5)</f>
        <v>4</v>
      </c>
      <c r="M105">
        <f>_xlfn.XLOOKUP(J105,Info!$W$2:$W$5,Info!$Y$2:$Y$5)</f>
        <v>5</v>
      </c>
      <c r="N105" s="4">
        <v>45676</v>
      </c>
      <c r="O105" s="4">
        <v>45676</v>
      </c>
    </row>
    <row r="106" spans="1:15" x14ac:dyDescent="0.25">
      <c r="A106">
        <f t="shared" si="6"/>
        <v>404</v>
      </c>
      <c r="B106" t="str">
        <f>J106&amp;IF(K106="",""," "&amp;K106)&amp;" "&amp;E106&amp;" "&amp;C106&amp;" "&amp;D106</f>
        <v>Pré-mirim 2 Pluma Branca Masculino</v>
      </c>
      <c r="C106" t="s">
        <v>13</v>
      </c>
      <c r="D106" t="s">
        <v>14</v>
      </c>
      <c r="E106" t="s">
        <v>18</v>
      </c>
      <c r="F106" t="str">
        <f>_xlfn.XLOOKUP(E106,'listas apoio'!A:A,'listas apoio'!B:B)</f>
        <v>LIGHT FEATHER</v>
      </c>
      <c r="G106" t="s">
        <v>63</v>
      </c>
      <c r="I106" s="2">
        <v>14.2</v>
      </c>
      <c r="J106" t="s">
        <v>54</v>
      </c>
      <c r="K106">
        <v>2</v>
      </c>
      <c r="L106">
        <f>_xlfn.XLOOKUP(J106,Info!$W$2:$W$5,Info!$X$2:$X$5)</f>
        <v>4</v>
      </c>
      <c r="M106">
        <f>_xlfn.XLOOKUP(J106,Info!$W$2:$W$5,Info!$Y$2:$Y$5)</f>
        <v>5</v>
      </c>
      <c r="N106" s="4">
        <v>45676</v>
      </c>
      <c r="O106" s="4">
        <v>45676</v>
      </c>
    </row>
    <row r="107" spans="1:15" x14ac:dyDescent="0.25">
      <c r="A107">
        <f t="shared" si="6"/>
        <v>405</v>
      </c>
      <c r="B107" t="str">
        <f t="shared" ref="B107:B118" si="10">J107&amp;IF(K107="",""," "&amp;K107)&amp;" "&amp;E107&amp;" "&amp;C107&amp;" "&amp;D107</f>
        <v>Pré-mirim 2 Pluma Cinza/Branca Masculino</v>
      </c>
      <c r="C107" t="s">
        <v>42</v>
      </c>
      <c r="D107" t="s">
        <v>14</v>
      </c>
      <c r="E107" t="s">
        <v>18</v>
      </c>
      <c r="F107" t="str">
        <f>_xlfn.XLOOKUP(E107,'listas apoio'!A:A,'listas apoio'!B:B)</f>
        <v>LIGHT FEATHER</v>
      </c>
      <c r="G107" t="s">
        <v>63</v>
      </c>
      <c r="I107" s="2">
        <v>14.2</v>
      </c>
      <c r="J107" t="s">
        <v>54</v>
      </c>
      <c r="K107">
        <v>2</v>
      </c>
      <c r="L107">
        <f>_xlfn.XLOOKUP(J107,Info!$W$2:$W$5,Info!$X$2:$X$5)</f>
        <v>4</v>
      </c>
      <c r="M107">
        <f>_xlfn.XLOOKUP(J107,Info!$W$2:$W$5,Info!$Y$2:$Y$5)</f>
        <v>5</v>
      </c>
      <c r="N107" s="4">
        <v>45676</v>
      </c>
      <c r="O107" s="4">
        <v>45676</v>
      </c>
    </row>
    <row r="108" spans="1:15" x14ac:dyDescent="0.25">
      <c r="A108">
        <f t="shared" si="6"/>
        <v>406</v>
      </c>
      <c r="B108" t="str">
        <f t="shared" si="10"/>
        <v>Pré-mirim 2 Pluma Cinza Masculino</v>
      </c>
      <c r="C108" t="s">
        <v>43</v>
      </c>
      <c r="D108" t="s">
        <v>14</v>
      </c>
      <c r="E108" t="s">
        <v>18</v>
      </c>
      <c r="F108" t="str">
        <f>_xlfn.XLOOKUP(E108,'listas apoio'!A:A,'listas apoio'!B:B)</f>
        <v>LIGHT FEATHER</v>
      </c>
      <c r="G108" t="s">
        <v>63</v>
      </c>
      <c r="I108" s="2">
        <v>14.2</v>
      </c>
      <c r="J108" t="s">
        <v>54</v>
      </c>
      <c r="K108">
        <v>2</v>
      </c>
      <c r="L108">
        <f>_xlfn.XLOOKUP(J108,Info!$W$2:$W$5,Info!$X$2:$X$5)</f>
        <v>4</v>
      </c>
      <c r="M108">
        <f>_xlfn.XLOOKUP(J108,Info!$W$2:$W$5,Info!$Y$2:$Y$5)</f>
        <v>5</v>
      </c>
      <c r="N108" s="4">
        <v>45676</v>
      </c>
      <c r="O108" s="4">
        <v>45676</v>
      </c>
    </row>
    <row r="109" spans="1:15" x14ac:dyDescent="0.25">
      <c r="A109">
        <f t="shared" si="6"/>
        <v>407</v>
      </c>
      <c r="B109" t="str">
        <f t="shared" si="10"/>
        <v>Pré-mirim 2 Pluma Cinza/Preta Masculino</v>
      </c>
      <c r="C109" t="s">
        <v>44</v>
      </c>
      <c r="D109" t="s">
        <v>14</v>
      </c>
      <c r="E109" t="s">
        <v>18</v>
      </c>
      <c r="F109" t="str">
        <f>_xlfn.XLOOKUP(E109,'listas apoio'!A:A,'listas apoio'!B:B)</f>
        <v>LIGHT FEATHER</v>
      </c>
      <c r="G109" t="s">
        <v>63</v>
      </c>
      <c r="I109" s="2">
        <v>14.2</v>
      </c>
      <c r="J109" t="s">
        <v>54</v>
      </c>
      <c r="K109">
        <v>2</v>
      </c>
      <c r="L109">
        <f>_xlfn.XLOOKUP(J109,Info!$W$2:$W$5,Info!$X$2:$X$5)</f>
        <v>4</v>
      </c>
      <c r="M109">
        <f>_xlfn.XLOOKUP(J109,Info!$W$2:$W$5,Info!$Y$2:$Y$5)</f>
        <v>5</v>
      </c>
      <c r="N109" s="4">
        <v>45676</v>
      </c>
      <c r="O109" s="4">
        <v>45676</v>
      </c>
    </row>
    <row r="110" spans="1:15" x14ac:dyDescent="0.25">
      <c r="A110">
        <f t="shared" si="6"/>
        <v>408</v>
      </c>
      <c r="B110" t="str">
        <f t="shared" si="10"/>
        <v>Pré-mirim 2 Pluma Amarela/Branca Masculino</v>
      </c>
      <c r="C110" t="s">
        <v>45</v>
      </c>
      <c r="D110" t="s">
        <v>14</v>
      </c>
      <c r="E110" t="s">
        <v>18</v>
      </c>
      <c r="F110" t="str">
        <f>_xlfn.XLOOKUP(E110,'listas apoio'!A:A,'listas apoio'!B:B)</f>
        <v>LIGHT FEATHER</v>
      </c>
      <c r="G110" t="s">
        <v>63</v>
      </c>
      <c r="I110" s="2">
        <v>14.2</v>
      </c>
      <c r="J110" t="s">
        <v>54</v>
      </c>
      <c r="K110">
        <v>2</v>
      </c>
      <c r="L110">
        <f>_xlfn.XLOOKUP(J110,Info!$W$2:$W$5,Info!$X$2:$X$5)</f>
        <v>4</v>
      </c>
      <c r="M110">
        <f>_xlfn.XLOOKUP(J110,Info!$W$2:$W$5,Info!$Y$2:$Y$5)</f>
        <v>5</v>
      </c>
      <c r="N110" s="4">
        <v>45676</v>
      </c>
      <c r="O110" s="4">
        <v>45676</v>
      </c>
    </row>
    <row r="111" spans="1:15" x14ac:dyDescent="0.25">
      <c r="A111">
        <f t="shared" si="6"/>
        <v>409</v>
      </c>
      <c r="B111" t="str">
        <f t="shared" si="10"/>
        <v>Pré-mirim 2 Pluma Amarela Masculino</v>
      </c>
      <c r="C111" t="s">
        <v>46</v>
      </c>
      <c r="D111" t="s">
        <v>14</v>
      </c>
      <c r="E111" t="s">
        <v>18</v>
      </c>
      <c r="F111" t="str">
        <f>_xlfn.XLOOKUP(E111,'listas apoio'!A:A,'listas apoio'!B:B)</f>
        <v>LIGHT FEATHER</v>
      </c>
      <c r="G111" t="s">
        <v>63</v>
      </c>
      <c r="I111" s="2">
        <v>14.2</v>
      </c>
      <c r="J111" t="s">
        <v>54</v>
      </c>
      <c r="K111">
        <v>2</v>
      </c>
      <c r="L111">
        <f>_xlfn.XLOOKUP(J111,Info!$W$2:$W$5,Info!$X$2:$X$5)</f>
        <v>4</v>
      </c>
      <c r="M111">
        <f>_xlfn.XLOOKUP(J111,Info!$W$2:$W$5,Info!$Y$2:$Y$5)</f>
        <v>5</v>
      </c>
      <c r="N111" s="4">
        <v>45676</v>
      </c>
      <c r="O111" s="4">
        <v>45676</v>
      </c>
    </row>
    <row r="112" spans="1:15" x14ac:dyDescent="0.25">
      <c r="A112">
        <f t="shared" si="6"/>
        <v>410</v>
      </c>
      <c r="B112" t="str">
        <f t="shared" si="10"/>
        <v>Pré-mirim 2 Pluma Amarela/Preta Masculino</v>
      </c>
      <c r="C112" t="s">
        <v>47</v>
      </c>
      <c r="D112" t="s">
        <v>14</v>
      </c>
      <c r="E112" t="s">
        <v>18</v>
      </c>
      <c r="F112" t="str">
        <f>_xlfn.XLOOKUP(E112,'listas apoio'!A:A,'listas apoio'!B:B)</f>
        <v>LIGHT FEATHER</v>
      </c>
      <c r="G112" t="s">
        <v>63</v>
      </c>
      <c r="I112" s="2">
        <v>14.2</v>
      </c>
      <c r="J112" t="s">
        <v>54</v>
      </c>
      <c r="K112">
        <v>2</v>
      </c>
      <c r="L112">
        <f>_xlfn.XLOOKUP(J112,Info!$W$2:$W$5,Info!$X$2:$X$5)</f>
        <v>4</v>
      </c>
      <c r="M112">
        <f>_xlfn.XLOOKUP(J112,Info!$W$2:$W$5,Info!$Y$2:$Y$5)</f>
        <v>5</v>
      </c>
      <c r="N112" s="4">
        <v>45676</v>
      </c>
      <c r="O112" s="4">
        <v>45676</v>
      </c>
    </row>
    <row r="113" spans="1:15" x14ac:dyDescent="0.25">
      <c r="A113">
        <f t="shared" si="6"/>
        <v>411</v>
      </c>
      <c r="B113" t="str">
        <f t="shared" si="10"/>
        <v>Pré-mirim 2 Pluma Laranja/Branca Masculino</v>
      </c>
      <c r="C113" t="s">
        <v>48</v>
      </c>
      <c r="D113" t="s">
        <v>14</v>
      </c>
      <c r="E113" t="s">
        <v>18</v>
      </c>
      <c r="F113" t="str">
        <f>_xlfn.XLOOKUP(E113,'listas apoio'!A:A,'listas apoio'!B:B)</f>
        <v>LIGHT FEATHER</v>
      </c>
      <c r="G113" t="s">
        <v>63</v>
      </c>
      <c r="I113" s="2">
        <v>14.2</v>
      </c>
      <c r="J113" t="s">
        <v>54</v>
      </c>
      <c r="K113">
        <v>2</v>
      </c>
      <c r="L113">
        <f>_xlfn.XLOOKUP(J113,Info!$W$2:$W$5,Info!$X$2:$X$5)</f>
        <v>4</v>
      </c>
      <c r="M113">
        <f>_xlfn.XLOOKUP(J113,Info!$W$2:$W$5,Info!$Y$2:$Y$5)</f>
        <v>5</v>
      </c>
      <c r="N113" s="4">
        <v>45676</v>
      </c>
      <c r="O113" s="4">
        <v>45676</v>
      </c>
    </row>
    <row r="114" spans="1:15" x14ac:dyDescent="0.25">
      <c r="A114">
        <f t="shared" si="6"/>
        <v>412</v>
      </c>
      <c r="B114" t="str">
        <f t="shared" si="10"/>
        <v>Pré-mirim 2 Pluma Laranja Masculino</v>
      </c>
      <c r="C114" t="s">
        <v>49</v>
      </c>
      <c r="D114" t="s">
        <v>14</v>
      </c>
      <c r="E114" t="s">
        <v>18</v>
      </c>
      <c r="F114" t="str">
        <f>_xlfn.XLOOKUP(E114,'listas apoio'!A:A,'listas apoio'!B:B)</f>
        <v>LIGHT FEATHER</v>
      </c>
      <c r="G114" t="s">
        <v>63</v>
      </c>
      <c r="I114" s="2">
        <v>14.2</v>
      </c>
      <c r="J114" t="s">
        <v>54</v>
      </c>
      <c r="K114">
        <v>2</v>
      </c>
      <c r="L114">
        <f>_xlfn.XLOOKUP(J114,Info!$W$2:$W$5,Info!$X$2:$X$5)</f>
        <v>4</v>
      </c>
      <c r="M114">
        <f>_xlfn.XLOOKUP(J114,Info!$W$2:$W$5,Info!$Y$2:$Y$5)</f>
        <v>5</v>
      </c>
      <c r="N114" s="4">
        <v>45676</v>
      </c>
      <c r="O114" s="4">
        <v>45676</v>
      </c>
    </row>
    <row r="115" spans="1:15" x14ac:dyDescent="0.25">
      <c r="A115">
        <f t="shared" si="6"/>
        <v>413</v>
      </c>
      <c r="B115" t="str">
        <f t="shared" si="10"/>
        <v>Pré-mirim 2 Pluma Laranja/Preta Masculino</v>
      </c>
      <c r="C115" t="s">
        <v>50</v>
      </c>
      <c r="D115" t="s">
        <v>14</v>
      </c>
      <c r="E115" t="s">
        <v>18</v>
      </c>
      <c r="F115" t="str">
        <f>_xlfn.XLOOKUP(E115,'listas apoio'!A:A,'listas apoio'!B:B)</f>
        <v>LIGHT FEATHER</v>
      </c>
      <c r="G115" t="s">
        <v>63</v>
      </c>
      <c r="I115" s="2">
        <v>14.2</v>
      </c>
      <c r="J115" t="s">
        <v>54</v>
      </c>
      <c r="K115">
        <v>2</v>
      </c>
      <c r="L115">
        <f>_xlfn.XLOOKUP(J115,Info!$W$2:$W$5,Info!$X$2:$X$5)</f>
        <v>4</v>
      </c>
      <c r="M115">
        <f>_xlfn.XLOOKUP(J115,Info!$W$2:$W$5,Info!$Y$2:$Y$5)</f>
        <v>5</v>
      </c>
      <c r="N115" s="4">
        <v>45676</v>
      </c>
      <c r="O115" s="4">
        <v>45676</v>
      </c>
    </row>
    <row r="116" spans="1:15" x14ac:dyDescent="0.25">
      <c r="A116">
        <f t="shared" si="6"/>
        <v>414</v>
      </c>
      <c r="B116" t="str">
        <f t="shared" si="10"/>
        <v>Pré-mirim 2 Pluma Verde/Branca Masculino</v>
      </c>
      <c r="C116" t="s">
        <v>51</v>
      </c>
      <c r="D116" t="s">
        <v>14</v>
      </c>
      <c r="E116" t="s">
        <v>18</v>
      </c>
      <c r="F116" t="str">
        <f>_xlfn.XLOOKUP(E116,'listas apoio'!A:A,'listas apoio'!B:B)</f>
        <v>LIGHT FEATHER</v>
      </c>
      <c r="G116" t="s">
        <v>63</v>
      </c>
      <c r="I116" s="2">
        <v>14.2</v>
      </c>
      <c r="J116" t="s">
        <v>54</v>
      </c>
      <c r="K116">
        <v>2</v>
      </c>
      <c r="L116">
        <f>_xlfn.XLOOKUP(J116,Info!$W$2:$W$5,Info!$X$2:$X$5)</f>
        <v>4</v>
      </c>
      <c r="M116">
        <f>_xlfn.XLOOKUP(J116,Info!$W$2:$W$5,Info!$Y$2:$Y$5)</f>
        <v>5</v>
      </c>
      <c r="N116" s="4">
        <v>45676</v>
      </c>
      <c r="O116" s="4">
        <v>45676</v>
      </c>
    </row>
    <row r="117" spans="1:15" x14ac:dyDescent="0.25">
      <c r="A117">
        <f t="shared" si="6"/>
        <v>415</v>
      </c>
      <c r="B117" t="str">
        <f t="shared" si="10"/>
        <v>Pré-mirim 2 Pluma Verde Masculino</v>
      </c>
      <c r="C117" t="s">
        <v>52</v>
      </c>
      <c r="D117" t="s">
        <v>14</v>
      </c>
      <c r="E117" t="s">
        <v>18</v>
      </c>
      <c r="F117" t="str">
        <f>_xlfn.XLOOKUP(E117,'listas apoio'!A:A,'listas apoio'!B:B)</f>
        <v>LIGHT FEATHER</v>
      </c>
      <c r="G117" t="s">
        <v>63</v>
      </c>
      <c r="I117" s="2">
        <v>14.2</v>
      </c>
      <c r="J117" t="s">
        <v>54</v>
      </c>
      <c r="K117">
        <v>2</v>
      </c>
      <c r="L117">
        <f>_xlfn.XLOOKUP(J117,Info!$W$2:$W$5,Info!$X$2:$X$5)</f>
        <v>4</v>
      </c>
      <c r="M117">
        <f>_xlfn.XLOOKUP(J117,Info!$W$2:$W$5,Info!$Y$2:$Y$5)</f>
        <v>5</v>
      </c>
      <c r="N117" s="4">
        <v>45676</v>
      </c>
      <c r="O117" s="4">
        <v>45676</v>
      </c>
    </row>
    <row r="118" spans="1:15" x14ac:dyDescent="0.25">
      <c r="A118">
        <f t="shared" si="6"/>
        <v>416</v>
      </c>
      <c r="B118" t="str">
        <f t="shared" si="10"/>
        <v>Pré-mirim 2 Pluma Verde/Preta Masculino</v>
      </c>
      <c r="C118" t="s">
        <v>53</v>
      </c>
      <c r="D118" t="s">
        <v>14</v>
      </c>
      <c r="E118" t="s">
        <v>18</v>
      </c>
      <c r="F118" t="str">
        <f>_xlfn.XLOOKUP(E118,'listas apoio'!A:A,'listas apoio'!B:B)</f>
        <v>LIGHT FEATHER</v>
      </c>
      <c r="G118" t="s">
        <v>63</v>
      </c>
      <c r="I118" s="2">
        <v>14.2</v>
      </c>
      <c r="J118" t="s">
        <v>54</v>
      </c>
      <c r="K118">
        <v>2</v>
      </c>
      <c r="L118">
        <f>_xlfn.XLOOKUP(J118,Info!$W$2:$W$5,Info!$X$2:$X$5)</f>
        <v>4</v>
      </c>
      <c r="M118">
        <f>_xlfn.XLOOKUP(J118,Info!$W$2:$W$5,Info!$Y$2:$Y$5)</f>
        <v>5</v>
      </c>
      <c r="N118" s="4">
        <v>45676</v>
      </c>
      <c r="O118" s="4">
        <v>45676</v>
      </c>
    </row>
    <row r="119" spans="1:15" x14ac:dyDescent="0.25">
      <c r="A119">
        <f t="shared" si="6"/>
        <v>417</v>
      </c>
      <c r="B119" t="str">
        <f>J119&amp;IF(K119="",""," "&amp;K119)&amp;" "&amp;E119&amp;" "&amp;C119&amp;" "&amp;D119</f>
        <v>Pré-mirim 2 Pluma Branca Masculino</v>
      </c>
      <c r="C119" t="s">
        <v>13</v>
      </c>
      <c r="D119" t="s">
        <v>14</v>
      </c>
      <c r="E119" t="s">
        <v>18</v>
      </c>
      <c r="F119" t="str">
        <f>_xlfn.XLOOKUP(E119,'listas apoio'!A:A,'listas apoio'!B:B)</f>
        <v>LIGHT FEATHER</v>
      </c>
      <c r="G119" t="s">
        <v>64</v>
      </c>
      <c r="I119" s="2">
        <v>14.7</v>
      </c>
      <c r="J119" t="s">
        <v>54</v>
      </c>
      <c r="K119">
        <v>2</v>
      </c>
      <c r="L119">
        <f>_xlfn.XLOOKUP(J119,Info!$W$2:$W$5,Info!$X$2:$X$5)</f>
        <v>4</v>
      </c>
      <c r="M119">
        <f>_xlfn.XLOOKUP(J119,Info!$W$2:$W$5,Info!$Y$2:$Y$5)</f>
        <v>5</v>
      </c>
      <c r="N119" s="4">
        <v>45676</v>
      </c>
      <c r="O119" s="4">
        <v>45676</v>
      </c>
    </row>
    <row r="120" spans="1:15" x14ac:dyDescent="0.25">
      <c r="A120">
        <f t="shared" si="6"/>
        <v>418</v>
      </c>
      <c r="B120" t="str">
        <f t="shared" ref="B120:B131" si="11">J120&amp;IF(K120="",""," "&amp;K120)&amp;" "&amp;E120&amp;" "&amp;C120&amp;" "&amp;D120</f>
        <v>Pré-mirim 2 Pluma Cinza/Branca Masculino</v>
      </c>
      <c r="C120" t="s">
        <v>42</v>
      </c>
      <c r="D120" t="s">
        <v>14</v>
      </c>
      <c r="E120" t="s">
        <v>18</v>
      </c>
      <c r="F120" t="str">
        <f>_xlfn.XLOOKUP(E120,'listas apoio'!A:A,'listas apoio'!B:B)</f>
        <v>LIGHT FEATHER</v>
      </c>
      <c r="G120" t="s">
        <v>64</v>
      </c>
      <c r="I120" s="2">
        <v>14.7</v>
      </c>
      <c r="J120" t="s">
        <v>54</v>
      </c>
      <c r="K120">
        <v>2</v>
      </c>
      <c r="L120">
        <f>_xlfn.XLOOKUP(J120,Info!$W$2:$W$5,Info!$X$2:$X$5)</f>
        <v>4</v>
      </c>
      <c r="M120">
        <f>_xlfn.XLOOKUP(J120,Info!$W$2:$W$5,Info!$Y$2:$Y$5)</f>
        <v>5</v>
      </c>
      <c r="N120" s="4">
        <v>45676</v>
      </c>
      <c r="O120" s="4">
        <v>45676</v>
      </c>
    </row>
    <row r="121" spans="1:15" x14ac:dyDescent="0.25">
      <c r="A121">
        <f t="shared" si="6"/>
        <v>419</v>
      </c>
      <c r="B121" t="str">
        <f t="shared" si="11"/>
        <v>Pré-mirim 2 Pluma Cinza Masculino</v>
      </c>
      <c r="C121" t="s">
        <v>43</v>
      </c>
      <c r="D121" t="s">
        <v>14</v>
      </c>
      <c r="E121" t="s">
        <v>18</v>
      </c>
      <c r="F121" t="str">
        <f>_xlfn.XLOOKUP(E121,'listas apoio'!A:A,'listas apoio'!B:B)</f>
        <v>LIGHT FEATHER</v>
      </c>
      <c r="G121" t="s">
        <v>64</v>
      </c>
      <c r="I121" s="2">
        <v>14.7</v>
      </c>
      <c r="J121" t="s">
        <v>54</v>
      </c>
      <c r="K121">
        <v>2</v>
      </c>
      <c r="L121">
        <f>_xlfn.XLOOKUP(J121,Info!$W$2:$W$5,Info!$X$2:$X$5)</f>
        <v>4</v>
      </c>
      <c r="M121">
        <f>_xlfn.XLOOKUP(J121,Info!$W$2:$W$5,Info!$Y$2:$Y$5)</f>
        <v>5</v>
      </c>
      <c r="N121" s="4">
        <v>45676</v>
      </c>
      <c r="O121" s="4">
        <v>45676</v>
      </c>
    </row>
    <row r="122" spans="1:15" x14ac:dyDescent="0.25">
      <c r="A122">
        <f t="shared" si="6"/>
        <v>420</v>
      </c>
      <c r="B122" t="str">
        <f t="shared" si="11"/>
        <v>Pré-mirim 2 Pluma Cinza/Preta Masculino</v>
      </c>
      <c r="C122" t="s">
        <v>44</v>
      </c>
      <c r="D122" t="s">
        <v>14</v>
      </c>
      <c r="E122" t="s">
        <v>18</v>
      </c>
      <c r="F122" t="str">
        <f>_xlfn.XLOOKUP(E122,'listas apoio'!A:A,'listas apoio'!B:B)</f>
        <v>LIGHT FEATHER</v>
      </c>
      <c r="G122" t="s">
        <v>64</v>
      </c>
      <c r="I122" s="2">
        <v>14.7</v>
      </c>
      <c r="J122" t="s">
        <v>54</v>
      </c>
      <c r="K122">
        <v>2</v>
      </c>
      <c r="L122">
        <f>_xlfn.XLOOKUP(J122,Info!$W$2:$W$5,Info!$X$2:$X$5)</f>
        <v>4</v>
      </c>
      <c r="M122">
        <f>_xlfn.XLOOKUP(J122,Info!$W$2:$W$5,Info!$Y$2:$Y$5)</f>
        <v>5</v>
      </c>
      <c r="N122" s="4">
        <v>45676</v>
      </c>
      <c r="O122" s="4">
        <v>45676</v>
      </c>
    </row>
    <row r="123" spans="1:15" x14ac:dyDescent="0.25">
      <c r="A123">
        <f t="shared" si="6"/>
        <v>421</v>
      </c>
      <c r="B123" t="str">
        <f t="shared" si="11"/>
        <v>Pré-mirim 2 Pluma Amarela/Branca Masculino</v>
      </c>
      <c r="C123" t="s">
        <v>45</v>
      </c>
      <c r="D123" t="s">
        <v>14</v>
      </c>
      <c r="E123" t="s">
        <v>18</v>
      </c>
      <c r="F123" t="str">
        <f>_xlfn.XLOOKUP(E123,'listas apoio'!A:A,'listas apoio'!B:B)</f>
        <v>LIGHT FEATHER</v>
      </c>
      <c r="G123" t="s">
        <v>64</v>
      </c>
      <c r="I123" s="2">
        <v>14.7</v>
      </c>
      <c r="J123" t="s">
        <v>54</v>
      </c>
      <c r="K123">
        <v>2</v>
      </c>
      <c r="L123">
        <f>_xlfn.XLOOKUP(J123,Info!$W$2:$W$5,Info!$X$2:$X$5)</f>
        <v>4</v>
      </c>
      <c r="M123">
        <f>_xlfn.XLOOKUP(J123,Info!$W$2:$W$5,Info!$Y$2:$Y$5)</f>
        <v>5</v>
      </c>
      <c r="N123" s="4">
        <v>45676</v>
      </c>
      <c r="O123" s="4">
        <v>45676</v>
      </c>
    </row>
    <row r="124" spans="1:15" x14ac:dyDescent="0.25">
      <c r="A124">
        <f t="shared" si="6"/>
        <v>422</v>
      </c>
      <c r="B124" t="str">
        <f t="shared" si="11"/>
        <v>Pré-mirim 2 Pluma Amarela Masculino</v>
      </c>
      <c r="C124" t="s">
        <v>46</v>
      </c>
      <c r="D124" t="s">
        <v>14</v>
      </c>
      <c r="E124" t="s">
        <v>18</v>
      </c>
      <c r="F124" t="str">
        <f>_xlfn.XLOOKUP(E124,'listas apoio'!A:A,'listas apoio'!B:B)</f>
        <v>LIGHT FEATHER</v>
      </c>
      <c r="G124" t="s">
        <v>64</v>
      </c>
      <c r="I124" s="2">
        <v>14.7</v>
      </c>
      <c r="J124" t="s">
        <v>54</v>
      </c>
      <c r="K124">
        <v>2</v>
      </c>
      <c r="L124">
        <f>_xlfn.XLOOKUP(J124,Info!$W$2:$W$5,Info!$X$2:$X$5)</f>
        <v>4</v>
      </c>
      <c r="M124">
        <f>_xlfn.XLOOKUP(J124,Info!$W$2:$W$5,Info!$Y$2:$Y$5)</f>
        <v>5</v>
      </c>
      <c r="N124" s="4">
        <v>45676</v>
      </c>
      <c r="O124" s="4">
        <v>45676</v>
      </c>
    </row>
    <row r="125" spans="1:15" x14ac:dyDescent="0.25">
      <c r="A125">
        <f t="shared" si="6"/>
        <v>423</v>
      </c>
      <c r="B125" t="str">
        <f t="shared" si="11"/>
        <v>Pré-mirim 2 Pluma Amarela/Preta Masculino</v>
      </c>
      <c r="C125" t="s">
        <v>47</v>
      </c>
      <c r="D125" t="s">
        <v>14</v>
      </c>
      <c r="E125" t="s">
        <v>18</v>
      </c>
      <c r="F125" t="str">
        <f>_xlfn.XLOOKUP(E125,'listas apoio'!A:A,'listas apoio'!B:B)</f>
        <v>LIGHT FEATHER</v>
      </c>
      <c r="G125" t="s">
        <v>64</v>
      </c>
      <c r="I125" s="2">
        <v>14.7</v>
      </c>
      <c r="J125" t="s">
        <v>54</v>
      </c>
      <c r="K125">
        <v>2</v>
      </c>
      <c r="L125">
        <f>_xlfn.XLOOKUP(J125,Info!$W$2:$W$5,Info!$X$2:$X$5)</f>
        <v>4</v>
      </c>
      <c r="M125">
        <f>_xlfn.XLOOKUP(J125,Info!$W$2:$W$5,Info!$Y$2:$Y$5)</f>
        <v>5</v>
      </c>
      <c r="N125" s="4">
        <v>45676</v>
      </c>
      <c r="O125" s="4">
        <v>45676</v>
      </c>
    </row>
    <row r="126" spans="1:15" x14ac:dyDescent="0.25">
      <c r="A126">
        <f t="shared" si="6"/>
        <v>424</v>
      </c>
      <c r="B126" t="str">
        <f t="shared" si="11"/>
        <v>Pré-mirim 2 Pluma Laranja/Branca Masculino</v>
      </c>
      <c r="C126" t="s">
        <v>48</v>
      </c>
      <c r="D126" t="s">
        <v>14</v>
      </c>
      <c r="E126" t="s">
        <v>18</v>
      </c>
      <c r="F126" t="str">
        <f>_xlfn.XLOOKUP(E126,'listas apoio'!A:A,'listas apoio'!B:B)</f>
        <v>LIGHT FEATHER</v>
      </c>
      <c r="G126" t="s">
        <v>64</v>
      </c>
      <c r="I126" s="2">
        <v>14.7</v>
      </c>
      <c r="J126" t="s">
        <v>54</v>
      </c>
      <c r="K126">
        <v>2</v>
      </c>
      <c r="L126">
        <f>_xlfn.XLOOKUP(J126,Info!$W$2:$W$5,Info!$X$2:$X$5)</f>
        <v>4</v>
      </c>
      <c r="M126">
        <f>_xlfn.XLOOKUP(J126,Info!$W$2:$W$5,Info!$Y$2:$Y$5)</f>
        <v>5</v>
      </c>
      <c r="N126" s="4">
        <v>45676</v>
      </c>
      <c r="O126" s="4">
        <v>45676</v>
      </c>
    </row>
    <row r="127" spans="1:15" x14ac:dyDescent="0.25">
      <c r="A127">
        <f t="shared" si="6"/>
        <v>425</v>
      </c>
      <c r="B127" t="str">
        <f t="shared" si="11"/>
        <v>Pré-mirim 2 Pluma Laranja Masculino</v>
      </c>
      <c r="C127" t="s">
        <v>49</v>
      </c>
      <c r="D127" t="s">
        <v>14</v>
      </c>
      <c r="E127" t="s">
        <v>18</v>
      </c>
      <c r="F127" t="str">
        <f>_xlfn.XLOOKUP(E127,'listas apoio'!A:A,'listas apoio'!B:B)</f>
        <v>LIGHT FEATHER</v>
      </c>
      <c r="G127" t="s">
        <v>64</v>
      </c>
      <c r="I127" s="2">
        <v>14.7</v>
      </c>
      <c r="J127" t="s">
        <v>54</v>
      </c>
      <c r="K127">
        <v>2</v>
      </c>
      <c r="L127">
        <f>_xlfn.XLOOKUP(J127,Info!$W$2:$W$5,Info!$X$2:$X$5)</f>
        <v>4</v>
      </c>
      <c r="M127">
        <f>_xlfn.XLOOKUP(J127,Info!$W$2:$W$5,Info!$Y$2:$Y$5)</f>
        <v>5</v>
      </c>
      <c r="N127" s="4">
        <v>45676</v>
      </c>
      <c r="O127" s="4">
        <v>45676</v>
      </c>
    </row>
    <row r="128" spans="1:15" x14ac:dyDescent="0.25">
      <c r="A128">
        <f t="shared" si="6"/>
        <v>426</v>
      </c>
      <c r="B128" t="str">
        <f t="shared" si="11"/>
        <v>Pré-mirim 2 Pluma Laranja/Preta Masculino</v>
      </c>
      <c r="C128" t="s">
        <v>50</v>
      </c>
      <c r="D128" t="s">
        <v>14</v>
      </c>
      <c r="E128" t="s">
        <v>18</v>
      </c>
      <c r="F128" t="str">
        <f>_xlfn.XLOOKUP(E128,'listas apoio'!A:A,'listas apoio'!B:B)</f>
        <v>LIGHT FEATHER</v>
      </c>
      <c r="G128" t="s">
        <v>64</v>
      </c>
      <c r="I128" s="2">
        <v>14.7</v>
      </c>
      <c r="J128" t="s">
        <v>54</v>
      </c>
      <c r="K128">
        <v>2</v>
      </c>
      <c r="L128">
        <f>_xlfn.XLOOKUP(J128,Info!$W$2:$W$5,Info!$X$2:$X$5)</f>
        <v>4</v>
      </c>
      <c r="M128">
        <f>_xlfn.XLOOKUP(J128,Info!$W$2:$W$5,Info!$Y$2:$Y$5)</f>
        <v>5</v>
      </c>
      <c r="N128" s="4">
        <v>45676</v>
      </c>
      <c r="O128" s="4">
        <v>45676</v>
      </c>
    </row>
    <row r="129" spans="1:15" x14ac:dyDescent="0.25">
      <c r="A129">
        <f t="shared" si="6"/>
        <v>427</v>
      </c>
      <c r="B129" t="str">
        <f t="shared" si="11"/>
        <v>Pré-mirim 2 Pluma Verde/Branca Masculino</v>
      </c>
      <c r="C129" t="s">
        <v>51</v>
      </c>
      <c r="D129" t="s">
        <v>14</v>
      </c>
      <c r="E129" t="s">
        <v>18</v>
      </c>
      <c r="F129" t="str">
        <f>_xlfn.XLOOKUP(E129,'listas apoio'!A:A,'listas apoio'!B:B)</f>
        <v>LIGHT FEATHER</v>
      </c>
      <c r="G129" t="s">
        <v>64</v>
      </c>
      <c r="I129" s="2">
        <v>14.7</v>
      </c>
      <c r="J129" t="s">
        <v>54</v>
      </c>
      <c r="K129">
        <v>2</v>
      </c>
      <c r="L129">
        <f>_xlfn.XLOOKUP(J129,Info!$W$2:$W$5,Info!$X$2:$X$5)</f>
        <v>4</v>
      </c>
      <c r="M129">
        <f>_xlfn.XLOOKUP(J129,Info!$W$2:$W$5,Info!$Y$2:$Y$5)</f>
        <v>5</v>
      </c>
      <c r="N129" s="4">
        <v>45676</v>
      </c>
      <c r="O129" s="4">
        <v>45676</v>
      </c>
    </row>
    <row r="130" spans="1:15" x14ac:dyDescent="0.25">
      <c r="A130">
        <f t="shared" si="6"/>
        <v>428</v>
      </c>
      <c r="B130" t="str">
        <f t="shared" si="11"/>
        <v>Pré-mirim 2 Pluma Verde Masculino</v>
      </c>
      <c r="C130" t="s">
        <v>52</v>
      </c>
      <c r="D130" t="s">
        <v>14</v>
      </c>
      <c r="E130" t="s">
        <v>18</v>
      </c>
      <c r="F130" t="str">
        <f>_xlfn.XLOOKUP(E130,'listas apoio'!A:A,'listas apoio'!B:B)</f>
        <v>LIGHT FEATHER</v>
      </c>
      <c r="G130" t="s">
        <v>64</v>
      </c>
      <c r="I130" s="2">
        <v>14.7</v>
      </c>
      <c r="J130" t="s">
        <v>54</v>
      </c>
      <c r="K130">
        <v>2</v>
      </c>
      <c r="L130">
        <f>_xlfn.XLOOKUP(J130,Info!$W$2:$W$5,Info!$X$2:$X$5)</f>
        <v>4</v>
      </c>
      <c r="M130">
        <f>_xlfn.XLOOKUP(J130,Info!$W$2:$W$5,Info!$Y$2:$Y$5)</f>
        <v>5</v>
      </c>
      <c r="N130" s="4">
        <v>45676</v>
      </c>
      <c r="O130" s="4">
        <v>45676</v>
      </c>
    </row>
    <row r="131" spans="1:15" x14ac:dyDescent="0.25">
      <c r="A131">
        <f t="shared" si="6"/>
        <v>429</v>
      </c>
      <c r="B131" t="str">
        <f t="shared" si="11"/>
        <v>Pré-mirim 2 Pluma Verde/Preta Masculino</v>
      </c>
      <c r="C131" t="s">
        <v>53</v>
      </c>
      <c r="D131" t="s">
        <v>14</v>
      </c>
      <c r="E131" t="s">
        <v>18</v>
      </c>
      <c r="F131" t="str">
        <f>_xlfn.XLOOKUP(E131,'listas apoio'!A:A,'listas apoio'!B:B)</f>
        <v>LIGHT FEATHER</v>
      </c>
      <c r="G131" t="s">
        <v>64</v>
      </c>
      <c r="I131" s="2">
        <v>14.7</v>
      </c>
      <c r="J131" t="s">
        <v>54</v>
      </c>
      <c r="K131">
        <v>2</v>
      </c>
      <c r="L131">
        <f>_xlfn.XLOOKUP(J131,Info!$W$2:$W$5,Info!$X$2:$X$5)</f>
        <v>4</v>
      </c>
      <c r="M131">
        <f>_xlfn.XLOOKUP(J131,Info!$W$2:$W$5,Info!$Y$2:$Y$5)</f>
        <v>5</v>
      </c>
      <c r="N131" s="4">
        <v>45676</v>
      </c>
      <c r="O131" s="4">
        <v>45676</v>
      </c>
    </row>
    <row r="132" spans="1:15" x14ac:dyDescent="0.25">
      <c r="A132">
        <f t="shared" ref="A132:A157" si="12">A131+1</f>
        <v>430</v>
      </c>
      <c r="B132" t="str">
        <f>J132&amp;IF(K132="",""," "&amp;K132)&amp;" "&amp;E132&amp;" "&amp;C132&amp;" "&amp;D132</f>
        <v>Pré-mirim 3 Pluma Branca Masculino</v>
      </c>
      <c r="C132" t="s">
        <v>13</v>
      </c>
      <c r="D132" t="s">
        <v>14</v>
      </c>
      <c r="E132" t="s">
        <v>18</v>
      </c>
      <c r="F132" t="str">
        <f>_xlfn.XLOOKUP(E132,'listas apoio'!A:A,'listas apoio'!B:B)</f>
        <v>LIGHT FEATHER</v>
      </c>
      <c r="G132" t="s">
        <v>63</v>
      </c>
      <c r="I132" s="2">
        <v>18.2</v>
      </c>
      <c r="J132" t="s">
        <v>54</v>
      </c>
      <c r="K132">
        <v>3</v>
      </c>
      <c r="L132">
        <f>_xlfn.XLOOKUP(J132,Info!$W$2:$W$5,Info!$X$2:$X$5)</f>
        <v>4</v>
      </c>
      <c r="M132">
        <f>_xlfn.XLOOKUP(J132,Info!$W$2:$W$5,Info!$Y$2:$Y$5)</f>
        <v>5</v>
      </c>
      <c r="N132" s="4">
        <v>45676</v>
      </c>
      <c r="O132" s="4">
        <v>45676</v>
      </c>
    </row>
    <row r="133" spans="1:15" x14ac:dyDescent="0.25">
      <c r="A133">
        <f t="shared" si="12"/>
        <v>431</v>
      </c>
      <c r="B133" t="str">
        <f t="shared" ref="B133:B144" si="13">J133&amp;IF(K133="",""," "&amp;K133)&amp;" "&amp;E133&amp;" "&amp;C133&amp;" "&amp;D133</f>
        <v>Pré-mirim 3 Pluma Cinza/Branca Masculino</v>
      </c>
      <c r="C133" t="s">
        <v>42</v>
      </c>
      <c r="D133" t="s">
        <v>14</v>
      </c>
      <c r="E133" t="s">
        <v>18</v>
      </c>
      <c r="F133" t="str">
        <f>_xlfn.XLOOKUP(E133,'listas apoio'!A:A,'listas apoio'!B:B)</f>
        <v>LIGHT FEATHER</v>
      </c>
      <c r="G133" t="s">
        <v>63</v>
      </c>
      <c r="I133" s="2">
        <v>18.2</v>
      </c>
      <c r="J133" t="s">
        <v>54</v>
      </c>
      <c r="K133">
        <v>3</v>
      </c>
      <c r="L133">
        <f>_xlfn.XLOOKUP(J133,Info!$W$2:$W$5,Info!$X$2:$X$5)</f>
        <v>4</v>
      </c>
      <c r="M133">
        <f>_xlfn.XLOOKUP(J133,Info!$W$2:$W$5,Info!$Y$2:$Y$5)</f>
        <v>5</v>
      </c>
      <c r="N133" s="4">
        <v>45676</v>
      </c>
      <c r="O133" s="4">
        <v>45676</v>
      </c>
    </row>
    <row r="134" spans="1:15" x14ac:dyDescent="0.25">
      <c r="A134">
        <f t="shared" si="12"/>
        <v>432</v>
      </c>
      <c r="B134" t="str">
        <f t="shared" si="13"/>
        <v>Pré-mirim 3 Pluma Cinza Masculino</v>
      </c>
      <c r="C134" t="s">
        <v>43</v>
      </c>
      <c r="D134" t="s">
        <v>14</v>
      </c>
      <c r="E134" t="s">
        <v>18</v>
      </c>
      <c r="F134" t="str">
        <f>_xlfn.XLOOKUP(E134,'listas apoio'!A:A,'listas apoio'!B:B)</f>
        <v>LIGHT FEATHER</v>
      </c>
      <c r="G134" t="s">
        <v>63</v>
      </c>
      <c r="I134" s="2">
        <v>18.2</v>
      </c>
      <c r="J134" t="s">
        <v>54</v>
      </c>
      <c r="K134">
        <v>3</v>
      </c>
      <c r="L134">
        <f>_xlfn.XLOOKUP(J134,Info!$W$2:$W$5,Info!$X$2:$X$5)</f>
        <v>4</v>
      </c>
      <c r="M134">
        <f>_xlfn.XLOOKUP(J134,Info!$W$2:$W$5,Info!$Y$2:$Y$5)</f>
        <v>5</v>
      </c>
      <c r="N134" s="4">
        <v>45676</v>
      </c>
      <c r="O134" s="4">
        <v>45676</v>
      </c>
    </row>
    <row r="135" spans="1:15" x14ac:dyDescent="0.25">
      <c r="A135">
        <f t="shared" si="12"/>
        <v>433</v>
      </c>
      <c r="B135" t="str">
        <f t="shared" si="13"/>
        <v>Pré-mirim 3 Pluma Cinza/Preta Masculino</v>
      </c>
      <c r="C135" t="s">
        <v>44</v>
      </c>
      <c r="D135" t="s">
        <v>14</v>
      </c>
      <c r="E135" t="s">
        <v>18</v>
      </c>
      <c r="F135" t="str">
        <f>_xlfn.XLOOKUP(E135,'listas apoio'!A:A,'listas apoio'!B:B)</f>
        <v>LIGHT FEATHER</v>
      </c>
      <c r="G135" t="s">
        <v>63</v>
      </c>
      <c r="I135" s="2">
        <v>18.2</v>
      </c>
      <c r="J135" t="s">
        <v>54</v>
      </c>
      <c r="K135">
        <v>3</v>
      </c>
      <c r="L135">
        <f>_xlfn.XLOOKUP(J135,Info!$W$2:$W$5,Info!$X$2:$X$5)</f>
        <v>4</v>
      </c>
      <c r="M135">
        <f>_xlfn.XLOOKUP(J135,Info!$W$2:$W$5,Info!$Y$2:$Y$5)</f>
        <v>5</v>
      </c>
      <c r="N135" s="4">
        <v>45676</v>
      </c>
      <c r="O135" s="4">
        <v>45676</v>
      </c>
    </row>
    <row r="136" spans="1:15" x14ac:dyDescent="0.25">
      <c r="A136">
        <f t="shared" si="12"/>
        <v>434</v>
      </c>
      <c r="B136" t="str">
        <f t="shared" si="13"/>
        <v>Pré-mirim 3 Pluma Amarela/Branca Masculino</v>
      </c>
      <c r="C136" t="s">
        <v>45</v>
      </c>
      <c r="D136" t="s">
        <v>14</v>
      </c>
      <c r="E136" t="s">
        <v>18</v>
      </c>
      <c r="F136" t="str">
        <f>_xlfn.XLOOKUP(E136,'listas apoio'!A:A,'listas apoio'!B:B)</f>
        <v>LIGHT FEATHER</v>
      </c>
      <c r="G136" t="s">
        <v>63</v>
      </c>
      <c r="I136" s="2">
        <v>18.2</v>
      </c>
      <c r="J136" t="s">
        <v>54</v>
      </c>
      <c r="K136">
        <v>3</v>
      </c>
      <c r="L136">
        <f>_xlfn.XLOOKUP(J136,Info!$W$2:$W$5,Info!$X$2:$X$5)</f>
        <v>4</v>
      </c>
      <c r="M136">
        <f>_xlfn.XLOOKUP(J136,Info!$W$2:$W$5,Info!$Y$2:$Y$5)</f>
        <v>5</v>
      </c>
      <c r="N136" s="4">
        <v>45676</v>
      </c>
      <c r="O136" s="4">
        <v>45676</v>
      </c>
    </row>
    <row r="137" spans="1:15" x14ac:dyDescent="0.25">
      <c r="A137">
        <f t="shared" si="12"/>
        <v>435</v>
      </c>
      <c r="B137" t="str">
        <f t="shared" si="13"/>
        <v>Pré-mirim 3 Pluma Amarela Masculino</v>
      </c>
      <c r="C137" t="s">
        <v>46</v>
      </c>
      <c r="D137" t="s">
        <v>14</v>
      </c>
      <c r="E137" t="s">
        <v>18</v>
      </c>
      <c r="F137" t="str">
        <f>_xlfn.XLOOKUP(E137,'listas apoio'!A:A,'listas apoio'!B:B)</f>
        <v>LIGHT FEATHER</v>
      </c>
      <c r="G137" t="s">
        <v>63</v>
      </c>
      <c r="I137" s="2">
        <v>18.2</v>
      </c>
      <c r="J137" t="s">
        <v>54</v>
      </c>
      <c r="K137">
        <v>3</v>
      </c>
      <c r="L137">
        <f>_xlfn.XLOOKUP(J137,Info!$W$2:$W$5,Info!$X$2:$X$5)</f>
        <v>4</v>
      </c>
      <c r="M137">
        <f>_xlfn.XLOOKUP(J137,Info!$W$2:$W$5,Info!$Y$2:$Y$5)</f>
        <v>5</v>
      </c>
      <c r="N137" s="4">
        <v>45676</v>
      </c>
      <c r="O137" s="4">
        <v>45676</v>
      </c>
    </row>
    <row r="138" spans="1:15" x14ac:dyDescent="0.25">
      <c r="A138">
        <f t="shared" si="12"/>
        <v>436</v>
      </c>
      <c r="B138" t="str">
        <f t="shared" si="13"/>
        <v>Pré-mirim 3 Pluma Amarela/Preta Masculino</v>
      </c>
      <c r="C138" t="s">
        <v>47</v>
      </c>
      <c r="D138" t="s">
        <v>14</v>
      </c>
      <c r="E138" t="s">
        <v>18</v>
      </c>
      <c r="F138" t="str">
        <f>_xlfn.XLOOKUP(E138,'listas apoio'!A:A,'listas apoio'!B:B)</f>
        <v>LIGHT FEATHER</v>
      </c>
      <c r="G138" t="s">
        <v>63</v>
      </c>
      <c r="I138" s="2">
        <v>18.2</v>
      </c>
      <c r="J138" t="s">
        <v>54</v>
      </c>
      <c r="K138">
        <v>3</v>
      </c>
      <c r="L138">
        <f>_xlfn.XLOOKUP(J138,Info!$W$2:$W$5,Info!$X$2:$X$5)</f>
        <v>4</v>
      </c>
      <c r="M138">
        <f>_xlfn.XLOOKUP(J138,Info!$W$2:$W$5,Info!$Y$2:$Y$5)</f>
        <v>5</v>
      </c>
      <c r="N138" s="4">
        <v>45676</v>
      </c>
      <c r="O138" s="4">
        <v>45676</v>
      </c>
    </row>
    <row r="139" spans="1:15" x14ac:dyDescent="0.25">
      <c r="A139">
        <f t="shared" si="12"/>
        <v>437</v>
      </c>
      <c r="B139" t="str">
        <f t="shared" si="13"/>
        <v>Pré-mirim 3 Pluma Laranja/Branca Masculino</v>
      </c>
      <c r="C139" t="s">
        <v>48</v>
      </c>
      <c r="D139" t="s">
        <v>14</v>
      </c>
      <c r="E139" t="s">
        <v>18</v>
      </c>
      <c r="F139" t="str">
        <f>_xlfn.XLOOKUP(E139,'listas apoio'!A:A,'listas apoio'!B:B)</f>
        <v>LIGHT FEATHER</v>
      </c>
      <c r="G139" t="s">
        <v>63</v>
      </c>
      <c r="I139" s="2">
        <v>18.2</v>
      </c>
      <c r="J139" t="s">
        <v>54</v>
      </c>
      <c r="K139">
        <v>3</v>
      </c>
      <c r="L139">
        <f>_xlfn.XLOOKUP(J139,Info!$W$2:$W$5,Info!$X$2:$X$5)</f>
        <v>4</v>
      </c>
      <c r="M139">
        <f>_xlfn.XLOOKUP(J139,Info!$W$2:$W$5,Info!$Y$2:$Y$5)</f>
        <v>5</v>
      </c>
      <c r="N139" s="4">
        <v>45676</v>
      </c>
      <c r="O139" s="4">
        <v>45676</v>
      </c>
    </row>
    <row r="140" spans="1:15" x14ac:dyDescent="0.25">
      <c r="A140">
        <f t="shared" si="12"/>
        <v>438</v>
      </c>
      <c r="B140" t="str">
        <f t="shared" si="13"/>
        <v>Pré-mirim 3 Pluma Laranja Masculino</v>
      </c>
      <c r="C140" t="s">
        <v>49</v>
      </c>
      <c r="D140" t="s">
        <v>14</v>
      </c>
      <c r="E140" t="s">
        <v>18</v>
      </c>
      <c r="F140" t="str">
        <f>_xlfn.XLOOKUP(E140,'listas apoio'!A:A,'listas apoio'!B:B)</f>
        <v>LIGHT FEATHER</v>
      </c>
      <c r="G140" t="s">
        <v>63</v>
      </c>
      <c r="I140" s="2">
        <v>18.2</v>
      </c>
      <c r="J140" t="s">
        <v>54</v>
      </c>
      <c r="K140">
        <v>3</v>
      </c>
      <c r="L140">
        <f>_xlfn.XLOOKUP(J140,Info!$W$2:$W$5,Info!$X$2:$X$5)</f>
        <v>4</v>
      </c>
      <c r="M140">
        <f>_xlfn.XLOOKUP(J140,Info!$W$2:$W$5,Info!$Y$2:$Y$5)</f>
        <v>5</v>
      </c>
      <c r="N140" s="4">
        <v>45676</v>
      </c>
      <c r="O140" s="4">
        <v>45676</v>
      </c>
    </row>
    <row r="141" spans="1:15" x14ac:dyDescent="0.25">
      <c r="A141">
        <f t="shared" si="12"/>
        <v>439</v>
      </c>
      <c r="B141" t="str">
        <f t="shared" si="13"/>
        <v>Pré-mirim 3 Pluma Laranja/Preta Masculino</v>
      </c>
      <c r="C141" t="s">
        <v>50</v>
      </c>
      <c r="D141" t="s">
        <v>14</v>
      </c>
      <c r="E141" t="s">
        <v>18</v>
      </c>
      <c r="F141" t="str">
        <f>_xlfn.XLOOKUP(E141,'listas apoio'!A:A,'listas apoio'!B:B)</f>
        <v>LIGHT FEATHER</v>
      </c>
      <c r="G141" t="s">
        <v>63</v>
      </c>
      <c r="I141" s="2">
        <v>18.2</v>
      </c>
      <c r="J141" t="s">
        <v>54</v>
      </c>
      <c r="K141">
        <v>3</v>
      </c>
      <c r="L141">
        <f>_xlfn.XLOOKUP(J141,Info!$W$2:$W$5,Info!$X$2:$X$5)</f>
        <v>4</v>
      </c>
      <c r="M141">
        <f>_xlfn.XLOOKUP(J141,Info!$W$2:$W$5,Info!$Y$2:$Y$5)</f>
        <v>5</v>
      </c>
      <c r="N141" s="4">
        <v>45676</v>
      </c>
      <c r="O141" s="4">
        <v>45676</v>
      </c>
    </row>
    <row r="142" spans="1:15" x14ac:dyDescent="0.25">
      <c r="A142">
        <f t="shared" si="12"/>
        <v>440</v>
      </c>
      <c r="B142" t="str">
        <f t="shared" si="13"/>
        <v>Pré-mirim 3 Pluma Verde/Branca Masculino</v>
      </c>
      <c r="C142" t="s">
        <v>51</v>
      </c>
      <c r="D142" t="s">
        <v>14</v>
      </c>
      <c r="E142" t="s">
        <v>18</v>
      </c>
      <c r="F142" t="str">
        <f>_xlfn.XLOOKUP(E142,'listas apoio'!A:A,'listas apoio'!B:B)</f>
        <v>LIGHT FEATHER</v>
      </c>
      <c r="G142" t="s">
        <v>63</v>
      </c>
      <c r="I142" s="2">
        <v>18.2</v>
      </c>
      <c r="J142" t="s">
        <v>54</v>
      </c>
      <c r="K142">
        <v>3</v>
      </c>
      <c r="L142">
        <f>_xlfn.XLOOKUP(J142,Info!$W$2:$W$5,Info!$X$2:$X$5)</f>
        <v>4</v>
      </c>
      <c r="M142">
        <f>_xlfn.XLOOKUP(J142,Info!$W$2:$W$5,Info!$Y$2:$Y$5)</f>
        <v>5</v>
      </c>
      <c r="N142" s="4">
        <v>45676</v>
      </c>
      <c r="O142" s="4">
        <v>45676</v>
      </c>
    </row>
    <row r="143" spans="1:15" x14ac:dyDescent="0.25">
      <c r="A143">
        <f t="shared" si="12"/>
        <v>441</v>
      </c>
      <c r="B143" t="str">
        <f t="shared" si="13"/>
        <v>Pré-mirim 3 Pluma Verde Masculino</v>
      </c>
      <c r="C143" t="s">
        <v>52</v>
      </c>
      <c r="D143" t="s">
        <v>14</v>
      </c>
      <c r="E143" t="s">
        <v>18</v>
      </c>
      <c r="F143" t="str">
        <f>_xlfn.XLOOKUP(E143,'listas apoio'!A:A,'listas apoio'!B:B)</f>
        <v>LIGHT FEATHER</v>
      </c>
      <c r="G143" t="s">
        <v>63</v>
      </c>
      <c r="I143" s="2">
        <v>18.2</v>
      </c>
      <c r="J143" t="s">
        <v>54</v>
      </c>
      <c r="K143">
        <v>3</v>
      </c>
      <c r="L143">
        <f>_xlfn.XLOOKUP(J143,Info!$W$2:$W$5,Info!$X$2:$X$5)</f>
        <v>4</v>
      </c>
      <c r="M143">
        <f>_xlfn.XLOOKUP(J143,Info!$W$2:$W$5,Info!$Y$2:$Y$5)</f>
        <v>5</v>
      </c>
      <c r="N143" s="4">
        <v>45676</v>
      </c>
      <c r="O143" s="4">
        <v>45676</v>
      </c>
    </row>
    <row r="144" spans="1:15" x14ac:dyDescent="0.25">
      <c r="A144">
        <f t="shared" si="12"/>
        <v>442</v>
      </c>
      <c r="B144" t="str">
        <f t="shared" si="13"/>
        <v>Pré-mirim 3 Pluma Verde/Preta Masculino</v>
      </c>
      <c r="C144" t="s">
        <v>53</v>
      </c>
      <c r="D144" t="s">
        <v>14</v>
      </c>
      <c r="E144" t="s">
        <v>18</v>
      </c>
      <c r="F144" t="str">
        <f>_xlfn.XLOOKUP(E144,'listas apoio'!A:A,'listas apoio'!B:B)</f>
        <v>LIGHT FEATHER</v>
      </c>
      <c r="G144" t="s">
        <v>63</v>
      </c>
      <c r="I144" s="2">
        <v>18.2</v>
      </c>
      <c r="J144" t="s">
        <v>54</v>
      </c>
      <c r="K144">
        <v>3</v>
      </c>
      <c r="L144">
        <f>_xlfn.XLOOKUP(J144,Info!$W$2:$W$5,Info!$X$2:$X$5)</f>
        <v>4</v>
      </c>
      <c r="M144">
        <f>_xlfn.XLOOKUP(J144,Info!$W$2:$W$5,Info!$Y$2:$Y$5)</f>
        <v>5</v>
      </c>
      <c r="N144" s="4">
        <v>45676</v>
      </c>
      <c r="O144" s="4">
        <v>45676</v>
      </c>
    </row>
    <row r="145" spans="1:15" x14ac:dyDescent="0.25">
      <c r="A145">
        <f t="shared" si="12"/>
        <v>443</v>
      </c>
      <c r="B145" t="str">
        <f>J145&amp;IF(K145="",""," "&amp;K145)&amp;" "&amp;E145&amp;" "&amp;C145&amp;" "&amp;D145</f>
        <v>Pré-mirim 3 Pluma Branca Masculino</v>
      </c>
      <c r="C145" t="s">
        <v>13</v>
      </c>
      <c r="D145" t="s">
        <v>14</v>
      </c>
      <c r="E145" t="s">
        <v>18</v>
      </c>
      <c r="F145" t="str">
        <f>_xlfn.XLOOKUP(E145,'listas apoio'!A:A,'listas apoio'!B:B)</f>
        <v>LIGHT FEATHER</v>
      </c>
      <c r="G145" t="s">
        <v>64</v>
      </c>
      <c r="I145" s="2">
        <v>18.899999999999999</v>
      </c>
      <c r="J145" t="s">
        <v>54</v>
      </c>
      <c r="K145">
        <v>3</v>
      </c>
      <c r="L145">
        <f>_xlfn.XLOOKUP(J145,Info!$W$2:$W$5,Info!$X$2:$X$5)</f>
        <v>4</v>
      </c>
      <c r="M145">
        <f>_xlfn.XLOOKUP(J145,Info!$W$2:$W$5,Info!$Y$2:$Y$5)</f>
        <v>5</v>
      </c>
      <c r="N145" s="4">
        <v>45676</v>
      </c>
      <c r="O145" s="4">
        <v>45676</v>
      </c>
    </row>
    <row r="146" spans="1:15" x14ac:dyDescent="0.25">
      <c r="A146">
        <f t="shared" si="12"/>
        <v>444</v>
      </c>
      <c r="B146" t="str">
        <f t="shared" ref="B146:B157" si="14">J146&amp;IF(K146="",""," "&amp;K146)&amp;" "&amp;E146&amp;" "&amp;C146&amp;" "&amp;D146</f>
        <v>Pré-mirim 3 Pluma Cinza/Branca Masculino</v>
      </c>
      <c r="C146" t="s">
        <v>42</v>
      </c>
      <c r="D146" t="s">
        <v>14</v>
      </c>
      <c r="E146" t="s">
        <v>18</v>
      </c>
      <c r="F146" t="str">
        <f>_xlfn.XLOOKUP(E146,'listas apoio'!A:A,'listas apoio'!B:B)</f>
        <v>LIGHT FEATHER</v>
      </c>
      <c r="G146" t="s">
        <v>64</v>
      </c>
      <c r="I146" s="2">
        <v>18.899999999999999</v>
      </c>
      <c r="J146" t="s">
        <v>54</v>
      </c>
      <c r="K146">
        <v>3</v>
      </c>
      <c r="L146">
        <f>_xlfn.XLOOKUP(J146,Info!$W$2:$W$5,Info!$X$2:$X$5)</f>
        <v>4</v>
      </c>
      <c r="M146">
        <f>_xlfn.XLOOKUP(J146,Info!$W$2:$W$5,Info!$Y$2:$Y$5)</f>
        <v>5</v>
      </c>
      <c r="N146" s="4">
        <v>45676</v>
      </c>
      <c r="O146" s="4">
        <v>45676</v>
      </c>
    </row>
    <row r="147" spans="1:15" x14ac:dyDescent="0.25">
      <c r="A147">
        <f t="shared" si="12"/>
        <v>445</v>
      </c>
      <c r="B147" t="str">
        <f t="shared" si="14"/>
        <v>Pré-mirim 3 Pluma Cinza Masculino</v>
      </c>
      <c r="C147" t="s">
        <v>43</v>
      </c>
      <c r="D147" t="s">
        <v>14</v>
      </c>
      <c r="E147" t="s">
        <v>18</v>
      </c>
      <c r="F147" t="str">
        <f>_xlfn.XLOOKUP(E147,'listas apoio'!A:A,'listas apoio'!B:B)</f>
        <v>LIGHT FEATHER</v>
      </c>
      <c r="G147" t="s">
        <v>64</v>
      </c>
      <c r="I147" s="2">
        <v>18.899999999999999</v>
      </c>
      <c r="J147" t="s">
        <v>54</v>
      </c>
      <c r="K147">
        <v>3</v>
      </c>
      <c r="L147">
        <f>_xlfn.XLOOKUP(J147,Info!$W$2:$W$5,Info!$X$2:$X$5)</f>
        <v>4</v>
      </c>
      <c r="M147">
        <f>_xlfn.XLOOKUP(J147,Info!$W$2:$W$5,Info!$Y$2:$Y$5)</f>
        <v>5</v>
      </c>
      <c r="N147" s="4">
        <v>45676</v>
      </c>
      <c r="O147" s="4">
        <v>45676</v>
      </c>
    </row>
    <row r="148" spans="1:15" x14ac:dyDescent="0.25">
      <c r="A148">
        <f t="shared" si="12"/>
        <v>446</v>
      </c>
      <c r="B148" t="str">
        <f t="shared" si="14"/>
        <v>Pré-mirim 3 Pluma Cinza/Preta Masculino</v>
      </c>
      <c r="C148" t="s">
        <v>44</v>
      </c>
      <c r="D148" t="s">
        <v>14</v>
      </c>
      <c r="E148" t="s">
        <v>18</v>
      </c>
      <c r="F148" t="str">
        <f>_xlfn.XLOOKUP(E148,'listas apoio'!A:A,'listas apoio'!B:B)</f>
        <v>LIGHT FEATHER</v>
      </c>
      <c r="G148" t="s">
        <v>64</v>
      </c>
      <c r="I148" s="2">
        <v>18.899999999999999</v>
      </c>
      <c r="J148" t="s">
        <v>54</v>
      </c>
      <c r="K148">
        <v>3</v>
      </c>
      <c r="L148">
        <f>_xlfn.XLOOKUP(J148,Info!$W$2:$W$5,Info!$X$2:$X$5)</f>
        <v>4</v>
      </c>
      <c r="M148">
        <f>_xlfn.XLOOKUP(J148,Info!$W$2:$W$5,Info!$Y$2:$Y$5)</f>
        <v>5</v>
      </c>
      <c r="N148" s="4">
        <v>45676</v>
      </c>
      <c r="O148" s="4">
        <v>45676</v>
      </c>
    </row>
    <row r="149" spans="1:15" x14ac:dyDescent="0.25">
      <c r="A149">
        <f t="shared" si="12"/>
        <v>447</v>
      </c>
      <c r="B149" t="str">
        <f t="shared" si="14"/>
        <v>Pré-mirim 3 Pluma Amarela/Branca Masculino</v>
      </c>
      <c r="C149" t="s">
        <v>45</v>
      </c>
      <c r="D149" t="s">
        <v>14</v>
      </c>
      <c r="E149" t="s">
        <v>18</v>
      </c>
      <c r="F149" t="str">
        <f>_xlfn.XLOOKUP(E149,'listas apoio'!A:A,'listas apoio'!B:B)</f>
        <v>LIGHT FEATHER</v>
      </c>
      <c r="G149" t="s">
        <v>64</v>
      </c>
      <c r="I149" s="2">
        <v>18.899999999999999</v>
      </c>
      <c r="J149" t="s">
        <v>54</v>
      </c>
      <c r="K149">
        <v>3</v>
      </c>
      <c r="L149">
        <f>_xlfn.XLOOKUP(J149,Info!$W$2:$W$5,Info!$X$2:$X$5)</f>
        <v>4</v>
      </c>
      <c r="M149">
        <f>_xlfn.XLOOKUP(J149,Info!$W$2:$W$5,Info!$Y$2:$Y$5)</f>
        <v>5</v>
      </c>
      <c r="N149" s="4">
        <v>45676</v>
      </c>
      <c r="O149" s="4">
        <v>45676</v>
      </c>
    </row>
    <row r="150" spans="1:15" x14ac:dyDescent="0.25">
      <c r="A150">
        <f t="shared" si="12"/>
        <v>448</v>
      </c>
      <c r="B150" t="str">
        <f t="shared" si="14"/>
        <v>Pré-mirim 3 Pluma Amarela Masculino</v>
      </c>
      <c r="C150" t="s">
        <v>46</v>
      </c>
      <c r="D150" t="s">
        <v>14</v>
      </c>
      <c r="E150" t="s">
        <v>18</v>
      </c>
      <c r="F150" t="str">
        <f>_xlfn.XLOOKUP(E150,'listas apoio'!A:A,'listas apoio'!B:B)</f>
        <v>LIGHT FEATHER</v>
      </c>
      <c r="G150" t="s">
        <v>64</v>
      </c>
      <c r="I150" s="2">
        <v>18.899999999999999</v>
      </c>
      <c r="J150" t="s">
        <v>54</v>
      </c>
      <c r="K150">
        <v>3</v>
      </c>
      <c r="L150">
        <f>_xlfn.XLOOKUP(J150,Info!$W$2:$W$5,Info!$X$2:$X$5)</f>
        <v>4</v>
      </c>
      <c r="M150">
        <f>_xlfn.XLOOKUP(J150,Info!$W$2:$W$5,Info!$Y$2:$Y$5)</f>
        <v>5</v>
      </c>
      <c r="N150" s="4">
        <v>45676</v>
      </c>
      <c r="O150" s="4">
        <v>45676</v>
      </c>
    </row>
    <row r="151" spans="1:15" x14ac:dyDescent="0.25">
      <c r="A151">
        <f t="shared" si="12"/>
        <v>449</v>
      </c>
      <c r="B151" t="str">
        <f t="shared" si="14"/>
        <v>Pré-mirim 3 Pluma Amarela/Preta Masculino</v>
      </c>
      <c r="C151" t="s">
        <v>47</v>
      </c>
      <c r="D151" t="s">
        <v>14</v>
      </c>
      <c r="E151" t="s">
        <v>18</v>
      </c>
      <c r="F151" t="str">
        <f>_xlfn.XLOOKUP(E151,'listas apoio'!A:A,'listas apoio'!B:B)</f>
        <v>LIGHT FEATHER</v>
      </c>
      <c r="G151" t="s">
        <v>64</v>
      </c>
      <c r="I151" s="2">
        <v>18.899999999999999</v>
      </c>
      <c r="J151" t="s">
        <v>54</v>
      </c>
      <c r="K151">
        <v>3</v>
      </c>
      <c r="L151">
        <f>_xlfn.XLOOKUP(J151,Info!$W$2:$W$5,Info!$X$2:$X$5)</f>
        <v>4</v>
      </c>
      <c r="M151">
        <f>_xlfn.XLOOKUP(J151,Info!$W$2:$W$5,Info!$Y$2:$Y$5)</f>
        <v>5</v>
      </c>
      <c r="N151" s="4">
        <v>45676</v>
      </c>
      <c r="O151" s="4">
        <v>45676</v>
      </c>
    </row>
    <row r="152" spans="1:15" x14ac:dyDescent="0.25">
      <c r="A152">
        <f t="shared" si="12"/>
        <v>450</v>
      </c>
      <c r="B152" t="str">
        <f t="shared" si="14"/>
        <v>Pré-mirim 3 Pluma Laranja/Branca Masculino</v>
      </c>
      <c r="C152" t="s">
        <v>48</v>
      </c>
      <c r="D152" t="s">
        <v>14</v>
      </c>
      <c r="E152" t="s">
        <v>18</v>
      </c>
      <c r="F152" t="str">
        <f>_xlfn.XLOOKUP(E152,'listas apoio'!A:A,'listas apoio'!B:B)</f>
        <v>LIGHT FEATHER</v>
      </c>
      <c r="G152" t="s">
        <v>64</v>
      </c>
      <c r="I152" s="2">
        <v>18.899999999999999</v>
      </c>
      <c r="J152" t="s">
        <v>54</v>
      </c>
      <c r="K152">
        <v>3</v>
      </c>
      <c r="L152">
        <f>_xlfn.XLOOKUP(J152,Info!$W$2:$W$5,Info!$X$2:$X$5)</f>
        <v>4</v>
      </c>
      <c r="M152">
        <f>_xlfn.XLOOKUP(J152,Info!$W$2:$W$5,Info!$Y$2:$Y$5)</f>
        <v>5</v>
      </c>
      <c r="N152" s="4">
        <v>45676</v>
      </c>
      <c r="O152" s="4">
        <v>45676</v>
      </c>
    </row>
    <row r="153" spans="1:15" x14ac:dyDescent="0.25">
      <c r="A153">
        <f t="shared" si="12"/>
        <v>451</v>
      </c>
      <c r="B153" t="str">
        <f t="shared" si="14"/>
        <v>Pré-mirim 3 Pluma Laranja Masculino</v>
      </c>
      <c r="C153" t="s">
        <v>49</v>
      </c>
      <c r="D153" t="s">
        <v>14</v>
      </c>
      <c r="E153" t="s">
        <v>18</v>
      </c>
      <c r="F153" t="str">
        <f>_xlfn.XLOOKUP(E153,'listas apoio'!A:A,'listas apoio'!B:B)</f>
        <v>LIGHT FEATHER</v>
      </c>
      <c r="G153" t="s">
        <v>64</v>
      </c>
      <c r="I153" s="2">
        <v>18.899999999999999</v>
      </c>
      <c r="J153" t="s">
        <v>54</v>
      </c>
      <c r="K153">
        <v>3</v>
      </c>
      <c r="L153">
        <f>_xlfn.XLOOKUP(J153,Info!$W$2:$W$5,Info!$X$2:$X$5)</f>
        <v>4</v>
      </c>
      <c r="M153">
        <f>_xlfn.XLOOKUP(J153,Info!$W$2:$W$5,Info!$Y$2:$Y$5)</f>
        <v>5</v>
      </c>
      <c r="N153" s="4">
        <v>45676</v>
      </c>
      <c r="O153" s="4">
        <v>45676</v>
      </c>
    </row>
    <row r="154" spans="1:15" x14ac:dyDescent="0.25">
      <c r="A154">
        <f t="shared" si="12"/>
        <v>452</v>
      </c>
      <c r="B154" t="str">
        <f t="shared" si="14"/>
        <v>Pré-mirim 3 Pluma Laranja/Preta Masculino</v>
      </c>
      <c r="C154" t="s">
        <v>50</v>
      </c>
      <c r="D154" t="s">
        <v>14</v>
      </c>
      <c r="E154" t="s">
        <v>18</v>
      </c>
      <c r="F154" t="str">
        <f>_xlfn.XLOOKUP(E154,'listas apoio'!A:A,'listas apoio'!B:B)</f>
        <v>LIGHT FEATHER</v>
      </c>
      <c r="G154" t="s">
        <v>64</v>
      </c>
      <c r="I154" s="2">
        <v>18.899999999999999</v>
      </c>
      <c r="J154" t="s">
        <v>54</v>
      </c>
      <c r="K154">
        <v>3</v>
      </c>
      <c r="L154">
        <f>_xlfn.XLOOKUP(J154,Info!$W$2:$W$5,Info!$X$2:$X$5)</f>
        <v>4</v>
      </c>
      <c r="M154">
        <f>_xlfn.XLOOKUP(J154,Info!$W$2:$W$5,Info!$Y$2:$Y$5)</f>
        <v>5</v>
      </c>
      <c r="N154" s="4">
        <v>45676</v>
      </c>
      <c r="O154" s="4">
        <v>45676</v>
      </c>
    </row>
    <row r="155" spans="1:15" x14ac:dyDescent="0.25">
      <c r="A155">
        <f t="shared" si="12"/>
        <v>453</v>
      </c>
      <c r="B155" t="str">
        <f t="shared" si="14"/>
        <v>Pré-mirim 3 Pluma Verde/Branca Masculino</v>
      </c>
      <c r="C155" t="s">
        <v>51</v>
      </c>
      <c r="D155" t="s">
        <v>14</v>
      </c>
      <c r="E155" t="s">
        <v>18</v>
      </c>
      <c r="F155" t="str">
        <f>_xlfn.XLOOKUP(E155,'listas apoio'!A:A,'listas apoio'!B:B)</f>
        <v>LIGHT FEATHER</v>
      </c>
      <c r="G155" t="s">
        <v>64</v>
      </c>
      <c r="I155" s="2">
        <v>18.899999999999999</v>
      </c>
      <c r="J155" t="s">
        <v>54</v>
      </c>
      <c r="K155">
        <v>3</v>
      </c>
      <c r="L155">
        <f>_xlfn.XLOOKUP(J155,Info!$W$2:$W$5,Info!$X$2:$X$5)</f>
        <v>4</v>
      </c>
      <c r="M155">
        <f>_xlfn.XLOOKUP(J155,Info!$W$2:$W$5,Info!$Y$2:$Y$5)</f>
        <v>5</v>
      </c>
      <c r="N155" s="4">
        <v>45676</v>
      </c>
      <c r="O155" s="4">
        <v>45676</v>
      </c>
    </row>
    <row r="156" spans="1:15" x14ac:dyDescent="0.25">
      <c r="A156">
        <f t="shared" si="12"/>
        <v>454</v>
      </c>
      <c r="B156" t="str">
        <f t="shared" si="14"/>
        <v>Pré-mirim 3 Pluma Verde Masculino</v>
      </c>
      <c r="C156" t="s">
        <v>52</v>
      </c>
      <c r="D156" t="s">
        <v>14</v>
      </c>
      <c r="E156" t="s">
        <v>18</v>
      </c>
      <c r="F156" t="str">
        <f>_xlfn.XLOOKUP(E156,'listas apoio'!A:A,'listas apoio'!B:B)</f>
        <v>LIGHT FEATHER</v>
      </c>
      <c r="G156" t="s">
        <v>64</v>
      </c>
      <c r="I156" s="2">
        <v>18.899999999999999</v>
      </c>
      <c r="J156" t="s">
        <v>54</v>
      </c>
      <c r="K156">
        <v>3</v>
      </c>
      <c r="L156">
        <f>_xlfn.XLOOKUP(J156,Info!$W$2:$W$5,Info!$X$2:$X$5)</f>
        <v>4</v>
      </c>
      <c r="M156">
        <f>_xlfn.XLOOKUP(J156,Info!$W$2:$W$5,Info!$Y$2:$Y$5)</f>
        <v>5</v>
      </c>
      <c r="N156" s="4">
        <v>45676</v>
      </c>
      <c r="O156" s="4">
        <v>45676</v>
      </c>
    </row>
    <row r="157" spans="1:15" x14ac:dyDescent="0.25">
      <c r="A157">
        <f t="shared" si="12"/>
        <v>455</v>
      </c>
      <c r="B157" t="str">
        <f t="shared" si="14"/>
        <v>Pré-mirim 3 Pluma Verde/Preta Masculino</v>
      </c>
      <c r="C157" t="s">
        <v>53</v>
      </c>
      <c r="D157" t="s">
        <v>14</v>
      </c>
      <c r="E157" t="s">
        <v>18</v>
      </c>
      <c r="F157" t="str">
        <f>_xlfn.XLOOKUP(E157,'listas apoio'!A:A,'listas apoio'!B:B)</f>
        <v>LIGHT FEATHER</v>
      </c>
      <c r="G157" t="s">
        <v>64</v>
      </c>
      <c r="I157" s="2">
        <v>18.899999999999999</v>
      </c>
      <c r="J157" t="s">
        <v>54</v>
      </c>
      <c r="K157">
        <v>3</v>
      </c>
      <c r="L157">
        <f>_xlfn.XLOOKUP(J157,Info!$W$2:$W$5,Info!$X$2:$X$5)</f>
        <v>4</v>
      </c>
      <c r="M157">
        <f>_xlfn.XLOOKUP(J157,Info!$W$2:$W$5,Info!$Y$2:$Y$5)</f>
        <v>5</v>
      </c>
      <c r="N157" s="4">
        <v>45676</v>
      </c>
      <c r="O157" s="4">
        <v>45676</v>
      </c>
    </row>
  </sheetData>
  <autoFilter ref="A1:O1" xr:uid="{65A9DBF6-362D-4617-A172-225722E1DBFE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B0C82-DEEC-40CE-9F1A-9BD081B8AAD2}">
  <dimension ref="V2:AI14"/>
  <sheetViews>
    <sheetView showGridLines="0" workbookViewId="0">
      <selection activeCell="W2" sqref="W2"/>
    </sheetView>
  </sheetViews>
  <sheetFormatPr defaultRowHeight="15" x14ac:dyDescent="0.25"/>
  <cols>
    <col min="22" max="22" width="15.5703125" bestFit="1" customWidth="1"/>
    <col min="23" max="23" width="15.5703125" customWidth="1"/>
  </cols>
  <sheetData>
    <row r="2" spans="22:35" x14ac:dyDescent="0.25">
      <c r="V2" t="s">
        <v>13</v>
      </c>
      <c r="W2" t="s">
        <v>54</v>
      </c>
      <c r="X2">
        <v>4</v>
      </c>
      <c r="Y2">
        <v>5</v>
      </c>
      <c r="AB2" t="s">
        <v>58</v>
      </c>
      <c r="AC2" s="2"/>
      <c r="AD2">
        <v>1</v>
      </c>
      <c r="AG2" t="s">
        <v>12</v>
      </c>
      <c r="AI2" t="s">
        <v>14</v>
      </c>
    </row>
    <row r="3" spans="22:35" x14ac:dyDescent="0.25">
      <c r="V3" t="s">
        <v>42</v>
      </c>
      <c r="W3" t="s">
        <v>55</v>
      </c>
      <c r="X3">
        <v>6</v>
      </c>
      <c r="Y3">
        <v>7</v>
      </c>
      <c r="AB3" t="s">
        <v>59</v>
      </c>
      <c r="AC3" s="2"/>
      <c r="AD3">
        <v>2</v>
      </c>
      <c r="AG3" t="s">
        <v>18</v>
      </c>
      <c r="AI3" t="s">
        <v>31</v>
      </c>
    </row>
    <row r="4" spans="22:35" x14ac:dyDescent="0.25">
      <c r="V4" t="s">
        <v>43</v>
      </c>
      <c r="W4" t="s">
        <v>56</v>
      </c>
      <c r="X4">
        <v>8</v>
      </c>
      <c r="Y4">
        <v>11</v>
      </c>
      <c r="AC4" s="2"/>
      <c r="AD4">
        <v>3</v>
      </c>
      <c r="AG4" t="s">
        <v>19</v>
      </c>
    </row>
    <row r="5" spans="22:35" x14ac:dyDescent="0.25">
      <c r="V5" t="s">
        <v>44</v>
      </c>
      <c r="W5" t="s">
        <v>57</v>
      </c>
      <c r="X5">
        <v>14</v>
      </c>
      <c r="Y5">
        <v>15</v>
      </c>
      <c r="AC5" s="2"/>
      <c r="AG5" t="s">
        <v>20</v>
      </c>
    </row>
    <row r="6" spans="22:35" x14ac:dyDescent="0.25">
      <c r="V6" t="s">
        <v>45</v>
      </c>
      <c r="AC6" s="2"/>
      <c r="AG6" t="s">
        <v>21</v>
      </c>
    </row>
    <row r="7" spans="22:35" x14ac:dyDescent="0.25">
      <c r="V7" t="s">
        <v>46</v>
      </c>
      <c r="AC7" s="2"/>
      <c r="AG7" t="s">
        <v>22</v>
      </c>
    </row>
    <row r="8" spans="22:35" x14ac:dyDescent="0.25">
      <c r="V8" t="s">
        <v>47</v>
      </c>
      <c r="AC8" s="2"/>
      <c r="AG8" t="s">
        <v>23</v>
      </c>
    </row>
    <row r="9" spans="22:35" x14ac:dyDescent="0.25">
      <c r="V9" t="s">
        <v>48</v>
      </c>
      <c r="AC9" s="2"/>
      <c r="AG9" t="s">
        <v>24</v>
      </c>
    </row>
    <row r="10" spans="22:35" x14ac:dyDescent="0.25">
      <c r="V10" t="s">
        <v>49</v>
      </c>
      <c r="AC10" s="2"/>
      <c r="AG10" t="s">
        <v>25</v>
      </c>
    </row>
    <row r="11" spans="22:35" x14ac:dyDescent="0.25">
      <c r="V11" t="s">
        <v>50</v>
      </c>
      <c r="AC11" s="2"/>
    </row>
    <row r="12" spans="22:35" x14ac:dyDescent="0.25">
      <c r="V12" t="s">
        <v>51</v>
      </c>
      <c r="AC12" s="2"/>
    </row>
    <row r="13" spans="22:35" x14ac:dyDescent="0.25">
      <c r="V13" t="s">
        <v>52</v>
      </c>
      <c r="AC13" s="2"/>
    </row>
    <row r="14" spans="22:35" x14ac:dyDescent="0.25">
      <c r="V14" t="s">
        <v>53</v>
      </c>
      <c r="AC14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3BC17-A69F-48D3-BC37-3D4A82084B79}">
  <dimension ref="A2:D19"/>
  <sheetViews>
    <sheetView showGridLines="0" workbookViewId="0">
      <selection activeCell="J12" sqref="J12"/>
    </sheetView>
  </sheetViews>
  <sheetFormatPr defaultRowHeight="15" x14ac:dyDescent="0.25"/>
  <cols>
    <col min="1" max="1" width="13.140625" bestFit="1" customWidth="1"/>
    <col min="2" max="2" width="14.42578125" bestFit="1" customWidth="1"/>
    <col min="4" max="4" width="17.140625" customWidth="1"/>
  </cols>
  <sheetData>
    <row r="2" spans="1:4" x14ac:dyDescent="0.25">
      <c r="A2" t="s">
        <v>10</v>
      </c>
      <c r="B2" t="s">
        <v>11</v>
      </c>
      <c r="D2" t="s">
        <v>2</v>
      </c>
    </row>
    <row r="3" spans="1:4" x14ac:dyDescent="0.25">
      <c r="A3" t="s">
        <v>12</v>
      </c>
      <c r="B3" t="s">
        <v>33</v>
      </c>
      <c r="D3" s="5" t="s">
        <v>27</v>
      </c>
    </row>
    <row r="4" spans="1:4" x14ac:dyDescent="0.25">
      <c r="A4" t="s">
        <v>18</v>
      </c>
      <c r="B4" t="s">
        <v>40</v>
      </c>
      <c r="D4" s="5" t="s">
        <v>28</v>
      </c>
    </row>
    <row r="5" spans="1:4" x14ac:dyDescent="0.25">
      <c r="A5" t="s">
        <v>19</v>
      </c>
      <c r="B5" t="s">
        <v>37</v>
      </c>
      <c r="D5" s="5" t="s">
        <v>29</v>
      </c>
    </row>
    <row r="6" spans="1:4" x14ac:dyDescent="0.25">
      <c r="A6" t="s">
        <v>20</v>
      </c>
      <c r="B6" t="s">
        <v>34</v>
      </c>
      <c r="D6" s="5" t="s">
        <v>30</v>
      </c>
    </row>
    <row r="7" spans="1:4" x14ac:dyDescent="0.25">
      <c r="A7" t="s">
        <v>21</v>
      </c>
      <c r="B7" t="s">
        <v>35</v>
      </c>
      <c r="D7" s="5" t="s">
        <v>13</v>
      </c>
    </row>
    <row r="8" spans="1:4" x14ac:dyDescent="0.25">
      <c r="A8" t="s">
        <v>22</v>
      </c>
      <c r="B8" t="s">
        <v>36</v>
      </c>
      <c r="D8" s="6" t="s">
        <v>42</v>
      </c>
    </row>
    <row r="9" spans="1:4" x14ac:dyDescent="0.25">
      <c r="A9" t="s">
        <v>23</v>
      </c>
      <c r="B9" t="s">
        <v>39</v>
      </c>
      <c r="D9" s="6" t="s">
        <v>43</v>
      </c>
    </row>
    <row r="10" spans="1:4" x14ac:dyDescent="0.25">
      <c r="A10" t="s">
        <v>24</v>
      </c>
      <c r="B10" t="s">
        <v>41</v>
      </c>
      <c r="D10" s="6" t="s">
        <v>44</v>
      </c>
    </row>
    <row r="11" spans="1:4" x14ac:dyDescent="0.25">
      <c r="A11" t="s">
        <v>25</v>
      </c>
      <c r="B11" t="s">
        <v>38</v>
      </c>
      <c r="D11" s="6" t="s">
        <v>45</v>
      </c>
    </row>
    <row r="12" spans="1:4" x14ac:dyDescent="0.25">
      <c r="A12" t="s">
        <v>26</v>
      </c>
      <c r="B12" t="s">
        <v>32</v>
      </c>
      <c r="D12" s="6" t="s">
        <v>46</v>
      </c>
    </row>
    <row r="13" spans="1:4" x14ac:dyDescent="0.25">
      <c r="D13" s="6" t="s">
        <v>47</v>
      </c>
    </row>
    <row r="14" spans="1:4" x14ac:dyDescent="0.25">
      <c r="D14" s="6" t="s">
        <v>48</v>
      </c>
    </row>
    <row r="15" spans="1:4" x14ac:dyDescent="0.25">
      <c r="D15" s="6" t="s">
        <v>49</v>
      </c>
    </row>
    <row r="16" spans="1:4" x14ac:dyDescent="0.25">
      <c r="D16" s="6" t="s">
        <v>50</v>
      </c>
    </row>
    <row r="17" spans="4:4" x14ac:dyDescent="0.25">
      <c r="D17" s="6" t="s">
        <v>51</v>
      </c>
    </row>
    <row r="18" spans="4:4" x14ac:dyDescent="0.25">
      <c r="D18" s="6" t="s">
        <v>52</v>
      </c>
    </row>
    <row r="19" spans="4:4" x14ac:dyDescent="0.25">
      <c r="D19" s="6" t="s">
        <v>53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1</vt:lpstr>
      <vt:lpstr>2</vt:lpstr>
      <vt:lpstr>Info</vt:lpstr>
      <vt:lpstr>listas apoio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Thyago Borba</dc:creator>
  <cp:lastModifiedBy>Thyago Borba</cp:lastModifiedBy>
  <dcterms:created xsi:type="dcterms:W3CDTF">2025-01-19T21:01:22Z</dcterms:created>
  <dcterms:modified xsi:type="dcterms:W3CDTF">2025-01-21T05:15:58Z</dcterms:modified>
</cp:coreProperties>
</file>