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enior Research\"/>
    </mc:Choice>
  </mc:AlternateContent>
  <bookViews>
    <workbookView xWindow="0" yWindow="0" windowWidth="237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" i="1" s="1"/>
  <c r="B4" i="1" s="1"/>
  <c r="B6" i="1" s="1"/>
  <c r="Y3" i="1"/>
  <c r="X2" i="1"/>
  <c r="Z3" i="1" s="1"/>
  <c r="Q3" i="1"/>
  <c r="P2" i="1"/>
  <c r="R3" i="1" s="1"/>
  <c r="A20" i="1"/>
  <c r="A19" i="1"/>
  <c r="B15" i="1"/>
  <c r="B7" i="1" l="1"/>
  <c r="F7" i="1" l="1"/>
  <c r="F11" i="1" s="1"/>
  <c r="F12" i="1" s="1"/>
</calcChain>
</file>

<file path=xl/sharedStrings.xml><?xml version="1.0" encoding="utf-8"?>
<sst xmlns="http://schemas.openxmlformats.org/spreadsheetml/2006/main" count="39" uniqueCount="27">
  <si>
    <t>psi</t>
  </si>
  <si>
    <t>circle</t>
  </si>
  <si>
    <t>mm diameter</t>
  </si>
  <si>
    <t>area</t>
  </si>
  <si>
    <t>cm diameter</t>
  </si>
  <si>
    <t>foot</t>
  </si>
  <si>
    <t>kPa</t>
  </si>
  <si>
    <t>N / m^2</t>
  </si>
  <si>
    <t>cm radius</t>
  </si>
  <si>
    <t>m radius</t>
  </si>
  <si>
    <t>diagraphm area</t>
  </si>
  <si>
    <t>N</t>
  </si>
  <si>
    <t>grams</t>
  </si>
  <si>
    <t>percent deflection</t>
  </si>
  <si>
    <t>dV</t>
  </si>
  <si>
    <t>Voltage</t>
  </si>
  <si>
    <t>steps</t>
  </si>
  <si>
    <t>m</t>
  </si>
  <si>
    <t>Gain</t>
  </si>
  <si>
    <t>R3/R27</t>
  </si>
  <si>
    <t>R2/R26</t>
  </si>
  <si>
    <t>R4/R25</t>
  </si>
  <si>
    <t>R Parallel</t>
  </si>
  <si>
    <t>Offset</t>
  </si>
  <si>
    <t>NewValues</t>
  </si>
  <si>
    <t>Old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</si>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</sst>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U29" sqref="U29"/>
    </sheetView>
  </sheetViews>
  <sheetFormatPr defaultRowHeight="15" x14ac:dyDescent="0.25"/>
  <cols>
    <col min="7" max="7" width="17.7109375" bestFit="1" customWidth="1"/>
    <col min="19" max="19" width="9.85546875" customWidth="1"/>
    <col min="20" max="20" width="11.140625" bestFit="1" customWidth="1"/>
  </cols>
  <sheetData>
    <row r="1" spans="1:26" x14ac:dyDescent="0.25">
      <c r="A1">
        <v>1</v>
      </c>
      <c r="B1" t="s">
        <v>17</v>
      </c>
    </row>
    <row r="2" spans="1:26" x14ac:dyDescent="0.25">
      <c r="A2">
        <f>A1*3.2804</f>
        <v>3.2804000000000002</v>
      </c>
      <c r="B2" t="s">
        <v>5</v>
      </c>
      <c r="L2" t="s">
        <v>25</v>
      </c>
      <c r="O2" t="s">
        <v>22</v>
      </c>
      <c r="P2">
        <f>(N4*N6)/(N4+N6)</f>
        <v>500</v>
      </c>
      <c r="Q2" t="s">
        <v>23</v>
      </c>
      <c r="R2" t="s">
        <v>18</v>
      </c>
      <c r="T2" t="s">
        <v>24</v>
      </c>
      <c r="W2" t="s">
        <v>22</v>
      </c>
      <c r="X2">
        <f>(V4*V6)/(V4+V6)</f>
        <v>824.56140350877195</v>
      </c>
      <c r="Y2" t="s">
        <v>23</v>
      </c>
      <c r="Z2" t="s">
        <v>18</v>
      </c>
    </row>
    <row r="3" spans="1:26" x14ac:dyDescent="0.25">
      <c r="B3">
        <f>0.433*A2</f>
        <v>1.4204132</v>
      </c>
      <c r="C3" t="s">
        <v>0</v>
      </c>
      <c r="D3">
        <v>6.8940000000000001</v>
      </c>
      <c r="Q3">
        <f>N5/(N4+N6)</f>
        <v>0.5</v>
      </c>
      <c r="R3">
        <f>((N5/P2) + 1) * 0.4</f>
        <v>1.2000000000000002</v>
      </c>
      <c r="Y3">
        <f>V5/(V4+V6)</f>
        <v>0.57894736842105265</v>
      </c>
      <c r="Z3">
        <f>((V5/X2) + 1) * 0.4</f>
        <v>2.0008510638297872</v>
      </c>
    </row>
    <row r="4" spans="1:26" x14ac:dyDescent="0.25">
      <c r="B4">
        <f>B3*D3</f>
        <v>9.7923286008000012</v>
      </c>
      <c r="C4" t="s">
        <v>6</v>
      </c>
      <c r="D4" t="s">
        <v>7</v>
      </c>
      <c r="M4" t="s">
        <v>20</v>
      </c>
      <c r="N4">
        <v>1000</v>
      </c>
      <c r="U4" t="s">
        <v>20</v>
      </c>
      <c r="V4">
        <v>1000</v>
      </c>
    </row>
    <row r="5" spans="1:26" x14ac:dyDescent="0.25">
      <c r="M5" t="s">
        <v>19</v>
      </c>
      <c r="N5">
        <v>1000</v>
      </c>
      <c r="U5" t="s">
        <v>19</v>
      </c>
      <c r="V5">
        <v>3300</v>
      </c>
    </row>
    <row r="6" spans="1:26" x14ac:dyDescent="0.25">
      <c r="B6">
        <f>B4*B15*1000</f>
        <v>3.0763481608987275</v>
      </c>
      <c r="C6" t="s">
        <v>11</v>
      </c>
      <c r="M6" t="s">
        <v>21</v>
      </c>
      <c r="N6">
        <v>1000</v>
      </c>
      <c r="U6" t="s">
        <v>21</v>
      </c>
      <c r="V6">
        <v>4700</v>
      </c>
    </row>
    <row r="7" spans="1:26" x14ac:dyDescent="0.25">
      <c r="B7">
        <f>B6*101.97</f>
        <v>313.69522196684323</v>
      </c>
      <c r="C7" t="s">
        <v>12</v>
      </c>
      <c r="F7" s="1">
        <f>B7/1500</f>
        <v>0.2091301479778955</v>
      </c>
      <c r="G7" t="s">
        <v>13</v>
      </c>
    </row>
    <row r="10" spans="1:26" x14ac:dyDescent="0.25">
      <c r="A10" t="s">
        <v>1</v>
      </c>
      <c r="B10">
        <v>20</v>
      </c>
      <c r="C10" t="s">
        <v>2</v>
      </c>
      <c r="F10">
        <v>3.0779999999999998</v>
      </c>
      <c r="G10" t="s">
        <v>14</v>
      </c>
    </row>
    <row r="11" spans="1:26" x14ac:dyDescent="0.25">
      <c r="B11">
        <v>2</v>
      </c>
      <c r="C11" t="s">
        <v>4</v>
      </c>
      <c r="F11">
        <f>F7*F10 + 0.285</f>
        <v>0.92870259547596223</v>
      </c>
      <c r="G11" t="s">
        <v>15</v>
      </c>
    </row>
    <row r="12" spans="1:26" x14ac:dyDescent="0.25">
      <c r="B12">
        <v>1</v>
      </c>
      <c r="C12" t="s">
        <v>8</v>
      </c>
      <c r="F12">
        <f>F11*(4096/3.3)</f>
        <v>1152.7169185059217</v>
      </c>
      <c r="G12" t="s">
        <v>16</v>
      </c>
    </row>
    <row r="13" spans="1:26" x14ac:dyDescent="0.25">
      <c r="B13">
        <v>0.01</v>
      </c>
      <c r="C13" t="s">
        <v>9</v>
      </c>
    </row>
    <row r="14" spans="1:26" x14ac:dyDescent="0.25">
      <c r="N14" t="s">
        <v>20</v>
      </c>
      <c r="O14" t="s">
        <v>19</v>
      </c>
      <c r="P14" t="s">
        <v>21</v>
      </c>
      <c r="Q14" t="s">
        <v>23</v>
      </c>
      <c r="R14" t="s">
        <v>18</v>
      </c>
      <c r="S14" t="s">
        <v>14</v>
      </c>
    </row>
    <row r="15" spans="1:26" x14ac:dyDescent="0.25">
      <c r="A15" t="s">
        <v>3</v>
      </c>
      <c r="B15">
        <f>B13*B13*3.14159</f>
        <v>3.14159E-4</v>
      </c>
      <c r="C15" t="s">
        <v>10</v>
      </c>
      <c r="M15" t="s">
        <v>26</v>
      </c>
      <c r="N15">
        <v>1000</v>
      </c>
      <c r="O15">
        <v>1000</v>
      </c>
      <c r="P15">
        <v>1000</v>
      </c>
      <c r="Q15">
        <v>0.5</v>
      </c>
      <c r="R15">
        <v>1.2</v>
      </c>
      <c r="S15">
        <v>0.45</v>
      </c>
    </row>
    <row r="17" spans="1:19" x14ac:dyDescent="0.25">
      <c r="M17" s="2"/>
      <c r="N17" s="2">
        <v>10000</v>
      </c>
      <c r="O17" s="2">
        <v>20000</v>
      </c>
      <c r="P17" s="2">
        <v>1000</v>
      </c>
      <c r="Q17" s="2">
        <v>1.8</v>
      </c>
      <c r="R17" s="2">
        <v>9.1999999999999993</v>
      </c>
      <c r="S17" s="2"/>
    </row>
    <row r="18" spans="1:19" x14ac:dyDescent="0.25">
      <c r="N18">
        <v>10000</v>
      </c>
      <c r="O18">
        <v>10000</v>
      </c>
      <c r="P18">
        <v>1000</v>
      </c>
      <c r="Q18">
        <v>0.90909099999999998</v>
      </c>
      <c r="R18">
        <v>4.8</v>
      </c>
    </row>
    <row r="19" spans="1:19" x14ac:dyDescent="0.25">
      <c r="A19">
        <f>0.05/12</f>
        <v>4.1666666666666666E-3</v>
      </c>
      <c r="N19">
        <v>10000</v>
      </c>
      <c r="O19">
        <v>10000</v>
      </c>
      <c r="P19">
        <v>4700</v>
      </c>
      <c r="Q19">
        <v>0.68027199999999999</v>
      </c>
      <c r="R19">
        <v>1.65</v>
      </c>
    </row>
    <row r="20" spans="1:19" x14ac:dyDescent="0.25">
      <c r="A20">
        <f>A19*25.4</f>
        <v>0.10583333333333332</v>
      </c>
      <c r="N20">
        <v>10000</v>
      </c>
      <c r="O20">
        <v>10000</v>
      </c>
      <c r="P20">
        <v>6200</v>
      </c>
      <c r="Q20">
        <v>0.61728400000000005</v>
      </c>
      <c r="R20">
        <v>1.4450000000000001</v>
      </c>
    </row>
    <row r="21" spans="1:19" x14ac:dyDescent="0.25">
      <c r="N21">
        <v>1000</v>
      </c>
      <c r="O21">
        <v>1000</v>
      </c>
      <c r="P21">
        <v>2000</v>
      </c>
      <c r="Q21">
        <v>0.33333000000000002</v>
      </c>
      <c r="R21">
        <v>1</v>
      </c>
      <c r="S21">
        <v>0.89</v>
      </c>
    </row>
    <row r="22" spans="1:19" x14ac:dyDescent="0.25">
      <c r="N22">
        <v>20000</v>
      </c>
      <c r="O22">
        <v>10000</v>
      </c>
      <c r="P22">
        <v>6200</v>
      </c>
      <c r="Q22">
        <v>0.38159999999999999</v>
      </c>
      <c r="R22">
        <v>1.2451000000000001</v>
      </c>
    </row>
    <row r="23" spans="1:19" x14ac:dyDescent="0.25">
      <c r="N23">
        <v>1000</v>
      </c>
      <c r="O23">
        <v>1500</v>
      </c>
      <c r="P23">
        <v>3000</v>
      </c>
      <c r="Q23">
        <v>0.375</v>
      </c>
      <c r="R23">
        <v>1.2</v>
      </c>
    </row>
    <row r="24" spans="1:19" x14ac:dyDescent="0.25">
      <c r="N24">
        <v>1000</v>
      </c>
      <c r="O24">
        <v>2000</v>
      </c>
      <c r="P24">
        <v>3000</v>
      </c>
      <c r="Q24">
        <v>0.5</v>
      </c>
      <c r="R24">
        <v>1.466</v>
      </c>
      <c r="S24">
        <v>2.548</v>
      </c>
    </row>
    <row r="25" spans="1:19" x14ac:dyDescent="0.25">
      <c r="N25">
        <v>1000</v>
      </c>
      <c r="O25">
        <v>2500</v>
      </c>
      <c r="P25">
        <v>3500</v>
      </c>
      <c r="Q25">
        <v>0.55559999999999998</v>
      </c>
      <c r="R25">
        <v>1.68</v>
      </c>
    </row>
    <row r="26" spans="1:19" x14ac:dyDescent="0.25">
      <c r="N26">
        <v>1000</v>
      </c>
      <c r="O26">
        <v>2500</v>
      </c>
      <c r="P26">
        <v>4000</v>
      </c>
      <c r="Q26">
        <v>0.5</v>
      </c>
      <c r="R26">
        <v>1.65</v>
      </c>
    </row>
    <row r="27" spans="1:19" x14ac:dyDescent="0.25">
      <c r="N27">
        <v>1000</v>
      </c>
      <c r="O27">
        <v>3000</v>
      </c>
      <c r="P27">
        <v>4000</v>
      </c>
      <c r="Q27">
        <v>0.6</v>
      </c>
      <c r="R27">
        <v>1.9</v>
      </c>
    </row>
    <row r="28" spans="1:19" x14ac:dyDescent="0.25">
      <c r="N28">
        <v>1000</v>
      </c>
      <c r="O28">
        <v>3300</v>
      </c>
      <c r="P28">
        <v>4700</v>
      </c>
      <c r="Q28">
        <v>0.57894699999999999</v>
      </c>
      <c r="R28">
        <v>2.0000851000000002</v>
      </c>
      <c r="S28">
        <v>3.0779999999999998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Devaun Geruntho</dc:creator>
  <cp:lastModifiedBy>Devaun Geruntho</cp:lastModifiedBy>
  <dcterms:created xsi:type="dcterms:W3CDTF">2018-04-25T14:38:37Z</dcterms:created>
  <dcterms:modified xsi:type="dcterms:W3CDTF">2018-04-26T00:05:11Z</dcterms:modified>
</cp:coreProperties>
</file>