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390" windowHeight="9300"/>
  </bookViews>
  <sheets>
    <sheet name="John" sheetId="6" r:id="rId1"/>
  </sheets>
  <calcPr calcId="125725"/>
</workbook>
</file>

<file path=xl/calcChain.xml><?xml version="1.0" encoding="utf-8"?>
<calcChain xmlns="http://schemas.openxmlformats.org/spreadsheetml/2006/main">
  <c r="R11" i="6"/>
  <c r="R8"/>
  <c r="R9"/>
  <c r="R10"/>
  <c r="R7"/>
  <c r="E4"/>
  <c r="L5"/>
  <c r="M11" l="1"/>
  <c r="L11" s="1"/>
  <c r="N11" s="1"/>
  <c r="M8"/>
  <c r="L8" s="1"/>
  <c r="O8" s="1"/>
  <c r="P8" s="1"/>
  <c r="M9"/>
  <c r="L9" s="1"/>
  <c r="M7"/>
  <c r="L7" s="1"/>
  <c r="M10"/>
  <c r="L10" s="1"/>
  <c r="O10" s="1"/>
  <c r="P10" s="1"/>
  <c r="N9" l="1"/>
  <c r="O9"/>
  <c r="P9" s="1"/>
  <c r="N10"/>
  <c r="O11"/>
  <c r="P11" s="1"/>
  <c r="N8"/>
  <c r="O7"/>
  <c r="N7"/>
  <c r="P7" l="1"/>
  <c r="O13"/>
  <c r="O14"/>
  <c r="P14" l="1"/>
  <c r="P13"/>
</calcChain>
</file>

<file path=xl/sharedStrings.xml><?xml version="1.0" encoding="utf-8"?>
<sst xmlns="http://schemas.openxmlformats.org/spreadsheetml/2006/main" count="73" uniqueCount="54">
  <si>
    <t>40 mg</t>
  </si>
  <si>
    <t>1 daily (AM)</t>
  </si>
  <si>
    <t>0.025 mg</t>
  </si>
  <si>
    <t>1 daily (PM)</t>
  </si>
  <si>
    <t>25 mg</t>
  </si>
  <si>
    <t>81 mg</t>
  </si>
  <si>
    <t>Prescribed medication:</t>
  </si>
  <si>
    <t>refill</t>
  </si>
  <si>
    <t>inventory</t>
  </si>
  <si>
    <t>supply</t>
  </si>
  <si>
    <t>(after daily dose)</t>
  </si>
  <si>
    <t>last</t>
  </si>
  <si>
    <t>dose</t>
  </si>
  <si>
    <t>refills</t>
  </si>
  <si>
    <t>w/refills</t>
  </si>
  <si>
    <t>Other medication:</t>
  </si>
  <si>
    <t>last full day's supply on hand:</t>
  </si>
  <si>
    <t>date</t>
  </si>
  <si>
    <t>today</t>
  </si>
  <si>
    <t>for mimimum two-week supply refill by:</t>
  </si>
  <si>
    <t>since</t>
  </si>
  <si>
    <t>days</t>
  </si>
  <si>
    <t>weeks</t>
  </si>
  <si>
    <t>per</t>
  </si>
  <si>
    <t>1 cap</t>
  </si>
  <si>
    <t>100-25 mg</t>
  </si>
  <si>
    <t>250 mg</t>
  </si>
  <si>
    <t>2 daily (AM)</t>
  </si>
  <si>
    <t>Aspirin</t>
  </si>
  <si>
    <t>Vitamin C</t>
  </si>
  <si>
    <t>Multivitamin (Centrum Silver)</t>
  </si>
  <si>
    <t>Date:</t>
  </si>
  <si>
    <t>daily doses remaining</t>
  </si>
  <si>
    <t>doses</t>
  </si>
  <si>
    <t>days as of</t>
  </si>
  <si>
    <t>tabs at</t>
  </si>
  <si>
    <t>original</t>
  </si>
  <si>
    <t>prescription</t>
  </si>
  <si>
    <t>filled</t>
  </si>
  <si>
    <t>day</t>
  </si>
  <si>
    <t>tabs</t>
  </si>
  <si>
    <t>at</t>
  </si>
  <si>
    <t>num</t>
  </si>
  <si>
    <t>invent.</t>
  </si>
  <si>
    <t>5 mg</t>
  </si>
  <si>
    <t>Allowable cold meds (OTC): Zicam, Mucinex</t>
  </si>
  <si>
    <t>John Q. Public</t>
  </si>
  <si>
    <r>
      <t xml:space="preserve">Physician: </t>
    </r>
    <r>
      <rPr>
        <b/>
        <sz val="8"/>
        <rFont val="Arial"/>
        <family val="2"/>
      </rPr>
      <t>Dr. Charles Parker</t>
    </r>
    <r>
      <rPr>
        <sz val="8"/>
        <rFont val="Arial"/>
        <family val="2"/>
      </rPr>
      <t xml:space="preserve"> (850-555-9007)</t>
    </r>
  </si>
  <si>
    <t>Med 1</t>
  </si>
  <si>
    <t>Med 2</t>
  </si>
  <si>
    <t>Med 3</t>
  </si>
  <si>
    <t>Med 4</t>
  </si>
  <si>
    <t>Med 5</t>
  </si>
  <si>
    <t>Winn-Dixie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</si>
</sst>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\-mmm\-yyyy"/>
  </numFmts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19" xfId="0" applyFont="1" applyBorder="1"/>
    <xf numFmtId="0" fontId="1" fillId="0" borderId="19" xfId="0" applyFont="1" applyBorder="1"/>
    <xf numFmtId="165" fontId="2" fillId="0" borderId="0" xfId="0" applyNumberFormat="1" applyFont="1" applyBorder="1"/>
    <xf numFmtId="165" fontId="1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2" fillId="0" borderId="20" xfId="0" applyFont="1" applyBorder="1"/>
    <xf numFmtId="0" fontId="2" fillId="0" borderId="22" xfId="0" applyFont="1" applyBorder="1"/>
    <xf numFmtId="165" fontId="3" fillId="0" borderId="0" xfId="0" applyNumberFormat="1" applyFont="1" applyAlignment="1" applyProtection="1">
      <alignment horizontal="center"/>
      <protection locked="0" hidden="1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25" xfId="0" applyFont="1" applyBorder="1"/>
    <xf numFmtId="165" fontId="2" fillId="0" borderId="19" xfId="0" applyNumberFormat="1" applyFont="1" applyBorder="1"/>
    <xf numFmtId="14" fontId="1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 applyAlignment="1">
      <alignment horizontal="center"/>
    </xf>
    <xf numFmtId="1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/>
    <xf numFmtId="14" fontId="2" fillId="0" borderId="21" xfId="0" applyNumberFormat="1" applyFont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8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2" xfId="0" applyFont="1" applyBorder="1" applyAlignment="1">
      <alignment horizontal="right"/>
    </xf>
    <xf numFmtId="0" fontId="1" fillId="0" borderId="27" xfId="0" applyFont="1" applyBorder="1"/>
    <xf numFmtId="0" fontId="1" fillId="0" borderId="0" xfId="0" applyFont="1" applyAlignment="1">
      <alignment horizontal="center"/>
    </xf>
    <xf numFmtId="0" fontId="1" fillId="0" borderId="10" xfId="0" applyFont="1" applyFill="1" applyBorder="1"/>
    <xf numFmtId="0" fontId="1" fillId="0" borderId="26" xfId="0" applyFont="1" applyBorder="1"/>
    <xf numFmtId="0" fontId="1" fillId="0" borderId="28" xfId="0" applyFont="1" applyBorder="1"/>
    <xf numFmtId="0" fontId="1" fillId="0" borderId="19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K1" sqref="K1:L1"/>
    </sheetView>
  </sheetViews>
  <sheetFormatPr defaultColWidth="8.85546875" defaultRowHeight="11.25"/>
  <cols>
    <col min="1" max="2" width="1.7109375" style="1" customWidth="1"/>
    <col min="3" max="3" width="20" style="1" customWidth="1"/>
    <col min="4" max="4" width="7.5703125" style="1" customWidth="1"/>
    <col min="5" max="5" width="11.28515625" style="1" customWidth="1"/>
    <col min="6" max="7" width="1.5703125" style="1" customWidth="1"/>
    <col min="8" max="8" width="4.42578125" style="50" bestFit="1" customWidth="1"/>
    <col min="9" max="9" width="5.28515625" style="50" bestFit="1" customWidth="1"/>
    <col min="10" max="10" width="9.140625" style="1" customWidth="1"/>
    <col min="11" max="11" width="5.5703125" style="1" customWidth="1"/>
    <col min="12" max="12" width="9.42578125" style="1" customWidth="1"/>
    <col min="13" max="13" width="5.5703125" style="1" bestFit="1" customWidth="1"/>
    <col min="14" max="14" width="5.28515625" style="1" customWidth="1"/>
    <col min="15" max="16" width="9" style="1" bestFit="1" customWidth="1"/>
    <col min="17" max="17" width="4.140625" style="1" bestFit="1" customWidth="1"/>
    <col min="18" max="18" width="4" style="1" bestFit="1" customWidth="1"/>
    <col min="19" max="19" width="8.28515625" style="1" bestFit="1" customWidth="1"/>
    <col min="20" max="20" width="9" style="1" bestFit="1" customWidth="1"/>
    <col min="21" max="21" width="11.28515625" style="1" bestFit="1" customWidth="1"/>
    <col min="22" max="16384" width="8.85546875" style="1"/>
  </cols>
  <sheetData>
    <row r="1" spans="1:21">
      <c r="K1" s="64" t="s">
        <v>32</v>
      </c>
      <c r="L1" s="64"/>
    </row>
    <row r="2" spans="1:21">
      <c r="K2" s="63" t="s">
        <v>10</v>
      </c>
      <c r="L2" s="63"/>
      <c r="M2" s="11"/>
      <c r="N2" s="11"/>
      <c r="O2" s="11"/>
      <c r="P2" s="11"/>
      <c r="T2" s="50" t="s">
        <v>17</v>
      </c>
    </row>
    <row r="3" spans="1:21" ht="10.35" customHeight="1">
      <c r="A3" s="2"/>
      <c r="B3" s="19"/>
      <c r="C3" s="20"/>
      <c r="D3" s="20"/>
      <c r="E3" s="20"/>
      <c r="F3" s="21"/>
      <c r="G3" s="2"/>
      <c r="H3" s="31" t="s">
        <v>40</v>
      </c>
      <c r="I3" s="31" t="s">
        <v>33</v>
      </c>
      <c r="J3" s="2"/>
      <c r="K3" s="44" t="s">
        <v>35</v>
      </c>
      <c r="L3" s="44" t="s">
        <v>34</v>
      </c>
      <c r="M3" s="11" t="s">
        <v>21</v>
      </c>
      <c r="N3" s="50" t="s">
        <v>42</v>
      </c>
      <c r="O3" s="11"/>
      <c r="P3" s="11" t="s">
        <v>11</v>
      </c>
      <c r="R3" s="50" t="s">
        <v>40</v>
      </c>
      <c r="T3" s="50" t="s">
        <v>36</v>
      </c>
      <c r="U3" s="50"/>
    </row>
    <row r="4" spans="1:21" ht="11.25" customHeight="1">
      <c r="A4" s="2"/>
      <c r="B4" s="22"/>
      <c r="C4" s="29" t="s">
        <v>46</v>
      </c>
      <c r="D4" s="2" t="s">
        <v>31</v>
      </c>
      <c r="E4" s="41">
        <f ca="1">TODAY()</f>
        <v>41678</v>
      </c>
      <c r="F4" s="23"/>
      <c r="G4" s="2"/>
      <c r="H4" s="31" t="s">
        <v>23</v>
      </c>
      <c r="I4" s="31" t="s">
        <v>23</v>
      </c>
      <c r="J4" s="11" t="s">
        <v>8</v>
      </c>
      <c r="K4" s="50" t="s">
        <v>43</v>
      </c>
      <c r="L4" s="18" t="s">
        <v>18</v>
      </c>
      <c r="M4" s="11" t="s">
        <v>20</v>
      </c>
      <c r="N4" s="11" t="s">
        <v>22</v>
      </c>
      <c r="O4" s="11" t="s">
        <v>11</v>
      </c>
      <c r="P4" s="13" t="s">
        <v>12</v>
      </c>
      <c r="Q4" s="11" t="s">
        <v>13</v>
      </c>
      <c r="R4" s="11" t="s">
        <v>23</v>
      </c>
      <c r="S4" s="11" t="s">
        <v>7</v>
      </c>
      <c r="T4" s="50" t="s">
        <v>37</v>
      </c>
      <c r="U4" s="50"/>
    </row>
    <row r="5" spans="1:21" ht="12" thickBot="1">
      <c r="A5" s="2"/>
      <c r="B5" s="22"/>
      <c r="C5" s="2" t="s">
        <v>47</v>
      </c>
      <c r="D5" s="2"/>
      <c r="E5" s="2"/>
      <c r="F5" s="23"/>
      <c r="G5" s="2"/>
      <c r="H5" s="31" t="s">
        <v>12</v>
      </c>
      <c r="I5" s="31" t="s">
        <v>39</v>
      </c>
      <c r="J5" s="31" t="s">
        <v>17</v>
      </c>
      <c r="K5" s="14" t="s">
        <v>17</v>
      </c>
      <c r="L5" s="42">
        <f ca="1">TODAY()</f>
        <v>41678</v>
      </c>
      <c r="M5" s="50" t="s">
        <v>43</v>
      </c>
      <c r="N5" s="13" t="s">
        <v>9</v>
      </c>
      <c r="O5" s="13" t="s">
        <v>12</v>
      </c>
      <c r="P5" s="11" t="s">
        <v>14</v>
      </c>
      <c r="Q5" s="11"/>
      <c r="R5" s="11" t="s">
        <v>7</v>
      </c>
      <c r="S5" s="50" t="s">
        <v>41</v>
      </c>
      <c r="T5" s="57" t="s">
        <v>38</v>
      </c>
      <c r="U5" s="50"/>
    </row>
    <row r="6" spans="1:21" ht="12" thickBot="1">
      <c r="A6" s="2"/>
      <c r="B6" s="22"/>
      <c r="C6" s="3" t="s">
        <v>6</v>
      </c>
      <c r="D6" s="4"/>
      <c r="E6" s="5"/>
      <c r="F6" s="23"/>
      <c r="G6" s="2"/>
      <c r="H6" s="31"/>
      <c r="I6" s="31"/>
      <c r="J6" s="34">
        <v>37403</v>
      </c>
      <c r="K6" s="2"/>
    </row>
    <row r="7" spans="1:21">
      <c r="A7" s="2"/>
      <c r="B7" s="22"/>
      <c r="C7" s="51" t="s">
        <v>48</v>
      </c>
      <c r="D7" s="37" t="s">
        <v>25</v>
      </c>
      <c r="E7" s="9" t="s">
        <v>1</v>
      </c>
      <c r="F7" s="23"/>
      <c r="G7" s="2"/>
      <c r="H7" s="31">
        <v>1</v>
      </c>
      <c r="I7" s="31">
        <v>1</v>
      </c>
      <c r="J7" s="52">
        <v>41655</v>
      </c>
      <c r="K7" s="16">
        <v>89</v>
      </c>
      <c r="L7" s="17">
        <f ca="1">K7-(M7*H7*I7)</f>
        <v>66</v>
      </c>
      <c r="M7" s="12">
        <f ca="1">$L$5-J7</f>
        <v>23</v>
      </c>
      <c r="N7" s="15">
        <f ca="1">L7/7</f>
        <v>9.4285714285714288</v>
      </c>
      <c r="O7" s="13">
        <f ca="1">J7+L7</f>
        <v>41721</v>
      </c>
      <c r="P7" s="13">
        <f ca="1">O7+Q7*(R7/H7/I7)</f>
        <v>41721</v>
      </c>
      <c r="Q7" s="46">
        <v>0</v>
      </c>
      <c r="R7" s="11">
        <f>H7*I7*90</f>
        <v>90</v>
      </c>
      <c r="S7" s="62" t="s">
        <v>53</v>
      </c>
      <c r="T7" s="13">
        <v>41373</v>
      </c>
    </row>
    <row r="8" spans="1:21">
      <c r="A8" s="2"/>
      <c r="B8" s="22"/>
      <c r="C8" s="51" t="s">
        <v>49</v>
      </c>
      <c r="D8" s="37" t="s">
        <v>4</v>
      </c>
      <c r="E8" s="9" t="s">
        <v>1</v>
      </c>
      <c r="F8" s="23"/>
      <c r="G8" s="2"/>
      <c r="H8" s="31">
        <v>1</v>
      </c>
      <c r="I8" s="31">
        <v>1</v>
      </c>
      <c r="J8" s="52">
        <v>41655</v>
      </c>
      <c r="K8" s="45">
        <v>33</v>
      </c>
      <c r="L8" s="17">
        <f t="shared" ref="L8:L11" ca="1" si="0">K8-(M8*H8*I8)</f>
        <v>10</v>
      </c>
      <c r="M8" s="12">
        <f ca="1">$L$5-J8</f>
        <v>23</v>
      </c>
      <c r="N8" s="15">
        <f ca="1">L8/7</f>
        <v>1.4285714285714286</v>
      </c>
      <c r="O8" s="13">
        <f ca="1">J8+L8</f>
        <v>41665</v>
      </c>
      <c r="P8" s="13">
        <f ca="1">O8+Q8*(R8/H8/I8)</f>
        <v>41665</v>
      </c>
      <c r="Q8" s="46">
        <v>0</v>
      </c>
      <c r="R8" s="44">
        <f>H8*I8*90</f>
        <v>90</v>
      </c>
      <c r="S8" s="62" t="s">
        <v>53</v>
      </c>
      <c r="T8" s="52">
        <v>41283</v>
      </c>
    </row>
    <row r="9" spans="1:21">
      <c r="A9" s="2"/>
      <c r="B9" s="22"/>
      <c r="C9" s="43" t="s">
        <v>50</v>
      </c>
      <c r="D9" s="36" t="s">
        <v>2</v>
      </c>
      <c r="E9" s="9" t="s">
        <v>1</v>
      </c>
      <c r="F9" s="23"/>
      <c r="G9" s="2"/>
      <c r="H9" s="31">
        <v>1</v>
      </c>
      <c r="I9" s="31">
        <v>1</v>
      </c>
      <c r="J9" s="52">
        <v>41653</v>
      </c>
      <c r="K9" s="45">
        <v>47</v>
      </c>
      <c r="L9" s="17">
        <f t="shared" ca="1" si="0"/>
        <v>22</v>
      </c>
      <c r="M9" s="12">
        <f ca="1">$L$5-J9</f>
        <v>25</v>
      </c>
      <c r="N9" s="15">
        <f ca="1">L9/7</f>
        <v>3.1428571428571428</v>
      </c>
      <c r="O9" s="13">
        <f ca="1">J9+L9</f>
        <v>41675</v>
      </c>
      <c r="P9" s="13">
        <f ca="1">O9+Q9*(R9/H9/I9)</f>
        <v>41675</v>
      </c>
      <c r="Q9" s="46">
        <v>0</v>
      </c>
      <c r="R9" s="44">
        <f>H9*I9*90</f>
        <v>90</v>
      </c>
      <c r="S9" s="62" t="s">
        <v>53</v>
      </c>
      <c r="T9" s="52">
        <v>41283</v>
      </c>
    </row>
    <row r="10" spans="1:21">
      <c r="A10" s="2"/>
      <c r="B10" s="22"/>
      <c r="C10" s="43" t="s">
        <v>51</v>
      </c>
      <c r="D10" s="36" t="s">
        <v>0</v>
      </c>
      <c r="E10" s="9" t="s">
        <v>3</v>
      </c>
      <c r="F10" s="23"/>
      <c r="G10" s="2"/>
      <c r="H10" s="31">
        <v>1</v>
      </c>
      <c r="I10" s="31">
        <v>1</v>
      </c>
      <c r="J10" s="52">
        <v>41653</v>
      </c>
      <c r="K10" s="45">
        <v>48</v>
      </c>
      <c r="L10" s="17">
        <f t="shared" ca="1" si="0"/>
        <v>23</v>
      </c>
      <c r="M10" s="12">
        <f ca="1">$L$5-J10</f>
        <v>25</v>
      </c>
      <c r="N10" s="15">
        <f ca="1">L10/7</f>
        <v>3.2857142857142856</v>
      </c>
      <c r="O10" s="13">
        <f ca="1">J10+L10</f>
        <v>41676</v>
      </c>
      <c r="P10" s="13">
        <f ca="1">O10+Q10*(R10/H10/I10)</f>
        <v>41676</v>
      </c>
      <c r="Q10" s="46">
        <v>0</v>
      </c>
      <c r="R10" s="44">
        <f>H10*I10*90</f>
        <v>90</v>
      </c>
      <c r="S10" s="62" t="s">
        <v>53</v>
      </c>
      <c r="T10" s="52">
        <v>41283</v>
      </c>
      <c r="U10" s="54"/>
    </row>
    <row r="11" spans="1:21" ht="12" thickBot="1">
      <c r="A11" s="2"/>
      <c r="B11" s="22"/>
      <c r="C11" s="58" t="s">
        <v>52</v>
      </c>
      <c r="D11" s="38" t="s">
        <v>44</v>
      </c>
      <c r="E11" s="10" t="s">
        <v>3</v>
      </c>
      <c r="F11" s="23"/>
      <c r="G11" s="2"/>
      <c r="H11" s="31">
        <v>1</v>
      </c>
      <c r="I11" s="31">
        <v>1</v>
      </c>
      <c r="J11" s="52">
        <v>41653</v>
      </c>
      <c r="K11" s="45">
        <v>34</v>
      </c>
      <c r="L11" s="17">
        <f t="shared" ca="1" si="0"/>
        <v>9</v>
      </c>
      <c r="M11" s="12">
        <f ca="1">$L$5-J11</f>
        <v>25</v>
      </c>
      <c r="N11" s="15">
        <f ca="1">L11/7</f>
        <v>1.2857142857142858</v>
      </c>
      <c r="O11" s="13">
        <f t="shared" ref="O11" ca="1" si="1">J11+L11</f>
        <v>41662</v>
      </c>
      <c r="P11" s="13">
        <f t="shared" ref="P11" ca="1" si="2">O11+Q11*(R11/H11/I11)</f>
        <v>41662</v>
      </c>
      <c r="Q11" s="46">
        <v>0</v>
      </c>
      <c r="R11" s="53">
        <f t="shared" ref="R11" si="3">H11*I11*90</f>
        <v>90</v>
      </c>
      <c r="S11" s="62" t="s">
        <v>53</v>
      </c>
      <c r="T11" s="52">
        <v>41283</v>
      </c>
      <c r="U11" s="54"/>
    </row>
    <row r="12" spans="1:21" ht="12" thickBot="1">
      <c r="A12" s="2"/>
      <c r="B12" s="22"/>
      <c r="C12" s="3" t="s">
        <v>15</v>
      </c>
      <c r="D12" s="4"/>
      <c r="E12" s="5"/>
      <c r="F12" s="23"/>
      <c r="G12" s="2"/>
      <c r="H12" s="31"/>
      <c r="I12" s="31"/>
      <c r="J12" s="2"/>
      <c r="K12" s="2"/>
    </row>
    <row r="13" spans="1:21">
      <c r="A13" s="2"/>
      <c r="B13" s="22"/>
      <c r="C13" s="6" t="s">
        <v>28</v>
      </c>
      <c r="D13" s="35" t="s">
        <v>5</v>
      </c>
      <c r="E13" s="7" t="s">
        <v>27</v>
      </c>
      <c r="F13" s="23"/>
      <c r="G13" s="2"/>
      <c r="H13" s="31"/>
      <c r="I13" s="31"/>
      <c r="J13" s="32" t="s">
        <v>19</v>
      </c>
      <c r="K13" s="26"/>
      <c r="L13" s="25"/>
      <c r="M13" s="25"/>
      <c r="N13" s="25"/>
      <c r="O13" s="48">
        <f ca="1">MIN(O7:O10)-14</f>
        <v>41651</v>
      </c>
      <c r="P13" s="41">
        <f ca="1">MIN(P7:P10)-14</f>
        <v>41651</v>
      </c>
    </row>
    <row r="14" spans="1:21" ht="12" thickBot="1">
      <c r="A14" s="2"/>
      <c r="B14" s="22"/>
      <c r="C14" s="8" t="s">
        <v>29</v>
      </c>
      <c r="D14" s="36" t="s">
        <v>26</v>
      </c>
      <c r="E14" s="9" t="s">
        <v>1</v>
      </c>
      <c r="F14" s="23"/>
      <c r="G14" s="2"/>
      <c r="H14" s="31"/>
      <c r="I14" s="31"/>
      <c r="J14" s="33" t="s">
        <v>16</v>
      </c>
      <c r="K14" s="2"/>
      <c r="L14" s="29"/>
      <c r="M14" s="29"/>
      <c r="N14" s="29"/>
      <c r="O14" s="49">
        <f ca="1">MIN(O7:O10)</f>
        <v>41665</v>
      </c>
      <c r="P14" s="41">
        <f ca="1">MIN(P7:P10)</f>
        <v>41665</v>
      </c>
    </row>
    <row r="15" spans="1:21" ht="12" thickBot="1">
      <c r="A15" s="2"/>
      <c r="B15" s="22"/>
      <c r="C15" s="59" t="s">
        <v>30</v>
      </c>
      <c r="D15" s="55" t="s">
        <v>24</v>
      </c>
      <c r="E15" s="56" t="s">
        <v>1</v>
      </c>
      <c r="F15" s="23"/>
      <c r="G15" s="2"/>
      <c r="H15" s="31"/>
      <c r="I15" s="31"/>
      <c r="J15" s="25"/>
      <c r="K15" s="26"/>
      <c r="L15" s="25"/>
      <c r="M15" s="25"/>
      <c r="N15" s="25"/>
      <c r="O15" s="40"/>
      <c r="P15" s="28"/>
    </row>
    <row r="16" spans="1:21" ht="3.95" customHeight="1">
      <c r="A16" s="2"/>
      <c r="B16" s="22"/>
      <c r="C16" s="26"/>
      <c r="D16" s="61"/>
      <c r="E16" s="26"/>
      <c r="F16" s="23"/>
      <c r="G16" s="2"/>
      <c r="H16" s="31"/>
      <c r="I16" s="31"/>
      <c r="J16" s="30"/>
      <c r="K16" s="2"/>
      <c r="L16" s="29"/>
      <c r="M16" s="29"/>
      <c r="N16" s="29"/>
      <c r="O16" s="27"/>
    </row>
    <row r="17" spans="1:15">
      <c r="A17" s="2"/>
      <c r="B17" s="22"/>
      <c r="C17" s="29" t="s">
        <v>45</v>
      </c>
      <c r="D17" s="31"/>
      <c r="E17" s="31"/>
      <c r="F17" s="23"/>
      <c r="O17" s="47"/>
    </row>
    <row r="18" spans="1:15" ht="3.95" customHeight="1">
      <c r="B18" s="24"/>
      <c r="C18" s="60"/>
      <c r="D18" s="60"/>
      <c r="E18" s="60"/>
      <c r="F18" s="39"/>
      <c r="J18" s="30"/>
      <c r="L18" s="30"/>
    </row>
  </sheetData>
  <mergeCells count="2">
    <mergeCell ref="K2:L2"/>
    <mergeCell ref="K1:L1"/>
  </mergeCells>
  <phoneticPr fontId="0" type="noConversion"/>
  <pageMargins left="0.25" right="0.25" top="0.7" bottom="0.57999999999999996" header="0.45" footer="0.4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TMB</cp:lastModifiedBy>
  <cp:lastPrinted>2013-09-27T22:01:17Z</cp:lastPrinted>
  <dcterms:created xsi:type="dcterms:W3CDTF">1996-10-14T23:33:28Z</dcterms:created>
  <dcterms:modified xsi:type="dcterms:W3CDTF">2014-02-08T17:57:44Z</dcterms:modified>
</cp:coreProperties>
</file>