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Users\Tom Kelly\Dropbox\Documents\BTE\Yingling\Data\"/>
    </mc:Choice>
  </mc:AlternateContent>
  <xr:revisionPtr revIDLastSave="0" documentId="13_ncr:1_{AE081F78-26B2-4E47-BD00-41C688D59446}" xr6:coauthVersionLast="45" xr6:coauthVersionMax="45" xr10:uidLastSave="{00000000-0000-0000-0000-000000000000}"/>
  <bookViews>
    <workbookView xWindow="9900" yWindow="2112" windowWidth="19068" windowHeight="12372" tabRatio="500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W98" i="1" l="1"/>
  <c r="W97" i="1"/>
  <c r="W96" i="1"/>
  <c r="W95" i="1"/>
  <c r="W94" i="1"/>
  <c r="W93" i="1"/>
  <c r="W92" i="1"/>
  <c r="W91" i="1"/>
  <c r="W90" i="1"/>
  <c r="W89" i="1"/>
  <c r="W88" i="1"/>
  <c r="W87" i="1"/>
  <c r="W86" i="1"/>
  <c r="W85" i="1"/>
  <c r="W84" i="1"/>
  <c r="W83" i="1"/>
  <c r="W82" i="1"/>
  <c r="W81" i="1"/>
  <c r="W80" i="1"/>
  <c r="W79" i="1"/>
  <c r="W78" i="1"/>
  <c r="W77" i="1"/>
  <c r="W76" i="1"/>
  <c r="W75" i="1"/>
  <c r="W74" i="1"/>
  <c r="W73" i="1"/>
  <c r="W72" i="1"/>
  <c r="W71" i="1"/>
  <c r="W70" i="1"/>
  <c r="W69" i="1"/>
  <c r="W68" i="1"/>
  <c r="W67" i="1"/>
  <c r="W66" i="1"/>
  <c r="W65" i="1"/>
  <c r="W64" i="1"/>
  <c r="W63" i="1"/>
  <c r="W62" i="1"/>
  <c r="W61" i="1"/>
  <c r="W60" i="1"/>
  <c r="W59" i="1"/>
  <c r="W58" i="1"/>
  <c r="W57" i="1"/>
  <c r="W55" i="1"/>
  <c r="W54" i="1"/>
  <c r="W53" i="1"/>
  <c r="W52" i="1"/>
  <c r="W51" i="1"/>
  <c r="W38" i="1"/>
  <c r="W37" i="1"/>
  <c r="W36" i="1"/>
  <c r="W35" i="1"/>
  <c r="W34" i="1"/>
  <c r="W33" i="1"/>
  <c r="W32" i="1"/>
  <c r="W31" i="1"/>
  <c r="W30" i="1"/>
  <c r="W29" i="1"/>
  <c r="W28" i="1"/>
  <c r="W27" i="1"/>
  <c r="W19" i="1"/>
  <c r="W18" i="1"/>
  <c r="W17" i="1"/>
  <c r="W16" i="1"/>
  <c r="W15" i="1"/>
  <c r="W13" i="1"/>
  <c r="W12" i="1"/>
  <c r="W11" i="1"/>
  <c r="W10" i="1"/>
  <c r="W9" i="1"/>
  <c r="W7" i="1"/>
  <c r="W6" i="1"/>
  <c r="W5" i="1"/>
  <c r="W4" i="1"/>
  <c r="W3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38" i="1"/>
  <c r="P37" i="1"/>
  <c r="P36" i="1"/>
  <c r="P35" i="1"/>
  <c r="P34" i="1"/>
  <c r="P33" i="1"/>
  <c r="P32" i="1"/>
  <c r="P31" i="1"/>
  <c r="P30" i="1"/>
  <c r="P29" i="1"/>
  <c r="P28" i="1"/>
  <c r="P27" i="1"/>
  <c r="P20" i="1"/>
  <c r="P19" i="1"/>
  <c r="P18" i="1"/>
  <c r="P17" i="1"/>
  <c r="P16" i="1"/>
  <c r="P15" i="1"/>
  <c r="P14" i="1"/>
  <c r="P13" i="1"/>
  <c r="P12" i="1"/>
  <c r="P11" i="1"/>
  <c r="P10" i="1"/>
  <c r="P9" i="1"/>
  <c r="P7" i="1"/>
  <c r="P6" i="1"/>
  <c r="P5" i="1"/>
  <c r="P4" i="1"/>
  <c r="P3" i="1"/>
  <c r="I3" i="1" l="1"/>
  <c r="I11" i="1" l="1"/>
  <c r="AM8" i="1"/>
  <c r="AM43" i="1" l="1"/>
  <c r="AM119" i="1" l="1"/>
  <c r="AM118" i="1"/>
  <c r="AM117" i="1"/>
  <c r="AM116" i="1"/>
  <c r="AM115" i="1"/>
  <c r="AM114" i="1"/>
  <c r="AM113" i="1"/>
  <c r="AM112" i="1"/>
  <c r="AM111" i="1"/>
  <c r="AM110" i="1"/>
  <c r="AM109" i="1"/>
  <c r="AM108" i="1"/>
  <c r="AM107" i="1"/>
  <c r="AM106" i="1"/>
  <c r="AM105" i="1"/>
  <c r="AM104" i="1"/>
  <c r="AM103" i="1"/>
  <c r="AM102" i="1"/>
  <c r="AM101" i="1"/>
  <c r="AM100" i="1"/>
  <c r="AM99" i="1"/>
  <c r="AM98" i="1"/>
  <c r="AM97" i="1"/>
  <c r="AM96" i="1"/>
  <c r="AM95" i="1"/>
  <c r="AM94" i="1"/>
  <c r="AM93" i="1"/>
  <c r="AM92" i="1"/>
  <c r="AM91" i="1"/>
  <c r="AM90" i="1"/>
  <c r="AM89" i="1"/>
  <c r="AM88" i="1"/>
  <c r="AM87" i="1"/>
  <c r="AM86" i="1"/>
  <c r="AM85" i="1"/>
  <c r="AM84" i="1"/>
  <c r="AM83" i="1"/>
  <c r="AM82" i="1"/>
  <c r="AM81" i="1"/>
  <c r="AM80" i="1"/>
  <c r="AM79" i="1"/>
  <c r="AM78" i="1"/>
  <c r="AM77" i="1"/>
  <c r="AM76" i="1"/>
  <c r="AM75" i="1"/>
  <c r="AM74" i="1"/>
  <c r="AM73" i="1"/>
  <c r="AM72" i="1"/>
  <c r="AM71" i="1"/>
  <c r="AM70" i="1"/>
  <c r="AM69" i="1"/>
  <c r="AM68" i="1"/>
  <c r="AM67" i="1"/>
  <c r="AM66" i="1"/>
  <c r="AM65" i="1"/>
  <c r="AM64" i="1"/>
  <c r="AM63" i="1"/>
  <c r="AM62" i="1"/>
  <c r="AM61" i="1"/>
  <c r="AM60" i="1"/>
  <c r="AM59" i="1"/>
  <c r="AM58" i="1"/>
  <c r="AM57" i="1"/>
  <c r="AM56" i="1"/>
  <c r="AM55" i="1"/>
  <c r="AM54" i="1"/>
  <c r="AM53" i="1"/>
  <c r="AM52" i="1"/>
  <c r="AM51" i="1"/>
  <c r="AM44" i="1"/>
  <c r="AM42" i="1"/>
  <c r="AM41" i="1"/>
  <c r="AM40" i="1"/>
  <c r="AM39" i="1"/>
  <c r="AM38" i="1"/>
  <c r="AM37" i="1"/>
  <c r="AM36" i="1"/>
  <c r="AM35" i="1"/>
  <c r="AM34" i="1"/>
  <c r="AM33" i="1"/>
  <c r="AM32" i="1"/>
  <c r="AM31" i="1"/>
  <c r="AM30" i="1"/>
  <c r="AM29" i="1"/>
  <c r="AM28" i="1"/>
  <c r="AM27" i="1"/>
  <c r="AM26" i="1"/>
  <c r="AM25" i="1"/>
  <c r="AM24" i="1"/>
  <c r="AM23" i="1"/>
  <c r="AM22" i="1"/>
  <c r="AM21" i="1"/>
  <c r="AM20" i="1"/>
  <c r="AM19" i="1"/>
  <c r="AM18" i="1"/>
  <c r="AM17" i="1"/>
  <c r="AM16" i="1"/>
  <c r="AM15" i="1"/>
  <c r="AM14" i="1"/>
  <c r="AM13" i="1"/>
  <c r="AM12" i="1"/>
  <c r="AM11" i="1"/>
  <c r="AM10" i="1"/>
  <c r="AM9" i="1"/>
  <c r="AM7" i="1"/>
  <c r="AM6" i="1"/>
  <c r="AM5" i="1"/>
  <c r="AM4" i="1"/>
  <c r="AM3" i="1"/>
  <c r="AJ119" i="1"/>
  <c r="AJ118" i="1"/>
  <c r="AJ117" i="1"/>
  <c r="AJ116" i="1"/>
  <c r="AJ115" i="1"/>
  <c r="AJ114" i="1"/>
  <c r="AJ113" i="1"/>
  <c r="AJ112" i="1"/>
  <c r="AJ111" i="1"/>
  <c r="AJ110" i="1"/>
  <c r="AJ109" i="1"/>
  <c r="AJ108" i="1"/>
  <c r="AJ107" i="1"/>
  <c r="AJ106" i="1"/>
  <c r="AJ105" i="1"/>
  <c r="AJ104" i="1"/>
  <c r="AJ103" i="1"/>
  <c r="AJ102" i="1"/>
  <c r="AJ101" i="1"/>
  <c r="AJ100" i="1"/>
  <c r="AJ99" i="1"/>
  <c r="AJ98" i="1"/>
  <c r="AJ97" i="1"/>
  <c r="AJ96" i="1"/>
  <c r="AJ95" i="1"/>
  <c r="AJ94" i="1"/>
  <c r="AJ93" i="1"/>
  <c r="AJ92" i="1"/>
  <c r="AJ91" i="1"/>
  <c r="AJ90" i="1"/>
  <c r="AJ89" i="1"/>
  <c r="AJ88" i="1"/>
  <c r="AJ87" i="1"/>
  <c r="AJ86" i="1"/>
  <c r="AJ85" i="1"/>
  <c r="AJ84" i="1"/>
  <c r="AJ83" i="1"/>
  <c r="AJ82" i="1"/>
  <c r="AJ81" i="1"/>
  <c r="AJ80" i="1"/>
  <c r="AJ79" i="1"/>
  <c r="AJ78" i="1"/>
  <c r="AJ77" i="1"/>
  <c r="AJ76" i="1"/>
  <c r="AJ75" i="1"/>
  <c r="AJ74" i="1"/>
  <c r="AJ73" i="1"/>
  <c r="AJ72" i="1"/>
  <c r="AJ71" i="1"/>
  <c r="AJ70" i="1"/>
  <c r="AJ69" i="1"/>
  <c r="AJ68" i="1"/>
  <c r="AJ67" i="1"/>
  <c r="AJ66" i="1"/>
  <c r="AJ65" i="1"/>
  <c r="AJ64" i="1"/>
  <c r="AJ63" i="1"/>
  <c r="AJ62" i="1"/>
  <c r="AJ61" i="1"/>
  <c r="AJ60" i="1"/>
  <c r="AJ59" i="1"/>
  <c r="AJ58" i="1"/>
  <c r="AJ57" i="1"/>
  <c r="AJ56" i="1"/>
  <c r="AJ55" i="1"/>
  <c r="AJ54" i="1"/>
  <c r="AJ53" i="1"/>
  <c r="AJ52" i="1"/>
  <c r="AJ51" i="1"/>
  <c r="AJ44" i="1"/>
  <c r="AJ42" i="1"/>
  <c r="AJ41" i="1"/>
  <c r="AJ40" i="1"/>
  <c r="AJ39" i="1"/>
  <c r="AJ38" i="1"/>
  <c r="AJ37" i="1"/>
  <c r="AJ36" i="1"/>
  <c r="AJ35" i="1"/>
  <c r="AJ34" i="1"/>
  <c r="AJ33" i="1"/>
  <c r="AJ32" i="1"/>
  <c r="AJ31" i="1"/>
  <c r="AJ30" i="1"/>
  <c r="AJ29" i="1"/>
  <c r="AJ28" i="1"/>
  <c r="AJ27" i="1"/>
  <c r="AJ26" i="1"/>
  <c r="AJ25" i="1"/>
  <c r="AJ24" i="1"/>
  <c r="AJ23" i="1"/>
  <c r="AJ22" i="1"/>
  <c r="AJ21" i="1"/>
  <c r="AJ20" i="1"/>
  <c r="AJ19" i="1"/>
  <c r="AJ18" i="1"/>
  <c r="AJ17" i="1"/>
  <c r="AJ16" i="1"/>
  <c r="AJ15" i="1"/>
  <c r="AJ14" i="1"/>
  <c r="AJ13" i="1"/>
  <c r="AJ12" i="1"/>
  <c r="AJ11" i="1"/>
  <c r="AJ10" i="1"/>
  <c r="AJ9" i="1"/>
  <c r="AJ7" i="1"/>
  <c r="AJ6" i="1"/>
  <c r="AJ5" i="1"/>
  <c r="AJ4" i="1"/>
  <c r="AJ3" i="1"/>
  <c r="AA119" i="1" l="1"/>
  <c r="Z119" i="1"/>
  <c r="AA118" i="1"/>
  <c r="Z118" i="1"/>
  <c r="I118" i="1"/>
  <c r="AA117" i="1"/>
  <c r="Z117" i="1"/>
  <c r="I117" i="1"/>
  <c r="AA116" i="1"/>
  <c r="Z116" i="1"/>
  <c r="I116" i="1"/>
  <c r="AA115" i="1"/>
  <c r="Z115" i="1"/>
  <c r="I115" i="1"/>
  <c r="AA114" i="1"/>
  <c r="Z114" i="1"/>
  <c r="I114" i="1"/>
  <c r="AA113" i="1"/>
  <c r="Z113" i="1"/>
  <c r="AA112" i="1"/>
  <c r="Z112" i="1"/>
  <c r="I112" i="1"/>
  <c r="AA111" i="1"/>
  <c r="Z111" i="1"/>
  <c r="I111" i="1"/>
  <c r="AA110" i="1"/>
  <c r="Z110" i="1"/>
  <c r="I110" i="1"/>
  <c r="AA109" i="1"/>
  <c r="Z109" i="1"/>
  <c r="I109" i="1"/>
  <c r="AA108" i="1"/>
  <c r="Z108" i="1"/>
  <c r="I108" i="1"/>
  <c r="I107" i="1"/>
  <c r="I106" i="1"/>
  <c r="I105" i="1"/>
  <c r="I104" i="1"/>
  <c r="I103" i="1"/>
  <c r="I102" i="1"/>
  <c r="I101" i="1"/>
  <c r="I100" i="1"/>
  <c r="I99" i="1"/>
  <c r="I4" i="1"/>
  <c r="I5" i="1"/>
  <c r="I6" i="1"/>
  <c r="I7" i="1"/>
  <c r="I9" i="1"/>
  <c r="I10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4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6" i="1"/>
  <c r="I87" i="1"/>
  <c r="I88" i="1"/>
  <c r="I89" i="1"/>
  <c r="I90" i="1"/>
  <c r="I91" i="1"/>
  <c r="I93" i="1"/>
  <c r="I94" i="1"/>
  <c r="I95" i="1"/>
  <c r="I96" i="1"/>
  <c r="I98" i="1"/>
  <c r="AA98" i="1"/>
  <c r="Z98" i="1"/>
  <c r="AA97" i="1"/>
  <c r="Z97" i="1"/>
  <c r="AA96" i="1"/>
  <c r="Z96" i="1"/>
  <c r="AA95" i="1"/>
  <c r="Z95" i="1"/>
  <c r="AA94" i="1"/>
  <c r="Z94" i="1"/>
  <c r="AA93" i="1"/>
  <c r="Z93" i="1"/>
  <c r="AA92" i="1"/>
  <c r="Z92" i="1"/>
  <c r="AA91" i="1"/>
  <c r="Z91" i="1"/>
  <c r="AA90" i="1"/>
  <c r="Z90" i="1"/>
  <c r="AA89" i="1"/>
  <c r="Z89" i="1"/>
  <c r="AA88" i="1"/>
  <c r="Z88" i="1"/>
  <c r="AA87" i="1"/>
  <c r="Z87" i="1"/>
  <c r="AA86" i="1"/>
  <c r="Z86" i="1"/>
  <c r="AA85" i="1"/>
  <c r="Z85" i="1"/>
  <c r="AA84" i="1"/>
  <c r="Z84" i="1"/>
  <c r="AA83" i="1"/>
  <c r="Z83" i="1"/>
  <c r="AA82" i="1"/>
  <c r="Z82" i="1"/>
  <c r="AA81" i="1"/>
  <c r="Z81" i="1"/>
  <c r="AA80" i="1"/>
  <c r="Z80" i="1"/>
  <c r="AA79" i="1"/>
  <c r="Z79" i="1"/>
  <c r="AA78" i="1"/>
  <c r="Z78" i="1"/>
  <c r="AA77" i="1"/>
  <c r="Z77" i="1"/>
  <c r="AA76" i="1"/>
  <c r="Z76" i="1"/>
  <c r="AA75" i="1"/>
  <c r="Z75" i="1"/>
  <c r="AA74" i="1"/>
  <c r="Z74" i="1"/>
  <c r="AA73" i="1"/>
  <c r="Z73" i="1"/>
  <c r="AA72" i="1"/>
  <c r="Z72" i="1"/>
  <c r="AA71" i="1"/>
  <c r="Z71" i="1"/>
  <c r="AA70" i="1"/>
  <c r="Z70" i="1"/>
  <c r="AA69" i="1"/>
  <c r="Z69" i="1"/>
  <c r="AA68" i="1"/>
  <c r="Z68" i="1"/>
  <c r="AA67" i="1"/>
  <c r="Z67" i="1"/>
  <c r="AA66" i="1"/>
  <c r="Z66" i="1"/>
  <c r="AA65" i="1"/>
  <c r="Z65" i="1"/>
  <c r="AA64" i="1"/>
  <c r="Z64" i="1"/>
  <c r="AA63" i="1"/>
  <c r="Z63" i="1"/>
  <c r="AA62" i="1"/>
  <c r="Z62" i="1"/>
  <c r="AA61" i="1"/>
  <c r="Z61" i="1"/>
  <c r="AA60" i="1"/>
  <c r="Z60" i="1"/>
  <c r="AA59" i="1"/>
  <c r="Z59" i="1"/>
  <c r="AA58" i="1"/>
  <c r="Z58" i="1"/>
  <c r="AA57" i="1"/>
  <c r="Z57" i="1"/>
  <c r="AA56" i="1"/>
  <c r="Z56" i="1"/>
  <c r="AA55" i="1"/>
  <c r="Z55" i="1"/>
  <c r="AA54" i="1"/>
  <c r="Z54" i="1"/>
  <c r="AA53" i="1"/>
  <c r="Z53" i="1"/>
  <c r="AA52" i="1"/>
  <c r="Z52" i="1"/>
  <c r="AA51" i="1"/>
  <c r="Z51" i="1"/>
  <c r="AA44" i="1"/>
  <c r="Z44" i="1"/>
  <c r="AA42" i="1"/>
  <c r="Z42" i="1"/>
  <c r="AA41" i="1"/>
  <c r="Z41" i="1"/>
  <c r="AA40" i="1"/>
  <c r="Z40" i="1"/>
  <c r="AA39" i="1"/>
  <c r="Z39" i="1"/>
  <c r="AA38" i="1"/>
  <c r="Z38" i="1"/>
  <c r="AA37" i="1"/>
  <c r="Z37" i="1"/>
  <c r="AA36" i="1"/>
  <c r="Z36" i="1"/>
  <c r="AA35" i="1"/>
  <c r="Z35" i="1"/>
  <c r="AA34" i="1"/>
  <c r="Z34" i="1"/>
  <c r="AA33" i="1"/>
  <c r="Z33" i="1"/>
  <c r="AA32" i="1"/>
  <c r="Z32" i="1"/>
  <c r="AA31" i="1"/>
  <c r="Z31" i="1"/>
  <c r="AA30" i="1"/>
  <c r="Z30" i="1"/>
  <c r="AA29" i="1"/>
  <c r="Z29" i="1"/>
  <c r="AA28" i="1"/>
  <c r="Z28" i="1"/>
  <c r="AA27" i="1"/>
  <c r="Z27" i="1"/>
  <c r="AA26" i="1"/>
  <c r="Z26" i="1"/>
  <c r="AA25" i="1"/>
  <c r="Z25" i="1"/>
  <c r="AA24" i="1"/>
  <c r="Z24" i="1"/>
  <c r="AA23" i="1"/>
  <c r="Z23" i="1"/>
  <c r="AA22" i="1"/>
  <c r="Z22" i="1"/>
  <c r="AA21" i="1"/>
  <c r="Z21" i="1"/>
  <c r="AA20" i="1"/>
  <c r="Z20" i="1"/>
  <c r="AA19" i="1"/>
  <c r="Z19" i="1"/>
  <c r="AA18" i="1"/>
  <c r="Z18" i="1"/>
  <c r="AA17" i="1"/>
  <c r="Z17" i="1"/>
  <c r="AA16" i="1"/>
  <c r="Z16" i="1"/>
  <c r="AA15" i="1"/>
  <c r="Z15" i="1"/>
  <c r="AA14" i="1"/>
  <c r="Z14" i="1"/>
  <c r="AA13" i="1"/>
  <c r="Z13" i="1"/>
  <c r="AA12" i="1"/>
  <c r="Z12" i="1"/>
  <c r="AA11" i="1"/>
  <c r="Z11" i="1"/>
  <c r="AA10" i="1"/>
  <c r="Z10" i="1"/>
  <c r="AA9" i="1"/>
  <c r="Z9" i="1"/>
  <c r="AA7" i="1"/>
  <c r="Z7" i="1"/>
  <c r="AA6" i="1"/>
  <c r="Z6" i="1"/>
  <c r="AA5" i="1"/>
  <c r="Z5" i="1"/>
  <c r="AA4" i="1"/>
  <c r="Z4" i="1"/>
  <c r="AA3" i="1"/>
  <c r="Z3" i="1"/>
</calcChain>
</file>

<file path=xl/sharedStrings.xml><?xml version="1.0" encoding="utf-8"?>
<sst xmlns="http://schemas.openxmlformats.org/spreadsheetml/2006/main" count="389" uniqueCount="68">
  <si>
    <t>Cruise</t>
  </si>
  <si>
    <t>Depth</t>
  </si>
  <si>
    <t>MD</t>
  </si>
  <si>
    <t>Nitrate</t>
  </si>
  <si>
    <t>Ammonium</t>
  </si>
  <si>
    <t>SurfPAR</t>
  </si>
  <si>
    <t>PrecentLight</t>
  </si>
  <si>
    <t>PAR</t>
  </si>
  <si>
    <t>Temp</t>
  </si>
  <si>
    <t>Chl</t>
  </si>
  <si>
    <t>Carbon</t>
  </si>
  <si>
    <t>Date</t>
  </si>
  <si>
    <t>Cycle</t>
  </si>
  <si>
    <t>Day</t>
  </si>
  <si>
    <t>NO3 Uptake</t>
  </si>
  <si>
    <t>NO3 Uptake Sigma</t>
  </si>
  <si>
    <t>NH4 Uptake</t>
  </si>
  <si>
    <t>NH4 Uptake Sigma</t>
  </si>
  <si>
    <t>NPP Sigma</t>
  </si>
  <si>
    <t>NPP</t>
  </si>
  <si>
    <t>m</t>
  </si>
  <si>
    <t>C</t>
  </si>
  <si>
    <t>NaN</t>
  </si>
  <si>
    <t>cycle</t>
  </si>
  <si>
    <t>day</t>
  </si>
  <si>
    <t>date</t>
  </si>
  <si>
    <t>cast</t>
  </si>
  <si>
    <t>depth</t>
  </si>
  <si>
    <t>no3</t>
  </si>
  <si>
    <t>nh4</t>
  </si>
  <si>
    <t>primprod</t>
  </si>
  <si>
    <t>sd</t>
  </si>
  <si>
    <t>srufPAR</t>
  </si>
  <si>
    <t>percentlight</t>
  </si>
  <si>
    <t>TEMP</t>
  </si>
  <si>
    <t>CChl</t>
  </si>
  <si>
    <t xml:space="preserve">carbon </t>
  </si>
  <si>
    <t>muPP</t>
  </si>
  <si>
    <t>uEi m-2 s-1</t>
  </si>
  <si>
    <t>%</t>
  </si>
  <si>
    <t>d-1</t>
  </si>
  <si>
    <t>DIA Biomass</t>
  </si>
  <si>
    <t>PRO Biomass</t>
  </si>
  <si>
    <t>SYN Biomass</t>
  </si>
  <si>
    <t>NF17</t>
  </si>
  <si>
    <t>NF18</t>
  </si>
  <si>
    <t>NPP.N</t>
  </si>
  <si>
    <t>NPP.N Sigma</t>
  </si>
  <si>
    <t>mmol C m-3</t>
  </si>
  <si>
    <t>mmol N m-3</t>
  </si>
  <si>
    <t>mmol C m-3 d-1</t>
  </si>
  <si>
    <t>mmol N m-3 d-1</t>
  </si>
  <si>
    <t>Nitrogen Biomass</t>
  </si>
  <si>
    <t>Cast</t>
  </si>
  <si>
    <t>DINO Biomass</t>
  </si>
  <si>
    <t>PRYM Biomass</t>
  </si>
  <si>
    <t>PRO Growth Rate</t>
  </si>
  <si>
    <t>SYN Growth Rate</t>
  </si>
  <si>
    <t>DIA Growth Rate</t>
  </si>
  <si>
    <t>DINO Growth Rate</t>
  </si>
  <si>
    <t>PRYM Growth Rate</t>
  </si>
  <si>
    <t/>
  </si>
  <si>
    <t>NO3 Uptake Sigma Rel</t>
  </si>
  <si>
    <t>NH4 Uptake Sigma Rel</t>
  </si>
  <si>
    <t>OTHER Biomass</t>
  </si>
  <si>
    <t>OTHER Growth Rate</t>
  </si>
  <si>
    <t>Total Biomass</t>
  </si>
  <si>
    <t>Total Growth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</si>
</sst>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00"/>
    <numFmt numFmtId="165" formatCode="0.0"/>
    <numFmt numFmtId="166" formatCode="0.0000"/>
    <numFmt numFmtId="167" formatCode="0.00000"/>
  </numFmts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Calibri Light"/>
      <family val="2"/>
      <scheme val="maj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4"/>
      <color theme="0" tint="-0.249977111117893"/>
      <name val="Calibri"/>
      <family val="2"/>
      <scheme val="minor"/>
    </font>
    <font>
      <sz val="12"/>
      <color theme="0" tint="-0.249977111117893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medium">
        <color auto="1"/>
      </left>
      <right/>
      <top/>
      <bottom/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131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1" fontId="2" fillId="0" borderId="0" xfId="0" applyNumberFormat="1" applyFont="1" applyAlignment="1">
      <alignment horizontal="center"/>
    </xf>
    <xf numFmtId="0" fontId="0" fillId="0" borderId="0" xfId="0" applyFill="1"/>
    <xf numFmtId="0" fontId="2" fillId="0" borderId="0" xfId="0" applyFont="1" applyFill="1" applyAlignment="1">
      <alignment horizontal="center"/>
    </xf>
    <xf numFmtId="0" fontId="2" fillId="0" borderId="0" xfId="0" applyFont="1" applyFill="1"/>
    <xf numFmtId="15" fontId="0" fillId="0" borderId="0" xfId="0" applyNumberFormat="1" applyFill="1"/>
    <xf numFmtId="14" fontId="2" fillId="0" borderId="0" xfId="0" applyNumberFormat="1" applyFont="1" applyFill="1" applyAlignment="1">
      <alignment horizontal="center"/>
    </xf>
    <xf numFmtId="15" fontId="2" fillId="0" borderId="0" xfId="0" applyNumberFormat="1" applyFont="1" applyFill="1"/>
    <xf numFmtId="1" fontId="0" fillId="0" borderId="0" xfId="0" applyNumberFormat="1" applyAlignment="1">
      <alignment horizontal="center"/>
    </xf>
    <xf numFmtId="14" fontId="2" fillId="0" borderId="0" xfId="0" applyNumberFormat="1" applyFont="1" applyAlignment="1">
      <alignment horizontal="center"/>
    </xf>
    <xf numFmtId="0" fontId="1" fillId="0" borderId="0" xfId="0" applyFont="1" applyAlignment="1">
      <alignment horizontal="center" wrapText="1"/>
    </xf>
    <xf numFmtId="166" fontId="0" fillId="0" borderId="0" xfId="0" applyNumberFormat="1"/>
    <xf numFmtId="0" fontId="2" fillId="0" borderId="0" xfId="0" applyFont="1" applyBorder="1"/>
    <xf numFmtId="15" fontId="2" fillId="0" borderId="0" xfId="0" applyNumberFormat="1" applyFont="1" applyFill="1" applyBorder="1"/>
    <xf numFmtId="0" fontId="2" fillId="0" borderId="0" xfId="0" applyFont="1" applyFill="1" applyBorder="1" applyAlignment="1">
      <alignment horizontal="center"/>
    </xf>
    <xf numFmtId="1" fontId="2" fillId="0" borderId="0" xfId="0" applyNumberFormat="1" applyFont="1" applyBorder="1" applyAlignment="1">
      <alignment horizontal="center"/>
    </xf>
    <xf numFmtId="164" fontId="4" fillId="4" borderId="0" xfId="0" applyNumberFormat="1" applyFont="1" applyFill="1" applyAlignment="1">
      <alignment horizontal="center" wrapText="1"/>
    </xf>
    <xf numFmtId="165" fontId="4" fillId="3" borderId="0" xfId="0" applyNumberFormat="1" applyFont="1" applyFill="1" applyAlignment="1">
      <alignment horizontal="center" wrapText="1"/>
    </xf>
    <xf numFmtId="2" fontId="2" fillId="0" borderId="0" xfId="0" applyNumberFormat="1" applyFont="1" applyFill="1" applyAlignment="1">
      <alignment horizontal="center" vertical="center" wrapText="1"/>
    </xf>
    <xf numFmtId="164" fontId="2" fillId="0" borderId="0" xfId="0" applyNumberFormat="1" applyFont="1" applyFill="1" applyAlignment="1">
      <alignment horizontal="center" vertical="center" wrapText="1"/>
    </xf>
    <xf numFmtId="165" fontId="2" fillId="0" borderId="0" xfId="0" applyNumberFormat="1" applyFont="1" applyFill="1" applyAlignment="1">
      <alignment horizontal="center" vertical="center" wrapText="1"/>
    </xf>
    <xf numFmtId="2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4" fontId="2" fillId="4" borderId="0" xfId="0" applyNumberFormat="1" applyFont="1" applyFill="1" applyAlignment="1">
      <alignment horizontal="center" wrapText="1"/>
    </xf>
    <xf numFmtId="165" fontId="2" fillId="3" borderId="0" xfId="0" applyNumberFormat="1" applyFont="1" applyFill="1" applyAlignment="1">
      <alignment horizontal="center" wrapText="1"/>
    </xf>
    <xf numFmtId="2" fontId="2" fillId="3" borderId="0" xfId="0" applyNumberFormat="1" applyFont="1" applyFill="1" applyAlignment="1">
      <alignment horizontal="center" wrapText="1"/>
    </xf>
    <xf numFmtId="1" fontId="4" fillId="3" borderId="0" xfId="0" applyNumberFormat="1" applyFont="1" applyFill="1" applyAlignment="1">
      <alignment horizontal="right" wrapText="1"/>
    </xf>
    <xf numFmtId="1" fontId="2" fillId="0" borderId="0" xfId="0" applyNumberFormat="1" applyFont="1" applyFill="1" applyAlignment="1">
      <alignment horizontal="right" vertical="center" wrapText="1"/>
    </xf>
    <xf numFmtId="1" fontId="2" fillId="0" borderId="0" xfId="0" applyNumberFormat="1" applyFont="1" applyAlignment="1">
      <alignment horizontal="right"/>
    </xf>
    <xf numFmtId="1" fontId="0" fillId="0" borderId="0" xfId="0" applyNumberFormat="1" applyAlignment="1">
      <alignment horizontal="right"/>
    </xf>
    <xf numFmtId="0" fontId="2" fillId="0" borderId="0" xfId="0" applyFont="1" applyAlignment="1">
      <alignment horizontal="center" wrapText="1"/>
    </xf>
    <xf numFmtId="164" fontId="2" fillId="0" borderId="0" xfId="0" applyNumberFormat="1" applyFont="1" applyFill="1" applyAlignment="1">
      <alignment horizontal="center" wrapText="1"/>
    </xf>
    <xf numFmtId="1" fontId="2" fillId="0" borderId="0" xfId="0" applyNumberFormat="1" applyFont="1" applyAlignment="1">
      <alignment horizontal="center" wrapText="1"/>
    </xf>
    <xf numFmtId="164" fontId="2" fillId="2" borderId="0" xfId="0" applyNumberFormat="1" applyFont="1" applyFill="1" applyAlignment="1">
      <alignment horizontal="center" wrapText="1"/>
    </xf>
    <xf numFmtId="164" fontId="2" fillId="0" borderId="0" xfId="0" applyNumberFormat="1" applyFont="1" applyAlignment="1">
      <alignment horizontal="right"/>
    </xf>
    <xf numFmtId="164" fontId="0" fillId="0" borderId="0" xfId="0" applyNumberFormat="1" applyAlignment="1">
      <alignment horizontal="right"/>
    </xf>
    <xf numFmtId="0" fontId="2" fillId="0" borderId="0" xfId="0" applyFont="1" applyAlignment="1">
      <alignment horizontal="right"/>
    </xf>
    <xf numFmtId="0" fontId="2" fillId="0" borderId="0" xfId="0" applyFont="1" applyFill="1" applyAlignment="1">
      <alignment horizontal="right"/>
    </xf>
    <xf numFmtId="0" fontId="2" fillId="0" borderId="0" xfId="0" applyFont="1" applyBorder="1" applyAlignment="1">
      <alignment horizontal="right"/>
    </xf>
    <xf numFmtId="0" fontId="0" fillId="0" borderId="0" xfId="0" applyAlignment="1">
      <alignment horizontal="right"/>
    </xf>
    <xf numFmtId="166" fontId="4" fillId="6" borderId="0" xfId="0" applyNumberFormat="1" applyFont="1" applyFill="1" applyAlignment="1">
      <alignment horizontal="center" wrapText="1"/>
    </xf>
    <xf numFmtId="166" fontId="4" fillId="6" borderId="0" xfId="0" applyNumberFormat="1" applyFont="1" applyFill="1" applyBorder="1" applyAlignment="1">
      <alignment horizontal="center" wrapText="1"/>
    </xf>
    <xf numFmtId="164" fontId="4" fillId="6" borderId="0" xfId="0" applyNumberFormat="1" applyFont="1" applyFill="1" applyAlignment="1">
      <alignment horizontal="right" wrapText="1"/>
    </xf>
    <xf numFmtId="2" fontId="0" fillId="0" borderId="0" xfId="0" applyNumberFormat="1"/>
    <xf numFmtId="2" fontId="2" fillId="6" borderId="0" xfId="0" applyNumberFormat="1" applyFont="1" applyFill="1" applyAlignment="1">
      <alignment horizontal="center" wrapText="1"/>
    </xf>
    <xf numFmtId="2" fontId="2" fillId="6" borderId="0" xfId="0" applyNumberFormat="1" applyFont="1" applyFill="1" applyBorder="1" applyAlignment="1">
      <alignment horizontal="center" wrapText="1"/>
    </xf>
    <xf numFmtId="0" fontId="6" fillId="0" borderId="0" xfId="0" applyFont="1" applyAlignment="1">
      <alignment horizontal="center"/>
    </xf>
    <xf numFmtId="1" fontId="6" fillId="0" borderId="0" xfId="0" applyNumberFormat="1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center"/>
    </xf>
    <xf numFmtId="164" fontId="6" fillId="0" borderId="0" xfId="0" applyNumberFormat="1" applyFont="1" applyAlignment="1">
      <alignment horizontal="center"/>
    </xf>
    <xf numFmtId="164" fontId="6" fillId="0" borderId="0" xfId="0" applyNumberFormat="1" applyFont="1" applyAlignment="1">
      <alignment horizontal="right"/>
    </xf>
    <xf numFmtId="165" fontId="6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right"/>
    </xf>
    <xf numFmtId="166" fontId="6" fillId="0" borderId="0" xfId="0" applyNumberFormat="1" applyFont="1" applyFill="1" applyAlignment="1">
      <alignment horizontal="center"/>
    </xf>
    <xf numFmtId="2" fontId="6" fillId="0" borderId="0" xfId="0" applyNumberFormat="1" applyFont="1" applyFill="1" applyAlignment="1">
      <alignment horizontal="center"/>
    </xf>
    <xf numFmtId="2" fontId="6" fillId="0" borderId="0" xfId="0" applyNumberFormat="1" applyFont="1" applyAlignment="1"/>
    <xf numFmtId="164" fontId="2" fillId="0" borderId="0" xfId="0" applyNumberFormat="1" applyFont="1" applyAlignment="1"/>
    <xf numFmtId="2" fontId="2" fillId="0" borderId="0" xfId="0" applyNumberFormat="1" applyFont="1" applyAlignment="1"/>
    <xf numFmtId="2" fontId="0" fillId="0" borderId="0" xfId="0" applyNumberFormat="1" applyAlignment="1"/>
    <xf numFmtId="2" fontId="2" fillId="0" borderId="0" xfId="0" applyNumberFormat="1" applyFont="1" applyFill="1" applyAlignment="1"/>
    <xf numFmtId="2" fontId="4" fillId="5" borderId="0" xfId="0" applyNumberFormat="1" applyFont="1" applyFill="1" applyAlignment="1">
      <alignment wrapText="1"/>
    </xf>
    <xf numFmtId="166" fontId="0" fillId="7" borderId="0" xfId="0" applyNumberFormat="1" applyFill="1"/>
    <xf numFmtId="0" fontId="2" fillId="8" borderId="0" xfId="0" applyFont="1" applyFill="1"/>
    <xf numFmtId="0" fontId="2" fillId="8" borderId="0" xfId="0" applyFont="1" applyFill="1" applyAlignment="1">
      <alignment horizontal="center"/>
    </xf>
    <xf numFmtId="14" fontId="2" fillId="8" borderId="0" xfId="0" applyNumberFormat="1" applyFont="1" applyFill="1" applyAlignment="1">
      <alignment horizontal="center"/>
    </xf>
    <xf numFmtId="1" fontId="2" fillId="8" borderId="0" xfId="0" applyNumberFormat="1" applyFont="1" applyFill="1" applyAlignment="1">
      <alignment horizontal="center"/>
    </xf>
    <xf numFmtId="0" fontId="2" fillId="8" borderId="0" xfId="0" applyFont="1" applyFill="1" applyAlignment="1">
      <alignment horizontal="right"/>
    </xf>
    <xf numFmtId="2" fontId="2" fillId="8" borderId="0" xfId="0" applyNumberFormat="1" applyFont="1" applyFill="1" applyAlignment="1">
      <alignment horizontal="center"/>
    </xf>
    <xf numFmtId="164" fontId="2" fillId="8" borderId="0" xfId="0" applyNumberFormat="1" applyFont="1" applyFill="1" applyAlignment="1">
      <alignment horizontal="center" vertical="center" wrapText="1"/>
    </xf>
    <xf numFmtId="2" fontId="2" fillId="8" borderId="0" xfId="0" applyNumberFormat="1" applyFont="1" applyFill="1" applyAlignment="1"/>
    <xf numFmtId="164" fontId="2" fillId="8" borderId="0" xfId="0" applyNumberFormat="1" applyFont="1" applyFill="1" applyAlignment="1">
      <alignment horizontal="center"/>
    </xf>
    <xf numFmtId="165" fontId="2" fillId="8" borderId="0" xfId="0" applyNumberFormat="1" applyFont="1" applyFill="1" applyAlignment="1">
      <alignment horizontal="center"/>
    </xf>
    <xf numFmtId="1" fontId="2" fillId="8" borderId="0" xfId="0" applyNumberFormat="1" applyFont="1" applyFill="1" applyAlignment="1">
      <alignment horizontal="right"/>
    </xf>
    <xf numFmtId="164" fontId="2" fillId="8" borderId="0" xfId="0" applyNumberFormat="1" applyFont="1" applyFill="1" applyAlignment="1">
      <alignment horizontal="right"/>
    </xf>
    <xf numFmtId="166" fontId="0" fillId="8" borderId="0" xfId="0" applyNumberFormat="1" applyFill="1"/>
    <xf numFmtId="2" fontId="0" fillId="8" borderId="0" xfId="0" applyNumberFormat="1" applyFill="1"/>
    <xf numFmtId="0" fontId="0" fillId="8" borderId="0" xfId="0" applyFill="1"/>
    <xf numFmtId="0" fontId="7" fillId="0" borderId="1" xfId="0" applyFont="1" applyBorder="1"/>
    <xf numFmtId="0" fontId="7" fillId="0" borderId="0" xfId="0" applyFont="1" applyBorder="1" applyAlignment="1">
      <alignment horizontal="center" vertical="center"/>
    </xf>
    <xf numFmtId="14" fontId="7" fillId="0" borderId="0" xfId="0" applyNumberFormat="1" applyFont="1" applyFill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0" xfId="0" applyFont="1" applyBorder="1" applyAlignment="1">
      <alignment horizontal="right"/>
    </xf>
    <xf numFmtId="0" fontId="7" fillId="0" borderId="0" xfId="0" applyFont="1" applyFill="1" applyAlignment="1">
      <alignment horizontal="center"/>
    </xf>
    <xf numFmtId="2" fontId="7" fillId="0" borderId="0" xfId="0" applyNumberFormat="1" applyFont="1" applyFill="1" applyAlignment="1">
      <alignment horizontal="center" vertical="center" wrapText="1"/>
    </xf>
    <xf numFmtId="164" fontId="7" fillId="0" borderId="0" xfId="0" applyNumberFormat="1" applyFont="1" applyFill="1" applyAlignment="1">
      <alignment horizontal="center" vertical="center" wrapText="1"/>
    </xf>
    <xf numFmtId="2" fontId="7" fillId="0" borderId="0" xfId="0" applyNumberFormat="1" applyFont="1" applyAlignment="1"/>
    <xf numFmtId="165" fontId="7" fillId="0" borderId="0" xfId="0" applyNumberFormat="1" applyFont="1" applyFill="1" applyAlignment="1">
      <alignment horizontal="center" vertical="center" wrapText="1"/>
    </xf>
    <xf numFmtId="1" fontId="7" fillId="0" borderId="0" xfId="0" applyNumberFormat="1" applyFont="1" applyFill="1" applyAlignment="1">
      <alignment horizontal="right" vertical="center" wrapText="1"/>
    </xf>
    <xf numFmtId="164" fontId="7" fillId="0" borderId="0" xfId="0" applyNumberFormat="1" applyFont="1" applyAlignment="1">
      <alignment horizontal="right"/>
    </xf>
    <xf numFmtId="166" fontId="8" fillId="0" borderId="0" xfId="0" applyNumberFormat="1" applyFont="1"/>
    <xf numFmtId="2" fontId="8" fillId="0" borderId="0" xfId="0" applyNumberFormat="1" applyFont="1"/>
    <xf numFmtId="0" fontId="8" fillId="0" borderId="0" xfId="0" applyFont="1"/>
    <xf numFmtId="2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165" fontId="7" fillId="0" borderId="0" xfId="0" applyNumberFormat="1" applyFont="1" applyAlignment="1">
      <alignment horizontal="center"/>
    </xf>
    <xf numFmtId="1" fontId="7" fillId="0" borderId="0" xfId="0" applyNumberFormat="1" applyFont="1" applyAlignment="1">
      <alignment horizontal="right"/>
    </xf>
    <xf numFmtId="0" fontId="7" fillId="0" borderId="0" xfId="0" applyFont="1" applyBorder="1"/>
    <xf numFmtId="14" fontId="7" fillId="0" borderId="0" xfId="0" applyNumberFormat="1" applyFont="1" applyFill="1" applyBorder="1" applyAlignment="1">
      <alignment horizontal="center"/>
    </xf>
    <xf numFmtId="1" fontId="7" fillId="0" borderId="0" xfId="0" applyNumberFormat="1" applyFont="1" applyFill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right"/>
    </xf>
    <xf numFmtId="2" fontId="7" fillId="0" borderId="0" xfId="0" applyNumberFormat="1" applyFont="1" applyFill="1" applyAlignment="1">
      <alignment horizontal="center"/>
    </xf>
    <xf numFmtId="2" fontId="7" fillId="0" borderId="0" xfId="0" applyNumberFormat="1" applyFont="1" applyFill="1" applyAlignment="1"/>
    <xf numFmtId="164" fontId="7" fillId="0" borderId="0" xfId="0" applyNumberFormat="1" applyFont="1" applyFill="1" applyAlignment="1">
      <alignment horizontal="center"/>
    </xf>
    <xf numFmtId="165" fontId="7" fillId="0" borderId="0" xfId="0" applyNumberFormat="1" applyFont="1" applyFill="1" applyAlignment="1">
      <alignment horizontal="center"/>
    </xf>
    <xf numFmtId="1" fontId="7" fillId="0" borderId="0" xfId="0" applyNumberFormat="1" applyFont="1" applyFill="1" applyAlignment="1">
      <alignment horizontal="right"/>
    </xf>
    <xf numFmtId="164" fontId="7" fillId="0" borderId="0" xfId="0" applyNumberFormat="1" applyFont="1" applyFill="1" applyAlignment="1">
      <alignment horizontal="right"/>
    </xf>
    <xf numFmtId="166" fontId="8" fillId="0" borderId="0" xfId="0" applyNumberFormat="1" applyFont="1" applyFill="1"/>
    <xf numFmtId="2" fontId="8" fillId="0" borderId="0" xfId="0" applyNumberFormat="1" applyFont="1" applyFill="1"/>
    <xf numFmtId="0" fontId="8" fillId="0" borderId="0" xfId="0" applyFont="1" applyFill="1"/>
    <xf numFmtId="166" fontId="0" fillId="0" borderId="0" xfId="0" applyNumberFormat="1" applyFill="1"/>
    <xf numFmtId="2" fontId="0" fillId="7" borderId="0" xfId="0" applyNumberFormat="1" applyFill="1"/>
    <xf numFmtId="0" fontId="2" fillId="0" borderId="0" xfId="0" applyFont="1" applyAlignment="1">
      <alignment horizontal="right" wrapText="1"/>
    </xf>
    <xf numFmtId="164" fontId="4" fillId="2" borderId="0" xfId="0" applyNumberFormat="1" applyFont="1" applyFill="1" applyAlignment="1">
      <alignment horizontal="right" wrapText="1"/>
    </xf>
    <xf numFmtId="164" fontId="2" fillId="0" borderId="0" xfId="1" applyNumberFormat="1" applyFont="1" applyFill="1" applyAlignment="1">
      <alignment horizontal="right"/>
    </xf>
    <xf numFmtId="164" fontId="7" fillId="0" borderId="0" xfId="1" applyNumberFormat="1" applyFont="1" applyFill="1" applyAlignment="1">
      <alignment horizontal="right"/>
    </xf>
    <xf numFmtId="167" fontId="6" fillId="0" borderId="0" xfId="0" applyNumberFormat="1" applyFont="1" applyAlignment="1"/>
    <xf numFmtId="167" fontId="4" fillId="5" borderId="0" xfId="0" applyNumberFormat="1" applyFont="1" applyFill="1" applyAlignment="1">
      <alignment wrapText="1"/>
    </xf>
    <xf numFmtId="167" fontId="2" fillId="0" borderId="0" xfId="0" applyNumberFormat="1" applyFont="1" applyAlignment="1"/>
    <xf numFmtId="167" fontId="2" fillId="8" borderId="0" xfId="0" applyNumberFormat="1" applyFont="1" applyFill="1" applyAlignment="1"/>
    <xf numFmtId="167" fontId="7" fillId="0" borderId="0" xfId="0" applyNumberFormat="1" applyFont="1" applyFill="1" applyAlignment="1"/>
    <xf numFmtId="167" fontId="7" fillId="0" borderId="0" xfId="0" applyNumberFormat="1" applyFont="1" applyAlignment="1"/>
    <xf numFmtId="167" fontId="0" fillId="0" borderId="0" xfId="0" applyNumberFormat="1" applyAlignmen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Sheet1!$Z$1</c:f>
              <c:strCache>
                <c:ptCount val="1"/>
                <c:pt idx="0">
                  <c:v>mmol N m-3 d-1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Sheet1!$W$3:$W$173</c:f>
              <c:numCache>
                <c:formatCode>0.00000</c:formatCode>
                <c:ptCount val="171"/>
                <c:pt idx="0">
                  <c:v>4.6231450266989924E-3</c:v>
                </c:pt>
                <c:pt idx="1">
                  <c:v>5.7708813971713034E-2</c:v>
                </c:pt>
                <c:pt idx="2">
                  <c:v>3.3228012428054621E-2</c:v>
                </c:pt>
                <c:pt idx="3">
                  <c:v>3.5312199676015739E-2</c:v>
                </c:pt>
                <c:pt idx="4">
                  <c:v>2.2201589907796686E-2</c:v>
                </c:pt>
                <c:pt idx="6">
                  <c:v>6.8496804000152844E-2</c:v>
                </c:pt>
                <c:pt idx="7">
                  <c:v>4.4438298258269254E-2</c:v>
                </c:pt>
                <c:pt idx="8">
                  <c:v>4.738920772557241E-2</c:v>
                </c:pt>
                <c:pt idx="9">
                  <c:v>4.8705446825733273E-2</c:v>
                </c:pt>
                <c:pt idx="10">
                  <c:v>3.9585343337519507E-2</c:v>
                </c:pt>
                <c:pt idx="12">
                  <c:v>8.4081993882288666E-2</c:v>
                </c:pt>
                <c:pt idx="13">
                  <c:v>7.9007771194532631E-2</c:v>
                </c:pt>
                <c:pt idx="14">
                  <c:v>6.7078213890452071E-2</c:v>
                </c:pt>
                <c:pt idx="15">
                  <c:v>5.6697772288874564E-2</c:v>
                </c:pt>
                <c:pt idx="16">
                  <c:v>5.5994587503937245E-2</c:v>
                </c:pt>
                <c:pt idx="24">
                  <c:v>2.7282952599896299E-2</c:v>
                </c:pt>
                <c:pt idx="25">
                  <c:v>3.3098872473015711E-2</c:v>
                </c:pt>
                <c:pt idx="26">
                  <c:v>2.264641036415347E-2</c:v>
                </c:pt>
                <c:pt idx="27">
                  <c:v>3.464517246632863E-2</c:v>
                </c:pt>
                <c:pt idx="28">
                  <c:v>6.4319563453753229E-3</c:v>
                </c:pt>
                <c:pt idx="29">
                  <c:v>-5.7897076420784148E-4</c:v>
                </c:pt>
                <c:pt idx="30">
                  <c:v>3.1233644598920755E-2</c:v>
                </c:pt>
                <c:pt idx="31">
                  <c:v>4.262203842535367E-2</c:v>
                </c:pt>
                <c:pt idx="32">
                  <c:v>2.0326706403385526E-2</c:v>
                </c:pt>
                <c:pt idx="33">
                  <c:v>1.8958070302859124E-2</c:v>
                </c:pt>
                <c:pt idx="34">
                  <c:v>-9.3890118161687984E-3</c:v>
                </c:pt>
                <c:pt idx="35">
                  <c:v>1.2038582336278093E-2</c:v>
                </c:pt>
                <c:pt idx="48">
                  <c:v>2.8735283347794859E-2</c:v>
                </c:pt>
                <c:pt idx="49">
                  <c:v>4.5227149607959302E-2</c:v>
                </c:pt>
                <c:pt idx="50">
                  <c:v>3.5407390572399382E-2</c:v>
                </c:pt>
                <c:pt idx="51">
                  <c:v>4.5856190367359724E-2</c:v>
                </c:pt>
                <c:pt idx="52">
                  <c:v>2.0486764499090232E-2</c:v>
                </c:pt>
                <c:pt idx="54">
                  <c:v>2.771864467030969E-2</c:v>
                </c:pt>
                <c:pt idx="55">
                  <c:v>3.7523389181669531E-2</c:v>
                </c:pt>
                <c:pt idx="56">
                  <c:v>4.2157158376123216E-2</c:v>
                </c:pt>
                <c:pt idx="57">
                  <c:v>3.1234848505040373E-2</c:v>
                </c:pt>
                <c:pt idx="58">
                  <c:v>1.758419037911459E-2</c:v>
                </c:pt>
                <c:pt idx="59">
                  <c:v>1.9328104697545694E-2</c:v>
                </c:pt>
                <c:pt idx="60">
                  <c:v>2.9997989546254124E-2</c:v>
                </c:pt>
                <c:pt idx="61">
                  <c:v>4.545938965228892E-2</c:v>
                </c:pt>
                <c:pt idx="62">
                  <c:v>2.8288150904712858E-2</c:v>
                </c:pt>
                <c:pt idx="63">
                  <c:v>4.1632701324358777E-2</c:v>
                </c:pt>
                <c:pt idx="64">
                  <c:v>4.32743248385246E-2</c:v>
                </c:pt>
                <c:pt idx="65">
                  <c:v>1.6511629146065628E-2</c:v>
                </c:pt>
                <c:pt idx="66">
                  <c:v>4.9029512675090856E-2</c:v>
                </c:pt>
                <c:pt idx="67">
                  <c:v>4.7738567258487914E-2</c:v>
                </c:pt>
                <c:pt idx="68">
                  <c:v>3.3879651901607161E-2</c:v>
                </c:pt>
                <c:pt idx="69">
                  <c:v>1.7952359387061901E-2</c:v>
                </c:pt>
                <c:pt idx="70">
                  <c:v>3.0691100572689211E-2</c:v>
                </c:pt>
                <c:pt idx="71">
                  <c:v>4.0103085279759223E-3</c:v>
                </c:pt>
                <c:pt idx="72">
                  <c:v>5.0528846219254159E-2</c:v>
                </c:pt>
                <c:pt idx="73">
                  <c:v>3.4146626828718246E-2</c:v>
                </c:pt>
                <c:pt idx="74">
                  <c:v>3.792560014503582E-2</c:v>
                </c:pt>
                <c:pt idx="75">
                  <c:v>3.5883313947291905E-2</c:v>
                </c:pt>
                <c:pt idx="76">
                  <c:v>2.5346379282724707E-2</c:v>
                </c:pt>
                <c:pt idx="77">
                  <c:v>1.4061980532361965E-2</c:v>
                </c:pt>
                <c:pt idx="78">
                  <c:v>4.7410108319083204E-2</c:v>
                </c:pt>
                <c:pt idx="79">
                  <c:v>4.8317967428517149E-2</c:v>
                </c:pt>
                <c:pt idx="80">
                  <c:v>2.5097102284128023E-2</c:v>
                </c:pt>
                <c:pt idx="81">
                  <c:v>1.8635747969245203E-2</c:v>
                </c:pt>
                <c:pt idx="82">
                  <c:v>1.2845821358549106E-2</c:v>
                </c:pt>
                <c:pt idx="83">
                  <c:v>9.250870984358504E-3</c:v>
                </c:pt>
                <c:pt idx="84">
                  <c:v>9.4656202612775457E-3</c:v>
                </c:pt>
                <c:pt idx="85">
                  <c:v>5.4128581591542525E-2</c:v>
                </c:pt>
                <c:pt idx="86">
                  <c:v>6.5229760115887034E-2</c:v>
                </c:pt>
                <c:pt idx="87">
                  <c:v>4.3793542067639746E-2</c:v>
                </c:pt>
                <c:pt idx="88">
                  <c:v>3.3066972265790577E-2</c:v>
                </c:pt>
                <c:pt idx="89">
                  <c:v>2.6655719297743564E-2</c:v>
                </c:pt>
                <c:pt idx="90">
                  <c:v>2.6374662732594437E-2</c:v>
                </c:pt>
                <c:pt idx="91">
                  <c:v>1.9629619145952577E-2</c:v>
                </c:pt>
                <c:pt idx="92">
                  <c:v>2.109024364820317E-2</c:v>
                </c:pt>
                <c:pt idx="93">
                  <c:v>3.5121741655690313E-2</c:v>
                </c:pt>
                <c:pt idx="94">
                  <c:v>6.6016976795857135E-2</c:v>
                </c:pt>
                <c:pt idx="95">
                  <c:v>2.2071449326065563E-2</c:v>
                </c:pt>
              </c:numCache>
            </c:numRef>
          </c:xVal>
          <c:yVal>
            <c:numRef>
              <c:f>Sheet1!$Z$3:$Z$173</c:f>
              <c:numCache>
                <c:formatCode>0.000</c:formatCode>
                <c:ptCount val="171"/>
                <c:pt idx="0">
                  <c:v>4.5413753703581736E-2</c:v>
                </c:pt>
                <c:pt idx="1">
                  <c:v>3.3274965308772976E-2</c:v>
                </c:pt>
                <c:pt idx="2">
                  <c:v>3.4176339130425358E-2</c:v>
                </c:pt>
                <c:pt idx="3">
                  <c:v>3.1806041961724076E-2</c:v>
                </c:pt>
                <c:pt idx="4">
                  <c:v>2.5161842575050716E-2</c:v>
                </c:pt>
                <c:pt idx="6">
                  <c:v>8.0004771430329802E-2</c:v>
                </c:pt>
                <c:pt idx="7">
                  <c:v>4.0892357090601662E-2</c:v>
                </c:pt>
                <c:pt idx="8">
                  <c:v>4.0012983285400754E-2</c:v>
                </c:pt>
                <c:pt idx="9">
                  <c:v>3.3874848020400451E-2</c:v>
                </c:pt>
                <c:pt idx="10">
                  <c:v>2.6548393979224E-2</c:v>
                </c:pt>
                <c:pt idx="11">
                  <c:v>2.8279703229500981E-2</c:v>
                </c:pt>
                <c:pt idx="12">
                  <c:v>6.4534723424422041E-2</c:v>
                </c:pt>
                <c:pt idx="13">
                  <c:v>4.4925691743964526E-2</c:v>
                </c:pt>
                <c:pt idx="14">
                  <c:v>4.3890770617023699E-2</c:v>
                </c:pt>
                <c:pt idx="15">
                  <c:v>4.0768574219968608E-2</c:v>
                </c:pt>
                <c:pt idx="16">
                  <c:v>2.4651015472635922E-2</c:v>
                </c:pt>
                <c:pt idx="17">
                  <c:v>2.5528719853156981E-2</c:v>
                </c:pt>
                <c:pt idx="18">
                  <c:v>3.9147889433051773E-2</c:v>
                </c:pt>
                <c:pt idx="19">
                  <c:v>3.4739791877258869E-2</c:v>
                </c:pt>
                <c:pt idx="20">
                  <c:v>3.319300144442823E-2</c:v>
                </c:pt>
                <c:pt idx="21">
                  <c:v>2.8987238998380831E-2</c:v>
                </c:pt>
                <c:pt idx="22">
                  <c:v>2.2841327506925888E-2</c:v>
                </c:pt>
                <c:pt idx="23">
                  <c:v>1.65654770807603E-2</c:v>
                </c:pt>
                <c:pt idx="24">
                  <c:v>4.1447977961911693E-2</c:v>
                </c:pt>
                <c:pt idx="25">
                  <c:v>4.6854368810551696E-2</c:v>
                </c:pt>
                <c:pt idx="26">
                  <c:v>4.0939652724766643E-2</c:v>
                </c:pt>
                <c:pt idx="27">
                  <c:v>3.2872052871760753E-2</c:v>
                </c:pt>
                <c:pt idx="28">
                  <c:v>2.9698848464734941E-2</c:v>
                </c:pt>
                <c:pt idx="29">
                  <c:v>2.6334275735242718E-2</c:v>
                </c:pt>
                <c:pt idx="30">
                  <c:v>6.1796195508399702E-2</c:v>
                </c:pt>
                <c:pt idx="31">
                  <c:v>5.1783478384003927E-2</c:v>
                </c:pt>
                <c:pt idx="32">
                  <c:v>4.0097905116670038E-2</c:v>
                </c:pt>
                <c:pt idx="33">
                  <c:v>3.4135451403714719E-2</c:v>
                </c:pt>
                <c:pt idx="34">
                  <c:v>1.2189757179547895E-2</c:v>
                </c:pt>
                <c:pt idx="35">
                  <c:v>1.8922198592386717E-2</c:v>
                </c:pt>
                <c:pt idx="36">
                  <c:v>6.130758286366883E-2</c:v>
                </c:pt>
                <c:pt idx="37">
                  <c:v>6.0362643209321817E-2</c:v>
                </c:pt>
                <c:pt idx="38">
                  <c:v>3.5215302242517281E-2</c:v>
                </c:pt>
                <c:pt idx="39">
                  <c:v>2.3917595309235921E-2</c:v>
                </c:pt>
                <c:pt idx="41">
                  <c:v>9.9483363066565893E-3</c:v>
                </c:pt>
                <c:pt idx="48">
                  <c:v>5.1860014767247088E-2</c:v>
                </c:pt>
                <c:pt idx="49">
                  <c:v>5.7970848624798038E-2</c:v>
                </c:pt>
                <c:pt idx="50">
                  <c:v>4.4946608232234411E-2</c:v>
                </c:pt>
                <c:pt idx="51">
                  <c:v>3.7544834437717133E-2</c:v>
                </c:pt>
                <c:pt idx="52">
                  <c:v>2.2476017373779772E-2</c:v>
                </c:pt>
                <c:pt idx="53">
                  <c:v>2.5687118865765586E-2</c:v>
                </c:pt>
                <c:pt idx="54">
                  <c:v>4.198696338694928E-2</c:v>
                </c:pt>
                <c:pt idx="55">
                  <c:v>4.7891103633958342E-2</c:v>
                </c:pt>
                <c:pt idx="56">
                  <c:v>3.0223888619948829E-2</c:v>
                </c:pt>
                <c:pt idx="57">
                  <c:v>2.5761823104625055E-2</c:v>
                </c:pt>
                <c:pt idx="58">
                  <c:v>1.8571254426095092E-2</c:v>
                </c:pt>
                <c:pt idx="59">
                  <c:v>1.4773343657357404E-2</c:v>
                </c:pt>
                <c:pt idx="60">
                  <c:v>5.7320975244551847E-2</c:v>
                </c:pt>
                <c:pt idx="61">
                  <c:v>4.9885325735071546E-2</c:v>
                </c:pt>
                <c:pt idx="62">
                  <c:v>4.1855008912006941E-2</c:v>
                </c:pt>
                <c:pt idx="63">
                  <c:v>4.0128337996217657E-2</c:v>
                </c:pt>
                <c:pt idx="64">
                  <c:v>3.2619287374461736E-2</c:v>
                </c:pt>
                <c:pt idx="65">
                  <c:v>2.3442590653620077E-2</c:v>
                </c:pt>
                <c:pt idx="66">
                  <c:v>6.5566991360117427E-2</c:v>
                </c:pt>
                <c:pt idx="67">
                  <c:v>5.4823786692174491E-2</c:v>
                </c:pt>
                <c:pt idx="68">
                  <c:v>4.7027405200629278E-2</c:v>
                </c:pt>
                <c:pt idx="69">
                  <c:v>4.5187363522714713E-2</c:v>
                </c:pt>
                <c:pt idx="70">
                  <c:v>5.6195081731582795E-2</c:v>
                </c:pt>
                <c:pt idx="71">
                  <c:v>1.5170029153608756E-2</c:v>
                </c:pt>
                <c:pt idx="72">
                  <c:v>9.0818504384982346E-2</c:v>
                </c:pt>
                <c:pt idx="73">
                  <c:v>7.8183087795514111E-2</c:v>
                </c:pt>
                <c:pt idx="74">
                  <c:v>5.6902402534645131E-2</c:v>
                </c:pt>
                <c:pt idx="75">
                  <c:v>4.0694040490862039E-2</c:v>
                </c:pt>
                <c:pt idx="76">
                  <c:v>3.1225130478326039E-2</c:v>
                </c:pt>
                <c:pt idx="77">
                  <c:v>3.263743130822596E-2</c:v>
                </c:pt>
                <c:pt idx="78">
                  <c:v>6.9402921913448906E-2</c:v>
                </c:pt>
                <c:pt idx="79">
                  <c:v>6.2660009321587468E-2</c:v>
                </c:pt>
                <c:pt idx="80">
                  <c:v>3.4174949695844378E-2</c:v>
                </c:pt>
                <c:pt idx="81">
                  <c:v>3.0454531822236376E-2</c:v>
                </c:pt>
                <c:pt idx="82">
                  <c:v>3.0873511726828982E-2</c:v>
                </c:pt>
                <c:pt idx="83">
                  <c:v>8.1042749497045891E-3</c:v>
                </c:pt>
                <c:pt idx="84">
                  <c:v>8.1575404906885279E-2</c:v>
                </c:pt>
                <c:pt idx="85">
                  <c:v>7.4647140646715626E-2</c:v>
                </c:pt>
                <c:pt idx="86">
                  <c:v>7.1809049687391699E-2</c:v>
                </c:pt>
                <c:pt idx="87">
                  <c:v>4.3285982209256002E-2</c:v>
                </c:pt>
                <c:pt idx="88">
                  <c:v>3.1174795274174341E-2</c:v>
                </c:pt>
                <c:pt idx="89">
                  <c:v>3.2807609906787778E-2</c:v>
                </c:pt>
                <c:pt idx="90">
                  <c:v>9.1513222687614484E-2</c:v>
                </c:pt>
                <c:pt idx="91">
                  <c:v>8.4209202892179619E-2</c:v>
                </c:pt>
                <c:pt idx="92">
                  <c:v>6.4277005161685732E-2</c:v>
                </c:pt>
                <c:pt idx="93">
                  <c:v>5.4621126831540079E-2</c:v>
                </c:pt>
                <c:pt idx="94">
                  <c:v>6.6012823684629879E-2</c:v>
                </c:pt>
                <c:pt idx="95">
                  <c:v>1.5743098418658265E-2</c:v>
                </c:pt>
                <c:pt idx="105">
                  <c:v>5.1860014767247088E-2</c:v>
                </c:pt>
                <c:pt idx="106">
                  <c:v>3.7544834437717133E-2</c:v>
                </c:pt>
                <c:pt idx="107">
                  <c:v>2.5687118865765586E-2</c:v>
                </c:pt>
                <c:pt idx="108">
                  <c:v>5.7320975244551847E-2</c:v>
                </c:pt>
                <c:pt idx="109">
                  <c:v>4.1855008912006941E-2</c:v>
                </c:pt>
                <c:pt idx="110">
                  <c:v>2.3442590653620077E-2</c:v>
                </c:pt>
                <c:pt idx="111">
                  <c:v>9.0818504384982346E-2</c:v>
                </c:pt>
                <c:pt idx="112">
                  <c:v>4.0694040490862039E-2</c:v>
                </c:pt>
                <c:pt idx="113">
                  <c:v>3.263743130822596E-2</c:v>
                </c:pt>
                <c:pt idx="114">
                  <c:v>6.9402921913448906E-2</c:v>
                </c:pt>
                <c:pt idx="115">
                  <c:v>3.4174949695844378E-2</c:v>
                </c:pt>
                <c:pt idx="116">
                  <c:v>3.0873511726828982E-2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45-4D7D-B640-E009D5E459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0419503"/>
        <c:axId val="1160351375"/>
      </c:scatterChart>
      <c:valAx>
        <c:axId val="890419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351375"/>
        <c:crosses val="autoZero"/>
        <c:crossBetween val="midCat"/>
      </c:valAx>
      <c:valAx>
        <c:axId val="116035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04195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863203</xdr:colOff>
      <xdr:row>13</xdr:row>
      <xdr:rowOff>188118</xdr:rowOff>
    </xdr:from>
    <xdr:to>
      <xdr:col>21</xdr:col>
      <xdr:colOff>5953</xdr:colOff>
      <xdr:row>25</xdr:row>
      <xdr:rowOff>73818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D9FA9B1-1E5C-4BC3-ADAD-4CAFEA4032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173"/>
  <sheetViews>
    <sheetView tabSelected="1" zoomScale="80" zoomScaleNormal="80" workbookViewId="0">
      <pane xSplit="7" ySplit="2" topLeftCell="I85" activePane="bottomRight" state="frozen"/>
      <selection pane="topRight" activeCell="H1" sqref="H1"/>
      <selection pane="bottomLeft" activeCell="A3" sqref="A3"/>
      <selection pane="bottomRight" activeCell="J93" sqref="J93:O98"/>
    </sheetView>
  </sheetViews>
  <sheetFormatPr defaultColWidth="11.09765625" defaultRowHeight="18" x14ac:dyDescent="0.35"/>
  <cols>
    <col min="1" max="1" width="7.3984375" style="1" customWidth="1"/>
    <col min="2" max="2" width="6.5" customWidth="1"/>
    <col min="3" max="3" width="11.59765625" bestFit="1" customWidth="1"/>
    <col min="4" max="4" width="7.19921875" customWidth="1"/>
    <col min="5" max="5" width="4.3984375" style="10" customWidth="1"/>
    <col min="6" max="6" width="6.69921875" style="46" customWidth="1"/>
    <col min="7" max="7" width="5.59765625" customWidth="1"/>
    <col min="8" max="8" width="11.09765625" style="28"/>
    <col min="9" max="9" width="11.09765625" style="26"/>
    <col min="10" max="10" width="14.8984375" style="42" customWidth="1"/>
    <col min="11" max="11" width="11.59765625" style="42" customWidth="1"/>
    <col min="12" max="12" width="12.3984375" style="42" customWidth="1"/>
    <col min="13" max="13" width="10.3984375" style="42" customWidth="1"/>
    <col min="14" max="16" width="11.8984375" style="42" customWidth="1"/>
    <col min="17" max="22" width="11.8984375" style="66" customWidth="1"/>
    <col min="23" max="23" width="11.8984375" style="130" customWidth="1"/>
    <col min="24" max="24" width="10.8984375" style="28"/>
    <col min="25" max="25" width="10.3984375" style="28" customWidth="1"/>
    <col min="26" max="27" width="10.8984375" style="28"/>
    <col min="28" max="28" width="10.8984375" style="29"/>
    <col min="29" max="29" width="15" style="27" customWidth="1"/>
    <col min="30" max="30" width="10.8984375" style="36"/>
    <col min="31" max="31" width="10.8984375" style="29"/>
    <col min="32" max="32" width="10.8984375" style="42"/>
    <col min="33" max="33" width="14.8984375" style="42" customWidth="1"/>
    <col min="34" max="34" width="13.8984375" style="13" bestFit="1" customWidth="1"/>
    <col min="35" max="35" width="14.59765625" style="13" customWidth="1"/>
    <col min="36" max="36" width="14.59765625" style="50" customWidth="1"/>
    <col min="37" max="37" width="15.8984375" style="13" customWidth="1"/>
    <col min="38" max="38" width="17.8984375" style="13" customWidth="1"/>
    <col min="39" max="39" width="17.8984375" style="50" customWidth="1"/>
  </cols>
  <sheetData>
    <row r="1" spans="1:39" s="53" customFormat="1" ht="13.8" x14ac:dyDescent="0.3">
      <c r="E1" s="54"/>
      <c r="F1" s="55" t="s">
        <v>20</v>
      </c>
      <c r="H1" s="57" t="s">
        <v>48</v>
      </c>
      <c r="I1" s="57" t="s">
        <v>49</v>
      </c>
      <c r="J1" s="58" t="s">
        <v>49</v>
      </c>
      <c r="K1" s="58" t="s">
        <v>49</v>
      </c>
      <c r="L1" s="58" t="s">
        <v>49</v>
      </c>
      <c r="M1" s="58" t="s">
        <v>49</v>
      </c>
      <c r="N1" s="58" t="s">
        <v>49</v>
      </c>
      <c r="O1" s="58" t="s">
        <v>49</v>
      </c>
      <c r="P1" s="58"/>
      <c r="Q1" s="63" t="s">
        <v>40</v>
      </c>
      <c r="R1" s="63" t="s">
        <v>40</v>
      </c>
      <c r="S1" s="63" t="s">
        <v>40</v>
      </c>
      <c r="T1" s="63" t="s">
        <v>40</v>
      </c>
      <c r="U1" s="63" t="s">
        <v>40</v>
      </c>
      <c r="V1" s="63" t="s">
        <v>40</v>
      </c>
      <c r="W1" s="124"/>
      <c r="X1" s="57" t="s">
        <v>50</v>
      </c>
      <c r="Y1" s="57" t="s">
        <v>50</v>
      </c>
      <c r="Z1" s="57" t="s">
        <v>51</v>
      </c>
      <c r="AA1" s="57" t="s">
        <v>51</v>
      </c>
      <c r="AB1" s="59" t="s">
        <v>38</v>
      </c>
      <c r="AC1" s="56" t="s">
        <v>39</v>
      </c>
      <c r="AD1" s="60" t="s">
        <v>38</v>
      </c>
      <c r="AE1" s="59" t="s">
        <v>21</v>
      </c>
      <c r="AF1" s="58" t="s">
        <v>49</v>
      </c>
      <c r="AG1" s="58" t="s">
        <v>49</v>
      </c>
      <c r="AH1" s="61" t="s">
        <v>51</v>
      </c>
      <c r="AI1" s="61" t="s">
        <v>51</v>
      </c>
      <c r="AJ1" s="62"/>
      <c r="AK1" s="61" t="s">
        <v>51</v>
      </c>
      <c r="AL1" s="61" t="s">
        <v>51</v>
      </c>
      <c r="AM1" s="62"/>
    </row>
    <row r="2" spans="1:39" s="12" customFormat="1" ht="54" x14ac:dyDescent="0.35">
      <c r="A2" s="37" t="s">
        <v>0</v>
      </c>
      <c r="B2" s="37" t="s">
        <v>53</v>
      </c>
      <c r="C2" s="37" t="s">
        <v>11</v>
      </c>
      <c r="D2" s="37" t="s">
        <v>12</v>
      </c>
      <c r="E2" s="39" t="s">
        <v>13</v>
      </c>
      <c r="F2" s="120" t="s">
        <v>1</v>
      </c>
      <c r="G2" s="37" t="s">
        <v>2</v>
      </c>
      <c r="H2" s="38" t="s">
        <v>10</v>
      </c>
      <c r="I2" s="40" t="s">
        <v>52</v>
      </c>
      <c r="J2" s="121" t="s">
        <v>42</v>
      </c>
      <c r="K2" s="121" t="s">
        <v>43</v>
      </c>
      <c r="L2" s="121" t="s">
        <v>55</v>
      </c>
      <c r="M2" s="121" t="s">
        <v>41</v>
      </c>
      <c r="N2" s="121" t="s">
        <v>54</v>
      </c>
      <c r="O2" s="121" t="s">
        <v>64</v>
      </c>
      <c r="P2" s="121" t="s">
        <v>66</v>
      </c>
      <c r="Q2" s="68" t="s">
        <v>56</v>
      </c>
      <c r="R2" s="68" t="s">
        <v>57</v>
      </c>
      <c r="S2" s="68" t="s">
        <v>60</v>
      </c>
      <c r="T2" s="68" t="s">
        <v>58</v>
      </c>
      <c r="U2" s="68" t="s">
        <v>59</v>
      </c>
      <c r="V2" s="68" t="s">
        <v>65</v>
      </c>
      <c r="W2" s="125" t="s">
        <v>67</v>
      </c>
      <c r="X2" s="30" t="s">
        <v>19</v>
      </c>
      <c r="Y2" s="30" t="s">
        <v>18</v>
      </c>
      <c r="Z2" s="18" t="s">
        <v>46</v>
      </c>
      <c r="AA2" s="18" t="s">
        <v>47</v>
      </c>
      <c r="AB2" s="31" t="s">
        <v>5</v>
      </c>
      <c r="AC2" s="32" t="s">
        <v>6</v>
      </c>
      <c r="AD2" s="33" t="s">
        <v>7</v>
      </c>
      <c r="AE2" s="19" t="s">
        <v>8</v>
      </c>
      <c r="AF2" s="49" t="s">
        <v>3</v>
      </c>
      <c r="AG2" s="49" t="s">
        <v>4</v>
      </c>
      <c r="AH2" s="47" t="s">
        <v>14</v>
      </c>
      <c r="AI2" s="47" t="s">
        <v>15</v>
      </c>
      <c r="AJ2" s="51" t="s">
        <v>62</v>
      </c>
      <c r="AK2" s="47" t="s">
        <v>16</v>
      </c>
      <c r="AL2" s="48" t="s">
        <v>17</v>
      </c>
      <c r="AM2" s="52" t="s">
        <v>63</v>
      </c>
    </row>
    <row r="3" spans="1:39" x14ac:dyDescent="0.35">
      <c r="A3" s="1" t="s">
        <v>44</v>
      </c>
      <c r="B3" s="2">
        <v>8</v>
      </c>
      <c r="C3" s="11">
        <v>42866</v>
      </c>
      <c r="D3" s="2">
        <v>1</v>
      </c>
      <c r="E3" s="3">
        <v>1</v>
      </c>
      <c r="F3" s="43">
        <v>5</v>
      </c>
      <c r="G3" s="2">
        <v>1</v>
      </c>
      <c r="H3" s="21">
        <v>1.6008406846030301</v>
      </c>
      <c r="I3" s="21">
        <f>H3/6.625</f>
        <v>0.24163632975140076</v>
      </c>
      <c r="J3" s="122">
        <v>4.4862991532213729E-2</v>
      </c>
      <c r="K3" s="41">
        <v>1.0596169858451293E-2</v>
      </c>
      <c r="L3" s="41">
        <v>8.8893784720133536E-3</v>
      </c>
      <c r="M3" s="41">
        <v>4.7110030581229195E-4</v>
      </c>
      <c r="N3" s="41">
        <v>1.0747508968549841E-3</v>
      </c>
      <c r="O3" s="41">
        <v>1.2518903665821144E-3</v>
      </c>
      <c r="P3" s="41">
        <f>SUM(J3:O3)</f>
        <v>6.714628143192776E-2</v>
      </c>
      <c r="Q3" s="65">
        <v>-2.4781226319229743E-2</v>
      </c>
      <c r="R3" s="65">
        <v>0.20121259948931758</v>
      </c>
      <c r="S3" s="65">
        <v>0.30157020442406435</v>
      </c>
      <c r="T3" s="65">
        <v>5.6173845880599805E-3</v>
      </c>
      <c r="U3" s="65">
        <v>0.85545781766948448</v>
      </c>
      <c r="V3" s="65"/>
      <c r="W3" s="126">
        <f>SUMPRODUCT(J3:O3,Q3:V3)</f>
        <v>4.6231450266989924E-3</v>
      </c>
      <c r="X3" s="21">
        <v>0.300866118286229</v>
      </c>
      <c r="Y3" s="21">
        <v>6.0736548445545199E-2</v>
      </c>
      <c r="Z3" s="21">
        <f t="shared" ref="Z3:Z56" si="0">X3/6.625</f>
        <v>4.5413753703581736E-2</v>
      </c>
      <c r="AA3" s="21">
        <f t="shared" ref="AA3:AA56" si="1">Y3/6.625</f>
        <v>9.1677808974407853E-3</v>
      </c>
      <c r="AB3" s="22">
        <v>638.84154808503104</v>
      </c>
      <c r="AC3" s="20">
        <v>76.969804164601996</v>
      </c>
      <c r="AD3" s="34">
        <v>491.71508848316103</v>
      </c>
      <c r="AE3" s="22">
        <v>24.457000000000001</v>
      </c>
      <c r="AF3" s="41">
        <v>8.8581293333333307E-3</v>
      </c>
      <c r="AG3" s="41">
        <v>9.6221373220219203E-2</v>
      </c>
      <c r="AH3" s="13">
        <v>1.0813118652440282E-2</v>
      </c>
      <c r="AI3" s="13">
        <v>5.795401238425717E-3</v>
      </c>
      <c r="AJ3" s="50">
        <f>IF(AI3="","",AI3/AH3)</f>
        <v>0.53596020026265256</v>
      </c>
      <c r="AK3" s="13" t="s">
        <v>61</v>
      </c>
      <c r="AL3" s="13" t="s">
        <v>61</v>
      </c>
      <c r="AM3" s="50" t="str">
        <f t="shared" ref="AM3:AM73" si="2">IF(AL3="","",AL3/AK3)</f>
        <v/>
      </c>
    </row>
    <row r="4" spans="1:39" x14ac:dyDescent="0.35">
      <c r="A4" s="1" t="s">
        <v>44</v>
      </c>
      <c r="B4" s="2">
        <v>8</v>
      </c>
      <c r="C4" s="11">
        <v>42866</v>
      </c>
      <c r="D4" s="2">
        <v>1</v>
      </c>
      <c r="E4" s="3">
        <v>1</v>
      </c>
      <c r="F4" s="43">
        <v>20</v>
      </c>
      <c r="G4" s="2">
        <v>1</v>
      </c>
      <c r="H4" s="21">
        <v>1.2662824338295</v>
      </c>
      <c r="I4" s="21">
        <f t="shared" ref="I4:I74" si="3">H4/6.625</f>
        <v>0.19113697114407546</v>
      </c>
      <c r="J4" s="122">
        <v>4.4546274331139148E-2</v>
      </c>
      <c r="K4" s="41">
        <v>1.1145971124691687E-2</v>
      </c>
      <c r="L4" s="41">
        <v>3.5230828243075364E-2</v>
      </c>
      <c r="M4" s="41">
        <v>3.4827301362427396E-3</v>
      </c>
      <c r="N4" s="41">
        <v>4.8611004089603492E-3</v>
      </c>
      <c r="O4" s="41">
        <v>5.6032091714207132E-3</v>
      </c>
      <c r="P4" s="41">
        <f t="shared" ref="P4:P7" si="4">SUM(J4:O4)</f>
        <v>0.10487011341553</v>
      </c>
      <c r="Q4" s="65">
        <v>0.2124986879625253</v>
      </c>
      <c r="R4" s="65">
        <v>0.22878482411621509</v>
      </c>
      <c r="S4" s="65">
        <v>1.1302464935294485</v>
      </c>
      <c r="T4" s="65">
        <v>1.043841116674401</v>
      </c>
      <c r="U4" s="65">
        <v>0.46035318975718287</v>
      </c>
      <c r="V4" s="65"/>
      <c r="W4" s="126">
        <f>SUMPRODUCT(J4:O4,Q4:V4)</f>
        <v>5.7708813971713034E-2</v>
      </c>
      <c r="X4" s="24">
        <v>0.22044664517062099</v>
      </c>
      <c r="Y4" s="24">
        <v>4.6448072750188203E-2</v>
      </c>
      <c r="Z4" s="21">
        <f t="shared" si="0"/>
        <v>3.3274965308772976E-2</v>
      </c>
      <c r="AA4" s="21">
        <f t="shared" si="1"/>
        <v>7.0110298490850117E-3</v>
      </c>
      <c r="AB4" s="25">
        <v>638.84154808503104</v>
      </c>
      <c r="AC4" s="23">
        <v>35.097931846197199</v>
      </c>
      <c r="AD4" s="35">
        <v>224.22017115207501</v>
      </c>
      <c r="AE4" s="25">
        <v>24.296500000000002</v>
      </c>
      <c r="AF4" s="41">
        <v>2.6486258299999999E-2</v>
      </c>
      <c r="AG4" s="41">
        <v>5.1352565920249497E-2</v>
      </c>
      <c r="AH4" s="13">
        <v>3.8389095634883512E-2</v>
      </c>
      <c r="AI4" s="13">
        <v>1.2498272360092783E-2</v>
      </c>
      <c r="AJ4" s="50">
        <f t="shared" ref="AJ4:AJ74" si="5">IF(AI4="","",AI4/AH4)</f>
        <v>0.32556829363637879</v>
      </c>
      <c r="AK4" s="13" t="s">
        <v>61</v>
      </c>
      <c r="AL4" s="13" t="s">
        <v>61</v>
      </c>
      <c r="AM4" s="50" t="str">
        <f t="shared" si="2"/>
        <v/>
      </c>
    </row>
    <row r="5" spans="1:39" x14ac:dyDescent="0.35">
      <c r="A5" s="1" t="s">
        <v>44</v>
      </c>
      <c r="B5" s="2">
        <v>8</v>
      </c>
      <c r="C5" s="11">
        <v>42866</v>
      </c>
      <c r="D5" s="2">
        <v>1</v>
      </c>
      <c r="E5" s="3">
        <v>1</v>
      </c>
      <c r="F5" s="44">
        <v>30</v>
      </c>
      <c r="G5" s="2">
        <v>1</v>
      </c>
      <c r="H5" s="21">
        <v>1.66044968766434</v>
      </c>
      <c r="I5" s="21">
        <f t="shared" si="3"/>
        <v>0.25063391511914568</v>
      </c>
      <c r="J5" s="122">
        <v>4.1975586382417163E-2</v>
      </c>
      <c r="K5" s="41">
        <v>1.119595305798627E-2</v>
      </c>
      <c r="L5" s="41">
        <v>1.2784591261345476E-2</v>
      </c>
      <c r="M5" s="41">
        <v>9.8962066502681321E-4</v>
      </c>
      <c r="N5" s="41">
        <v>2.1033926522617094E-3</v>
      </c>
      <c r="O5" s="41">
        <v>7.1083681644809361E-3</v>
      </c>
      <c r="P5" s="41">
        <f t="shared" si="4"/>
        <v>7.6157512183518364E-2</v>
      </c>
      <c r="Q5" s="65">
        <v>0.43767547985739436</v>
      </c>
      <c r="R5" s="65">
        <v>0.38361094625666992</v>
      </c>
      <c r="S5" s="65">
        <v>0.62552636934568318</v>
      </c>
      <c r="T5" s="65">
        <v>0.87874761631900933</v>
      </c>
      <c r="U5" s="65">
        <v>0.43837441350517448</v>
      </c>
      <c r="V5" s="65">
        <v>0.10869415808249527</v>
      </c>
      <c r="W5" s="126">
        <f>SUMPRODUCT(J5:O5,Q5:V5)</f>
        <v>3.3228012428054621E-2</v>
      </c>
      <c r="X5" s="24">
        <v>0.22641824673906799</v>
      </c>
      <c r="Y5" s="24">
        <v>4.7124681361178103E-2</v>
      </c>
      <c r="Z5" s="21">
        <f t="shared" si="0"/>
        <v>3.4176339130425358E-2</v>
      </c>
      <c r="AA5" s="21">
        <f t="shared" si="1"/>
        <v>7.113159450743865E-3</v>
      </c>
      <c r="AB5" s="25">
        <v>638.84154808503104</v>
      </c>
      <c r="AC5" s="23">
        <v>22.3215208908594</v>
      </c>
      <c r="AD5" s="35">
        <v>142.59914961529</v>
      </c>
      <c r="AE5" s="25">
        <v>24.167300000000001</v>
      </c>
      <c r="AF5" s="41">
        <v>2.05555205666667E-2</v>
      </c>
      <c r="AG5" s="41">
        <v>0.120198887694239</v>
      </c>
      <c r="AH5" s="13">
        <v>2.6039301183223042E-2</v>
      </c>
      <c r="AI5" s="13">
        <v>9.1153026121363577E-3</v>
      </c>
      <c r="AJ5" s="50">
        <f t="shared" si="5"/>
        <v>0.35005941780070848</v>
      </c>
      <c r="AK5" s="13" t="s">
        <v>61</v>
      </c>
      <c r="AL5" s="13" t="s">
        <v>61</v>
      </c>
      <c r="AM5" s="50" t="str">
        <f t="shared" si="2"/>
        <v/>
      </c>
    </row>
    <row r="6" spans="1:39" x14ac:dyDescent="0.35">
      <c r="A6" s="1" t="s">
        <v>44</v>
      </c>
      <c r="B6" s="2">
        <v>8</v>
      </c>
      <c r="C6" s="11">
        <v>42866</v>
      </c>
      <c r="D6" s="2">
        <v>1</v>
      </c>
      <c r="E6" s="3">
        <v>1</v>
      </c>
      <c r="F6" s="43">
        <v>50</v>
      </c>
      <c r="G6" s="2">
        <v>1</v>
      </c>
      <c r="H6" s="21">
        <v>1.47115705227182</v>
      </c>
      <c r="I6" s="21">
        <f t="shared" si="3"/>
        <v>0.22206144185235019</v>
      </c>
      <c r="J6" s="122">
        <v>7.4634408433223887E-2</v>
      </c>
      <c r="K6" s="41">
        <v>1.1345898857870016E-2</v>
      </c>
      <c r="L6" s="41">
        <v>1.998759533534606E-2</v>
      </c>
      <c r="M6" s="41">
        <v>4.443522155685622E-4</v>
      </c>
      <c r="N6" s="41">
        <v>2.7942466215070188E-3</v>
      </c>
      <c r="O6" s="41">
        <v>8.6517412582697868E-3</v>
      </c>
      <c r="P6" s="41">
        <f t="shared" si="4"/>
        <v>0.11785824272178531</v>
      </c>
      <c r="Q6" s="65">
        <v>0.2407222686183452</v>
      </c>
      <c r="R6" s="65">
        <v>0.28346220198948435</v>
      </c>
      <c r="S6" s="65">
        <v>0.58366786827231099</v>
      </c>
      <c r="T6" s="65">
        <v>0.23248516114807963</v>
      </c>
      <c r="U6" s="65">
        <v>0.43399529932867753</v>
      </c>
      <c r="V6" s="65">
        <v>0.13266574858210589</v>
      </c>
      <c r="W6" s="126">
        <f t="shared" ref="W6:W7" si="6">SUMPRODUCT(J6:O6,Q6:V6)</f>
        <v>3.5312199676015739E-2</v>
      </c>
      <c r="X6" s="24">
        <v>0.210715027996422</v>
      </c>
      <c r="Y6" s="24">
        <v>4.6806622107285097E-2</v>
      </c>
      <c r="Z6" s="21">
        <f t="shared" si="0"/>
        <v>3.1806041961724076E-2</v>
      </c>
      <c r="AA6" s="21">
        <f t="shared" si="1"/>
        <v>7.0651505067600142E-3</v>
      </c>
      <c r="AB6" s="25">
        <v>638.84154808503104</v>
      </c>
      <c r="AC6" s="23">
        <v>10.176932112505099</v>
      </c>
      <c r="AD6" s="35">
        <v>65.014470655090093</v>
      </c>
      <c r="AE6" s="25">
        <v>22.8721</v>
      </c>
      <c r="AF6" s="41">
        <v>1.7163209700000001E-2</v>
      </c>
      <c r="AG6" s="41">
        <v>0.19079385115547001</v>
      </c>
      <c r="AH6" s="13">
        <v>2.3180741538628858E-2</v>
      </c>
      <c r="AI6" s="13">
        <v>8.6225306985120483E-3</v>
      </c>
      <c r="AJ6" s="50">
        <f t="shared" si="5"/>
        <v>0.37196958018548665</v>
      </c>
      <c r="AK6" s="13" t="s">
        <v>61</v>
      </c>
      <c r="AL6" s="13" t="s">
        <v>61</v>
      </c>
      <c r="AM6" s="50" t="str">
        <f t="shared" si="2"/>
        <v/>
      </c>
    </row>
    <row r="7" spans="1:39" x14ac:dyDescent="0.35">
      <c r="A7" s="1" t="s">
        <v>44</v>
      </c>
      <c r="B7" s="2">
        <v>8</v>
      </c>
      <c r="C7" s="11">
        <v>42866</v>
      </c>
      <c r="D7" s="2">
        <v>1</v>
      </c>
      <c r="E7" s="3">
        <v>1</v>
      </c>
      <c r="F7" s="43">
        <v>70</v>
      </c>
      <c r="G7" s="2">
        <v>1</v>
      </c>
      <c r="H7" s="21">
        <v>1.5496187012304301</v>
      </c>
      <c r="I7" s="21">
        <f t="shared" si="3"/>
        <v>0.23390470961968757</v>
      </c>
      <c r="J7" s="122">
        <v>7.764850046345026E-2</v>
      </c>
      <c r="K7" s="41">
        <v>1.2062306568425683E-2</v>
      </c>
      <c r="L7" s="41">
        <v>9.5252598986363783E-3</v>
      </c>
      <c r="M7" s="41">
        <v>3.5525254109863186E-5</v>
      </c>
      <c r="N7" s="41">
        <v>2.7251133905662694E-3</v>
      </c>
      <c r="O7" s="41">
        <v>1.0703899759414054E-2</v>
      </c>
      <c r="P7" s="41">
        <f t="shared" si="4"/>
        <v>0.11270060533460252</v>
      </c>
      <c r="Q7" s="65">
        <v>0.21882088623485185</v>
      </c>
      <c r="R7" s="65">
        <v>8.3235635045553952E-2</v>
      </c>
      <c r="S7" s="65">
        <v>0.21131075697629212</v>
      </c>
      <c r="T7" s="65">
        <v>0.57615439122482393</v>
      </c>
      <c r="U7" s="65">
        <v>2.9747149465735971E-2</v>
      </c>
      <c r="V7" s="65">
        <v>0.19545588572317249</v>
      </c>
      <c r="W7" s="126">
        <f t="shared" si="6"/>
        <v>2.2201589907796686E-2</v>
      </c>
      <c r="X7" s="24">
        <v>0.166697207059711</v>
      </c>
      <c r="Y7" s="24">
        <v>4.1835057400672303E-2</v>
      </c>
      <c r="Z7" s="21">
        <f t="shared" si="0"/>
        <v>2.5161842575050716E-2</v>
      </c>
      <c r="AA7" s="21">
        <f t="shared" si="1"/>
        <v>6.3147256453844986E-3</v>
      </c>
      <c r="AB7" s="25">
        <v>638.84154808503104</v>
      </c>
      <c r="AC7" s="23">
        <v>4.3358653116837802</v>
      </c>
      <c r="AD7" s="35">
        <v>27.6993090800425</v>
      </c>
      <c r="AE7" s="25">
        <v>22.258099999999999</v>
      </c>
      <c r="AF7" s="41">
        <v>1.9950458533333298E-2</v>
      </c>
      <c r="AG7" s="41">
        <v>0.15144982053004399</v>
      </c>
      <c r="AH7" s="13">
        <v>3.1104423921446335E-2</v>
      </c>
      <c r="AI7" s="13">
        <v>1.1472731073971716E-2</v>
      </c>
      <c r="AJ7" s="50">
        <f t="shared" si="5"/>
        <v>0.36884563761559747</v>
      </c>
      <c r="AK7" s="13" t="s">
        <v>61</v>
      </c>
      <c r="AL7" s="13" t="s">
        <v>61</v>
      </c>
      <c r="AM7" s="50" t="str">
        <f t="shared" si="2"/>
        <v/>
      </c>
    </row>
    <row r="8" spans="1:39" s="84" customFormat="1" x14ac:dyDescent="0.35">
      <c r="A8" s="70" t="s">
        <v>44</v>
      </c>
      <c r="B8" s="71">
        <v>8</v>
      </c>
      <c r="C8" s="72">
        <v>42866</v>
      </c>
      <c r="D8" s="71">
        <v>1</v>
      </c>
      <c r="E8" s="73">
        <v>1</v>
      </c>
      <c r="F8" s="74">
        <v>100</v>
      </c>
      <c r="G8" s="71">
        <v>1</v>
      </c>
      <c r="H8" s="76"/>
      <c r="I8" s="76"/>
      <c r="J8" s="81"/>
      <c r="K8" s="81"/>
      <c r="L8" s="81"/>
      <c r="M8" s="81"/>
      <c r="N8" s="81"/>
      <c r="O8" s="81"/>
      <c r="P8" s="81"/>
      <c r="Q8" s="77"/>
      <c r="R8" s="77"/>
      <c r="S8" s="77"/>
      <c r="T8" s="77"/>
      <c r="U8" s="77"/>
      <c r="V8" s="77"/>
      <c r="W8" s="127"/>
      <c r="X8" s="78"/>
      <c r="Y8" s="78"/>
      <c r="Z8" s="76"/>
      <c r="AA8" s="76"/>
      <c r="AB8" s="79"/>
      <c r="AC8" s="75"/>
      <c r="AD8" s="80"/>
      <c r="AE8" s="79"/>
      <c r="AF8" s="81"/>
      <c r="AG8" s="81"/>
      <c r="AH8" s="82"/>
      <c r="AI8" s="82"/>
      <c r="AJ8" s="83"/>
      <c r="AK8" s="82" t="s">
        <v>61</v>
      </c>
      <c r="AL8" s="82" t="s">
        <v>61</v>
      </c>
      <c r="AM8" s="83" t="str">
        <f t="shared" ref="AM8" si="7">IF(AL8="","",AL8/AK8)</f>
        <v/>
      </c>
    </row>
    <row r="9" spans="1:39" x14ac:dyDescent="0.35">
      <c r="A9" s="1" t="s">
        <v>44</v>
      </c>
      <c r="B9" s="2">
        <v>17</v>
      </c>
      <c r="C9" s="11">
        <v>42867</v>
      </c>
      <c r="D9" s="2">
        <v>1</v>
      </c>
      <c r="E9" s="3">
        <v>2</v>
      </c>
      <c r="F9" s="43">
        <v>5</v>
      </c>
      <c r="G9" s="2">
        <v>2</v>
      </c>
      <c r="H9" s="21">
        <v>6.43511972904024</v>
      </c>
      <c r="I9" s="21">
        <f t="shared" si="3"/>
        <v>0.9713388270249419</v>
      </c>
      <c r="J9" s="122">
        <v>4.8453697318338693E-2</v>
      </c>
      <c r="K9" s="41">
        <v>1.0995109828569095E-2</v>
      </c>
      <c r="L9" s="41">
        <v>5.499752424723562E-2</v>
      </c>
      <c r="M9" s="41">
        <v>1.2289230241076382E-3</v>
      </c>
      <c r="N9" s="41">
        <v>4.8803521989654085E-3</v>
      </c>
      <c r="O9" s="41">
        <v>1.5688652788668205E-2</v>
      </c>
      <c r="P9" s="41">
        <f t="shared" ref="P9:P20" si="8">SUM(J9:O9)</f>
        <v>0.13624425940588464</v>
      </c>
      <c r="Q9" s="65">
        <v>0.23620444307771254</v>
      </c>
      <c r="R9" s="65">
        <v>0.25744265099309166</v>
      </c>
      <c r="S9" s="65">
        <v>0.87201533001037634</v>
      </c>
      <c r="T9" s="65">
        <v>1.3514553944557079</v>
      </c>
      <c r="U9" s="65">
        <v>0.94290249836049977</v>
      </c>
      <c r="V9" s="65"/>
      <c r="W9" s="126">
        <f t="shared" ref="W9:W19" si="9">SUMPRODUCT(J9:O9,Q9:V9)</f>
        <v>6.8496804000152844E-2</v>
      </c>
      <c r="X9" s="24">
        <v>0.53003161072593497</v>
      </c>
      <c r="Y9" s="24">
        <v>8.84254246013437E-2</v>
      </c>
      <c r="Z9" s="21">
        <f t="shared" si="0"/>
        <v>8.0004771430329802E-2</v>
      </c>
      <c r="AA9" s="21">
        <f t="shared" si="1"/>
        <v>1.3347233902089615E-2</v>
      </c>
      <c r="AB9" s="25">
        <v>638.84154808503104</v>
      </c>
      <c r="AC9" s="23">
        <v>76.969804164601996</v>
      </c>
      <c r="AD9" s="35">
        <v>491.71508848316103</v>
      </c>
      <c r="AE9" s="25">
        <v>24.5962</v>
      </c>
      <c r="AF9" s="41">
        <v>8.8581293333333307E-3</v>
      </c>
      <c r="AG9" s="41">
        <v>3.6400137430953702E-2</v>
      </c>
      <c r="AH9" s="13">
        <v>1.1337647093950765E-2</v>
      </c>
      <c r="AI9" s="13">
        <v>6.0634926194087771E-3</v>
      </c>
      <c r="AJ9" s="50">
        <f t="shared" si="5"/>
        <v>0.53481049190920504</v>
      </c>
      <c r="AK9" s="13" t="s">
        <v>61</v>
      </c>
      <c r="AL9" s="13" t="s">
        <v>61</v>
      </c>
      <c r="AM9" s="50" t="str">
        <f t="shared" si="2"/>
        <v/>
      </c>
    </row>
    <row r="10" spans="1:39" x14ac:dyDescent="0.35">
      <c r="A10" s="1" t="s">
        <v>44</v>
      </c>
      <c r="B10" s="2">
        <v>17</v>
      </c>
      <c r="C10" s="11">
        <v>42867</v>
      </c>
      <c r="D10" s="2">
        <v>1</v>
      </c>
      <c r="E10" s="3">
        <v>2</v>
      </c>
      <c r="F10" s="43">
        <v>20</v>
      </c>
      <c r="G10" s="2">
        <v>2</v>
      </c>
      <c r="H10" s="21">
        <v>1.25962824677666</v>
      </c>
      <c r="I10" s="21">
        <f t="shared" si="3"/>
        <v>0.19013256555119395</v>
      </c>
      <c r="J10" s="122">
        <v>4.7429730294399945E-2</v>
      </c>
      <c r="K10" s="41">
        <v>1.1195020916361261E-2</v>
      </c>
      <c r="L10" s="41">
        <v>2.216702823409689E-2</v>
      </c>
      <c r="M10" s="41">
        <v>2.3400810366823962E-3</v>
      </c>
      <c r="N10" s="41">
        <v>3.048453075430487E-3</v>
      </c>
      <c r="O10" s="41">
        <v>8.1988408600033834E-3</v>
      </c>
      <c r="P10" s="41">
        <f t="shared" si="8"/>
        <v>9.4379154416974365E-2</v>
      </c>
      <c r="Q10" s="65">
        <v>0.59497479635851813</v>
      </c>
      <c r="R10" s="65">
        <v>0.42276958822891769</v>
      </c>
      <c r="S10" s="65">
        <v>0.39813608551787849</v>
      </c>
      <c r="T10" s="65">
        <v>0.60694815861175855</v>
      </c>
      <c r="U10" s="65">
        <v>0.39173148946562342</v>
      </c>
      <c r="V10" s="65">
        <v>5.5999334625779652E-3</v>
      </c>
      <c r="W10" s="126">
        <f t="shared" si="9"/>
        <v>4.4438298258269254E-2</v>
      </c>
      <c r="X10" s="24">
        <v>0.27091186572523601</v>
      </c>
      <c r="Y10" s="24">
        <v>5.5166334062759302E-2</v>
      </c>
      <c r="Z10" s="21">
        <f t="shared" si="0"/>
        <v>4.0892357090601662E-2</v>
      </c>
      <c r="AA10" s="21">
        <f t="shared" si="1"/>
        <v>8.3269938207938578E-3</v>
      </c>
      <c r="AB10" s="25">
        <v>638.84154808503104</v>
      </c>
      <c r="AC10" s="23">
        <v>35.097931846197199</v>
      </c>
      <c r="AD10" s="35">
        <v>224.22017115207501</v>
      </c>
      <c r="AE10" s="25">
        <v>24.322700000000001</v>
      </c>
      <c r="AF10" s="41">
        <v>2.6486258299999999E-2</v>
      </c>
      <c r="AG10" s="41">
        <v>6.4501071204737498E-2</v>
      </c>
      <c r="AH10" s="13">
        <v>2.1704422801143892E-2</v>
      </c>
      <c r="AI10" s="13">
        <v>6.7014148910425446E-3</v>
      </c>
      <c r="AJ10" s="50">
        <f t="shared" si="5"/>
        <v>0.308758032979774</v>
      </c>
      <c r="AK10" s="13" t="s">
        <v>61</v>
      </c>
      <c r="AL10" s="13" t="s">
        <v>61</v>
      </c>
      <c r="AM10" s="50" t="str">
        <f t="shared" si="2"/>
        <v/>
      </c>
    </row>
    <row r="11" spans="1:39" x14ac:dyDescent="0.35">
      <c r="A11" s="1" t="s">
        <v>44</v>
      </c>
      <c r="B11" s="2">
        <v>17</v>
      </c>
      <c r="C11" s="11">
        <v>42867</v>
      </c>
      <c r="D11" s="2">
        <v>1</v>
      </c>
      <c r="E11" s="3">
        <v>2</v>
      </c>
      <c r="F11" s="43">
        <v>30</v>
      </c>
      <c r="G11" s="2">
        <v>2</v>
      </c>
      <c r="H11" s="21">
        <v>1.2447884325488401</v>
      </c>
      <c r="I11" s="21">
        <f t="shared" si="3"/>
        <v>0.18789259359227775</v>
      </c>
      <c r="J11" s="122">
        <v>6.1015766993463547E-2</v>
      </c>
      <c r="K11" s="41">
        <v>1.1511546805365527E-2</v>
      </c>
      <c r="L11" s="41">
        <v>1.378666534012242E-2</v>
      </c>
      <c r="M11" s="41">
        <v>1.3327175692337571E-3</v>
      </c>
      <c r="N11" s="41">
        <v>3.0766524127467127E-3</v>
      </c>
      <c r="O11" s="41">
        <v>6.5764869408702293E-3</v>
      </c>
      <c r="P11" s="41">
        <f t="shared" si="8"/>
        <v>9.7299836061802189E-2</v>
      </c>
      <c r="Q11" s="65">
        <v>0.28281035806401439</v>
      </c>
      <c r="R11" s="65">
        <v>0.30611425303703466</v>
      </c>
      <c r="S11" s="65">
        <v>1.1106227488941189</v>
      </c>
      <c r="T11" s="65">
        <v>1.5304902268228247</v>
      </c>
      <c r="U11" s="65">
        <v>0.99470336469899456</v>
      </c>
      <c r="V11" s="65">
        <v>0.94239012998470018</v>
      </c>
      <c r="W11" s="126">
        <f t="shared" si="9"/>
        <v>4.738920772557241E-2</v>
      </c>
      <c r="X11" s="24">
        <v>0.26508601426577999</v>
      </c>
      <c r="Y11" s="24">
        <v>5.4556518048068499E-2</v>
      </c>
      <c r="Z11" s="21">
        <f t="shared" si="0"/>
        <v>4.0012983285400754E-2</v>
      </c>
      <c r="AA11" s="21">
        <f t="shared" si="1"/>
        <v>8.2349461204631689E-3</v>
      </c>
      <c r="AB11" s="25">
        <v>638.84154808503104</v>
      </c>
      <c r="AC11" s="23">
        <v>22.3215208908594</v>
      </c>
      <c r="AD11" s="35">
        <v>142.59914961529</v>
      </c>
      <c r="AE11" s="25">
        <v>24.193899999999999</v>
      </c>
      <c r="AF11" s="41">
        <v>2.05555205666667E-2</v>
      </c>
      <c r="AG11" s="41">
        <v>7.3766486313199098E-2</v>
      </c>
      <c r="AH11" s="13">
        <v>3.3796864835549181E-2</v>
      </c>
      <c r="AI11" s="13">
        <v>1.2760719628115169E-2</v>
      </c>
      <c r="AJ11" s="50">
        <f t="shared" si="5"/>
        <v>0.37757110578768316</v>
      </c>
      <c r="AK11" s="13" t="s">
        <v>61</v>
      </c>
      <c r="AL11" s="13" t="s">
        <v>61</v>
      </c>
      <c r="AM11" s="50" t="str">
        <f t="shared" si="2"/>
        <v/>
      </c>
    </row>
    <row r="12" spans="1:39" x14ac:dyDescent="0.35">
      <c r="A12" s="1" t="s">
        <v>44</v>
      </c>
      <c r="B12" s="2">
        <v>17</v>
      </c>
      <c r="C12" s="11">
        <v>42867</v>
      </c>
      <c r="D12" s="2">
        <v>1</v>
      </c>
      <c r="E12" s="3">
        <v>2</v>
      </c>
      <c r="F12" s="43">
        <v>50</v>
      </c>
      <c r="G12" s="2">
        <v>2</v>
      </c>
      <c r="H12" s="21">
        <v>1.79929895404163</v>
      </c>
      <c r="I12" s="21">
        <f t="shared" si="3"/>
        <v>0.27159229494968001</v>
      </c>
      <c r="J12" s="122">
        <v>6.8373550660322371E-2</v>
      </c>
      <c r="K12" s="41">
        <v>9.2292285530716361E-3</v>
      </c>
      <c r="L12" s="41">
        <v>1.5605507484647545E-2</v>
      </c>
      <c r="M12" s="41">
        <v>9.0252256693963435E-4</v>
      </c>
      <c r="N12" s="41">
        <v>4.4792566138416494E-3</v>
      </c>
      <c r="O12" s="41">
        <v>1.27130813466952E-2</v>
      </c>
      <c r="P12" s="41">
        <f t="shared" si="8"/>
        <v>0.11130314722551804</v>
      </c>
      <c r="Q12" s="65">
        <v>0.40305544543587063</v>
      </c>
      <c r="R12" s="65">
        <v>0.18936329903721491</v>
      </c>
      <c r="S12" s="65">
        <v>0.69090240081483811</v>
      </c>
      <c r="T12" s="65">
        <v>1.0825159943250993</v>
      </c>
      <c r="U12" s="65">
        <v>0.76689554870573218</v>
      </c>
      <c r="V12" s="65">
        <v>0.33079612782669632</v>
      </c>
      <c r="W12" s="126">
        <f t="shared" si="9"/>
        <v>4.8705446825733273E-2</v>
      </c>
      <c r="X12" s="24">
        <v>0.224420868135153</v>
      </c>
      <c r="Y12" s="24">
        <v>4.7799309988123803E-2</v>
      </c>
      <c r="Z12" s="21">
        <f t="shared" si="0"/>
        <v>3.3874848020400451E-2</v>
      </c>
      <c r="AA12" s="21">
        <f t="shared" si="1"/>
        <v>7.2149901868866122E-3</v>
      </c>
      <c r="AB12" s="25">
        <v>638.84154808503104</v>
      </c>
      <c r="AC12" s="23">
        <v>10.176932112505099</v>
      </c>
      <c r="AD12" s="35">
        <v>65.014470655090093</v>
      </c>
      <c r="AE12" s="25">
        <v>22.873200000000001</v>
      </c>
      <c r="AF12" s="41">
        <v>1.7163209700000001E-2</v>
      </c>
      <c r="AG12" s="41">
        <v>4.9268743663340997E-2</v>
      </c>
      <c r="AH12" s="13">
        <v>2.175375586025818E-2</v>
      </c>
      <c r="AI12" s="13">
        <v>7.9705703343424094E-3</v>
      </c>
      <c r="AJ12" s="50">
        <f t="shared" si="5"/>
        <v>0.36639973278838722</v>
      </c>
      <c r="AK12" s="13" t="s">
        <v>61</v>
      </c>
      <c r="AL12" s="13" t="s">
        <v>61</v>
      </c>
      <c r="AM12" s="50" t="str">
        <f t="shared" si="2"/>
        <v/>
      </c>
    </row>
    <row r="13" spans="1:39" x14ac:dyDescent="0.35">
      <c r="A13" s="1" t="s">
        <v>44</v>
      </c>
      <c r="B13" s="2">
        <v>17</v>
      </c>
      <c r="C13" s="11">
        <v>42867</v>
      </c>
      <c r="D13" s="2">
        <v>1</v>
      </c>
      <c r="E13" s="3">
        <v>2</v>
      </c>
      <c r="F13" s="43">
        <v>70</v>
      </c>
      <c r="G13" s="2">
        <v>2</v>
      </c>
      <c r="H13" s="21">
        <v>1.7257675326547901</v>
      </c>
      <c r="I13" s="21">
        <f t="shared" si="3"/>
        <v>0.26049321247619472</v>
      </c>
      <c r="J13" s="122">
        <v>8.0898673071696861E-2</v>
      </c>
      <c r="K13" s="41">
        <v>1.0761880226144903E-2</v>
      </c>
      <c r="L13" s="41">
        <v>1.2155926895347492E-2</v>
      </c>
      <c r="M13" s="41">
        <v>5.9897488782240029E-4</v>
      </c>
      <c r="N13" s="41">
        <v>2.563664111926428E-3</v>
      </c>
      <c r="O13" s="41">
        <v>1.7645139253489012E-2</v>
      </c>
      <c r="P13" s="41">
        <f t="shared" si="8"/>
        <v>0.12462425844642709</v>
      </c>
      <c r="Q13" s="65">
        <v>0.27285589037106844</v>
      </c>
      <c r="R13" s="65">
        <v>0.39928991289658855</v>
      </c>
      <c r="S13" s="65">
        <v>0.15354657009635297</v>
      </c>
      <c r="T13" s="65">
        <v>0.10077570651863603</v>
      </c>
      <c r="U13" s="65">
        <v>0.13336872681816941</v>
      </c>
      <c r="V13" s="65">
        <v>0.62032823170899754</v>
      </c>
      <c r="W13" s="126">
        <f t="shared" si="9"/>
        <v>3.9585343337519507E-2</v>
      </c>
      <c r="X13" s="24">
        <v>0.17588311011235899</v>
      </c>
      <c r="Y13" s="24">
        <v>3.8479919430018897E-2</v>
      </c>
      <c r="Z13" s="21">
        <f t="shared" si="0"/>
        <v>2.6548393979224E-2</v>
      </c>
      <c r="AA13" s="21">
        <f t="shared" si="1"/>
        <v>5.8082897252858716E-3</v>
      </c>
      <c r="AB13" s="25">
        <v>638.84154808503104</v>
      </c>
      <c r="AC13" s="23">
        <v>4.3358653116837802</v>
      </c>
      <c r="AD13" s="35">
        <v>27.6993090800425</v>
      </c>
      <c r="AE13" s="25">
        <v>22.3048</v>
      </c>
      <c r="AF13" s="41">
        <v>1.9950458533333298E-2</v>
      </c>
      <c r="AG13" s="41">
        <v>0.14958817178268299</v>
      </c>
      <c r="AH13" s="13">
        <v>1.8462138983271984E-2</v>
      </c>
      <c r="AI13" s="13">
        <v>6.5286315552126337E-3</v>
      </c>
      <c r="AJ13" s="50">
        <f t="shared" si="5"/>
        <v>0.35362270650914501</v>
      </c>
      <c r="AK13" s="13" t="s">
        <v>61</v>
      </c>
      <c r="AL13" s="13" t="s">
        <v>61</v>
      </c>
      <c r="AM13" s="50" t="str">
        <f t="shared" si="2"/>
        <v/>
      </c>
    </row>
    <row r="14" spans="1:39" x14ac:dyDescent="0.35">
      <c r="A14" s="1" t="s">
        <v>44</v>
      </c>
      <c r="B14" s="2">
        <v>17</v>
      </c>
      <c r="C14" s="11">
        <v>42867</v>
      </c>
      <c r="D14" s="2">
        <v>1</v>
      </c>
      <c r="E14" s="3">
        <v>2</v>
      </c>
      <c r="F14" s="43">
        <v>100</v>
      </c>
      <c r="G14" s="2">
        <v>2</v>
      </c>
      <c r="H14" s="21">
        <v>3.6577577161260599</v>
      </c>
      <c r="I14" s="21">
        <f t="shared" si="3"/>
        <v>0.55211437224544302</v>
      </c>
      <c r="J14" s="122">
        <v>5.1076953044614758E-2</v>
      </c>
      <c r="K14" s="41">
        <v>2.8653922583543709E-3</v>
      </c>
      <c r="L14" s="41">
        <v>8.2312861241483667E-2</v>
      </c>
      <c r="M14" s="41">
        <v>0</v>
      </c>
      <c r="N14" s="41">
        <v>1.1609853216101803E-2</v>
      </c>
      <c r="O14" s="41">
        <v>0.15771491451725064</v>
      </c>
      <c r="P14" s="41">
        <f t="shared" si="8"/>
        <v>0.30557997427780526</v>
      </c>
      <c r="Q14" s="65">
        <v>0.28134765624077429</v>
      </c>
      <c r="R14" s="65">
        <v>0.25806055790516891</v>
      </c>
      <c r="S14" s="65">
        <v>5.0783655869025779E-2</v>
      </c>
      <c r="T14" s="65">
        <v>-3.7033546606343212E-2</v>
      </c>
      <c r="U14" s="65">
        <v>4.068873795160366E-2</v>
      </c>
      <c r="V14" s="65">
        <v>0.70887166035445159</v>
      </c>
      <c r="W14" s="126"/>
      <c r="X14" s="24">
        <v>0.187353033895444</v>
      </c>
      <c r="Y14" s="24">
        <v>3.8274483401141E-2</v>
      </c>
      <c r="Z14" s="21">
        <f t="shared" si="0"/>
        <v>2.8279703229500981E-2</v>
      </c>
      <c r="AA14" s="21">
        <f t="shared" si="1"/>
        <v>5.7772805133797737E-3</v>
      </c>
      <c r="AB14" s="25">
        <v>638.84154808503104</v>
      </c>
      <c r="AC14" s="23">
        <v>0.88640004882430901</v>
      </c>
      <c r="AD14" s="35">
        <v>5.6626917941356902</v>
      </c>
      <c r="AE14" s="25">
        <v>21.8048</v>
      </c>
      <c r="AF14" s="41">
        <v>2.9478191399999999E-2</v>
      </c>
      <c r="AG14" s="41">
        <v>7.2953207903186407E-2</v>
      </c>
      <c r="AH14" s="13">
        <v>4.4690705238840389E-3</v>
      </c>
      <c r="AI14" s="13">
        <v>1.3079387874150076E-3</v>
      </c>
      <c r="AJ14" s="50">
        <f t="shared" si="5"/>
        <v>0.29266461122620346</v>
      </c>
      <c r="AK14" s="13" t="s">
        <v>61</v>
      </c>
      <c r="AL14" s="13" t="s">
        <v>61</v>
      </c>
      <c r="AM14" s="50" t="str">
        <f t="shared" si="2"/>
        <v/>
      </c>
    </row>
    <row r="15" spans="1:39" x14ac:dyDescent="0.35">
      <c r="A15" s="1" t="s">
        <v>44</v>
      </c>
      <c r="B15" s="2">
        <v>26</v>
      </c>
      <c r="C15" s="11">
        <v>42868</v>
      </c>
      <c r="D15" s="2">
        <v>1</v>
      </c>
      <c r="E15" s="3">
        <v>3</v>
      </c>
      <c r="F15" s="43">
        <v>5</v>
      </c>
      <c r="G15" s="2">
        <v>3</v>
      </c>
      <c r="H15" s="21">
        <v>2.3076305855877002</v>
      </c>
      <c r="I15" s="21">
        <f t="shared" si="3"/>
        <v>0.34832159782455852</v>
      </c>
      <c r="J15" s="122">
        <v>4.8527591845839435E-2</v>
      </c>
      <c r="K15" s="41">
        <v>9.9455766176602262E-3</v>
      </c>
      <c r="L15" s="41">
        <v>4.6350159129013524E-2</v>
      </c>
      <c r="M15" s="41">
        <v>2.8592389825345572E-3</v>
      </c>
      <c r="N15" s="41">
        <v>6.1316866725856381E-3</v>
      </c>
      <c r="O15" s="41">
        <v>7.5051473135060547E-3</v>
      </c>
      <c r="P15" s="41">
        <f t="shared" si="8"/>
        <v>0.12131940056113943</v>
      </c>
      <c r="Q15" s="65">
        <v>0.6851488031298858</v>
      </c>
      <c r="R15" s="65">
        <v>0.79208223064822691</v>
      </c>
      <c r="S15" s="65">
        <v>0.76112012780300142</v>
      </c>
      <c r="T15" s="65">
        <v>4.714256143472792E-2</v>
      </c>
      <c r="U15" s="65">
        <v>1.230139015795696</v>
      </c>
      <c r="V15" s="65"/>
      <c r="W15" s="126">
        <f t="shared" si="9"/>
        <v>8.4081993882288666E-2</v>
      </c>
      <c r="X15" s="24">
        <v>0.42754254268679598</v>
      </c>
      <c r="Y15" s="24">
        <v>6.4783179304491095E-2</v>
      </c>
      <c r="Z15" s="21">
        <f t="shared" si="0"/>
        <v>6.4534723424422041E-2</v>
      </c>
      <c r="AA15" s="21">
        <f t="shared" si="1"/>
        <v>9.7785931025646932E-3</v>
      </c>
      <c r="AB15" s="25">
        <v>638.84154808503104</v>
      </c>
      <c r="AC15" s="23">
        <v>76.969804164601996</v>
      </c>
      <c r="AD15" s="35">
        <v>491.71508848316103</v>
      </c>
      <c r="AE15" s="25">
        <v>24.66</v>
      </c>
      <c r="AF15" s="41">
        <v>8.8581293333333307E-3</v>
      </c>
      <c r="AG15" s="41">
        <v>6.6310755325586404E-2</v>
      </c>
      <c r="AH15" s="13">
        <v>1.8838304149745466E-2</v>
      </c>
      <c r="AI15" s="13">
        <v>1.183802565848034E-2</v>
      </c>
      <c r="AJ15" s="50">
        <f t="shared" si="5"/>
        <v>0.62840187547562709</v>
      </c>
      <c r="AK15" s="13" t="s">
        <v>61</v>
      </c>
      <c r="AL15" s="13" t="s">
        <v>61</v>
      </c>
      <c r="AM15" s="50" t="str">
        <f t="shared" si="2"/>
        <v/>
      </c>
    </row>
    <row r="16" spans="1:39" x14ac:dyDescent="0.35">
      <c r="A16" s="1" t="s">
        <v>44</v>
      </c>
      <c r="B16" s="2">
        <v>26</v>
      </c>
      <c r="C16" s="11">
        <v>42868</v>
      </c>
      <c r="D16" s="2">
        <v>1</v>
      </c>
      <c r="E16" s="3">
        <v>3</v>
      </c>
      <c r="F16" s="43">
        <v>20</v>
      </c>
      <c r="G16" s="2">
        <v>3</v>
      </c>
      <c r="H16" s="21">
        <v>1.68696027395276</v>
      </c>
      <c r="I16" s="21">
        <f t="shared" si="3"/>
        <v>0.25463551304947324</v>
      </c>
      <c r="J16" s="122">
        <v>5.8360842183972868E-2</v>
      </c>
      <c r="K16" s="41">
        <v>1.1244998688309303E-2</v>
      </c>
      <c r="L16" s="41">
        <v>3.9106243247947682E-2</v>
      </c>
      <c r="M16" s="41">
        <v>5.2196459311062583E-3</v>
      </c>
      <c r="N16" s="41">
        <v>6.279488162586876E-3</v>
      </c>
      <c r="O16" s="41">
        <v>1.9138037362047996E-2</v>
      </c>
      <c r="P16" s="41">
        <f t="shared" si="8"/>
        <v>0.13934925557597097</v>
      </c>
      <c r="Q16" s="65">
        <v>0.55245538632910618</v>
      </c>
      <c r="R16" s="65">
        <v>0.35994204811769437</v>
      </c>
      <c r="S16" s="65">
        <v>0.85236767773953392</v>
      </c>
      <c r="T16" s="65">
        <v>0.80003209812695886</v>
      </c>
      <c r="U16" s="65">
        <v>0.52402365376898963</v>
      </c>
      <c r="V16" s="65">
        <v>0.10027566177070735</v>
      </c>
      <c r="W16" s="126">
        <f t="shared" si="9"/>
        <v>7.9007771194532631E-2</v>
      </c>
      <c r="X16" s="24">
        <v>0.297632707803765</v>
      </c>
      <c r="Y16" s="24">
        <v>5.2219349112785397E-2</v>
      </c>
      <c r="Z16" s="21">
        <f t="shared" si="0"/>
        <v>4.4925691743964526E-2</v>
      </c>
      <c r="AA16" s="21">
        <f t="shared" si="1"/>
        <v>7.8821659038166639E-3</v>
      </c>
      <c r="AB16" s="25">
        <v>638.84154808503104</v>
      </c>
      <c r="AC16" s="23">
        <v>35.097931846197199</v>
      </c>
      <c r="AD16" s="35">
        <v>224.22017115207501</v>
      </c>
      <c r="AE16" s="25">
        <v>24.392499999999998</v>
      </c>
      <c r="AF16" s="41">
        <v>2.6486258299999999E-2</v>
      </c>
      <c r="AG16" s="41">
        <v>8.9142313035984605E-2</v>
      </c>
      <c r="AH16" s="13">
        <v>2.5514289261737728E-2</v>
      </c>
      <c r="AI16" s="13">
        <v>9.6587957449527483E-3</v>
      </c>
      <c r="AJ16" s="50">
        <f t="shared" si="5"/>
        <v>0.37856417029172251</v>
      </c>
      <c r="AK16" s="13" t="s">
        <v>61</v>
      </c>
      <c r="AL16" s="13" t="s">
        <v>61</v>
      </c>
      <c r="AM16" s="50" t="str">
        <f t="shared" si="2"/>
        <v/>
      </c>
    </row>
    <row r="17" spans="1:39" x14ac:dyDescent="0.35">
      <c r="A17" s="1" t="s">
        <v>44</v>
      </c>
      <c r="B17" s="2">
        <v>26</v>
      </c>
      <c r="C17" s="11">
        <v>42868</v>
      </c>
      <c r="D17" s="2">
        <v>1</v>
      </c>
      <c r="E17" s="3">
        <v>3</v>
      </c>
      <c r="F17" s="43">
        <v>30</v>
      </c>
      <c r="G17" s="2">
        <v>3</v>
      </c>
      <c r="H17" s="21">
        <v>1.5401434146766</v>
      </c>
      <c r="I17" s="21">
        <f t="shared" si="3"/>
        <v>0.23247447768703397</v>
      </c>
      <c r="J17" s="122">
        <v>6.6130323932621513E-2</v>
      </c>
      <c r="K17" s="41">
        <v>1.3260768823546973E-2</v>
      </c>
      <c r="L17" s="41">
        <v>3.2276999971017503E-2</v>
      </c>
      <c r="M17" s="41">
        <v>1.6847456090865953E-3</v>
      </c>
      <c r="N17" s="41">
        <v>3.6246910067023082E-3</v>
      </c>
      <c r="O17" s="41">
        <v>4.7262803554795046E-3</v>
      </c>
      <c r="P17" s="41">
        <f t="shared" si="8"/>
        <v>0.1217038096984544</v>
      </c>
      <c r="Q17" s="65">
        <v>0.58418700169664861</v>
      </c>
      <c r="R17" s="65">
        <v>0.14643027153820323</v>
      </c>
      <c r="S17" s="65">
        <v>0.66079806849034928</v>
      </c>
      <c r="T17" s="65">
        <v>0.9458771225473841</v>
      </c>
      <c r="U17" s="65">
        <v>0.98817214441364587</v>
      </c>
      <c r="V17" s="65"/>
      <c r="W17" s="126">
        <f t="shared" si="9"/>
        <v>6.7078213890452071E-2</v>
      </c>
      <c r="X17" s="24">
        <v>0.29077635533778201</v>
      </c>
      <c r="Y17" s="24">
        <v>5.26038933024148E-2</v>
      </c>
      <c r="Z17" s="21">
        <f t="shared" si="0"/>
        <v>4.3890770617023699E-2</v>
      </c>
      <c r="AA17" s="21">
        <f t="shared" si="1"/>
        <v>7.9402103097984608E-3</v>
      </c>
      <c r="AB17" s="25">
        <v>638.84154808503104</v>
      </c>
      <c r="AC17" s="23">
        <v>22.3215208908594</v>
      </c>
      <c r="AD17" s="35">
        <v>142.59914961529</v>
      </c>
      <c r="AE17" s="25">
        <v>24.363199999999999</v>
      </c>
      <c r="AF17" s="41">
        <v>2.05555205666667E-2</v>
      </c>
      <c r="AG17" s="41">
        <v>9.2210262687722505E-2</v>
      </c>
      <c r="AH17" s="13">
        <v>3.0362144345597777E-2</v>
      </c>
      <c r="AI17" s="13">
        <v>1.122152992339371E-2</v>
      </c>
      <c r="AJ17" s="50">
        <f t="shared" si="5"/>
        <v>0.36958950578932759</v>
      </c>
      <c r="AK17" s="13" t="s">
        <v>61</v>
      </c>
      <c r="AL17" s="13" t="s">
        <v>61</v>
      </c>
      <c r="AM17" s="50" t="str">
        <f t="shared" si="2"/>
        <v/>
      </c>
    </row>
    <row r="18" spans="1:39" x14ac:dyDescent="0.35">
      <c r="A18" s="1" t="s">
        <v>44</v>
      </c>
      <c r="B18" s="2">
        <v>26</v>
      </c>
      <c r="C18" s="11">
        <v>42868</v>
      </c>
      <c r="D18" s="2">
        <v>1</v>
      </c>
      <c r="E18" s="3">
        <v>3</v>
      </c>
      <c r="F18" s="43">
        <v>50</v>
      </c>
      <c r="G18" s="2">
        <v>3</v>
      </c>
      <c r="H18" s="21">
        <v>1.58023017805345</v>
      </c>
      <c r="I18" s="21">
        <f t="shared" si="3"/>
        <v>0.23852530989486037</v>
      </c>
      <c r="J18" s="122">
        <v>7.8877129926498202E-2</v>
      </c>
      <c r="K18" s="41">
        <v>8.4295842019029756E-3</v>
      </c>
      <c r="L18" s="41">
        <v>2.7888639789564264E-2</v>
      </c>
      <c r="M18" s="41">
        <v>2.1886899743383341E-3</v>
      </c>
      <c r="N18" s="41">
        <v>5.7911924701367565E-3</v>
      </c>
      <c r="O18" s="41">
        <v>1.9204850161564882E-2</v>
      </c>
      <c r="P18" s="41">
        <f t="shared" si="8"/>
        <v>0.14238008652400541</v>
      </c>
      <c r="Q18" s="65">
        <v>7.6209381806866372E-2</v>
      </c>
      <c r="R18" s="65">
        <v>0.18517654790983087</v>
      </c>
      <c r="S18" s="65">
        <v>1.2354352745545911</v>
      </c>
      <c r="T18" s="65">
        <v>1.475088730787395</v>
      </c>
      <c r="U18" s="65">
        <v>0.68692584599135853</v>
      </c>
      <c r="V18" s="65">
        <v>0.38867226530283228</v>
      </c>
      <c r="W18" s="126">
        <f t="shared" si="9"/>
        <v>5.6697772288874564E-2</v>
      </c>
      <c r="X18" s="24">
        <v>0.27009180420729201</v>
      </c>
      <c r="Y18" s="24">
        <v>5.0989677087212797E-2</v>
      </c>
      <c r="Z18" s="21">
        <f t="shared" si="0"/>
        <v>4.0768574219968608E-2</v>
      </c>
      <c r="AA18" s="21">
        <f t="shared" si="1"/>
        <v>7.6965550320321199E-3</v>
      </c>
      <c r="AB18" s="25">
        <v>638.84154808503104</v>
      </c>
      <c r="AC18" s="23">
        <v>10.176932112505099</v>
      </c>
      <c r="AD18" s="35">
        <v>65.014470655090093</v>
      </c>
      <c r="AE18" s="25">
        <v>23.231000000000002</v>
      </c>
      <c r="AF18" s="41">
        <v>1.7163209700000001E-2</v>
      </c>
      <c r="AG18" s="41">
        <v>7.9699997071309606E-2</v>
      </c>
      <c r="AH18" s="13">
        <v>1.2255917631211099E-2</v>
      </c>
      <c r="AI18" s="13">
        <v>5.0131604834162896E-3</v>
      </c>
      <c r="AJ18" s="50">
        <f t="shared" si="5"/>
        <v>0.40903999474096514</v>
      </c>
      <c r="AK18" s="13" t="s">
        <v>61</v>
      </c>
      <c r="AL18" s="13" t="s">
        <v>61</v>
      </c>
      <c r="AM18" s="50" t="str">
        <f t="shared" si="2"/>
        <v/>
      </c>
    </row>
    <row r="19" spans="1:39" x14ac:dyDescent="0.35">
      <c r="A19" s="1" t="s">
        <v>44</v>
      </c>
      <c r="B19" s="2">
        <v>26</v>
      </c>
      <c r="C19" s="11">
        <v>42868</v>
      </c>
      <c r="D19" s="2">
        <v>1</v>
      </c>
      <c r="E19" s="3">
        <v>3</v>
      </c>
      <c r="F19" s="43">
        <v>70</v>
      </c>
      <c r="G19" s="2">
        <v>3</v>
      </c>
      <c r="H19" s="21">
        <v>1.6863911906428599</v>
      </c>
      <c r="I19" s="21">
        <f t="shared" si="3"/>
        <v>0.25454961368194112</v>
      </c>
      <c r="J19" s="122">
        <v>8.1975421900993273E-2</v>
      </c>
      <c r="K19" s="41">
        <v>9.812302559132121E-3</v>
      </c>
      <c r="L19" s="41">
        <v>2.2414409237863774E-2</v>
      </c>
      <c r="M19" s="41">
        <v>5.9388969371156498E-4</v>
      </c>
      <c r="N19" s="41">
        <v>6.2421033860482486E-3</v>
      </c>
      <c r="O19" s="41">
        <v>3.6304183001065228E-2</v>
      </c>
      <c r="P19" s="41">
        <f t="shared" si="8"/>
        <v>0.15734230977881422</v>
      </c>
      <c r="Q19" s="65">
        <v>0.1187800993789708</v>
      </c>
      <c r="R19" s="65">
        <v>2.7941370849064825E-2</v>
      </c>
      <c r="S19" s="65">
        <v>1.2448889478973699</v>
      </c>
      <c r="T19" s="65">
        <v>1.2715338049291827</v>
      </c>
      <c r="U19" s="65">
        <v>0.33086227260203183</v>
      </c>
      <c r="V19" s="65">
        <v>0.42032324183759073</v>
      </c>
      <c r="W19" s="126">
        <f t="shared" si="9"/>
        <v>5.5994587503937245E-2</v>
      </c>
      <c r="X19" s="24">
        <v>0.16331297750621299</v>
      </c>
      <c r="Y19" s="24">
        <v>4.1138108207205003E-2</v>
      </c>
      <c r="Z19" s="21">
        <f t="shared" si="0"/>
        <v>2.4651015472635922E-2</v>
      </c>
      <c r="AA19" s="21">
        <f t="shared" si="1"/>
        <v>6.209525767125283E-3</v>
      </c>
      <c r="AB19" s="25">
        <v>638.84154808503104</v>
      </c>
      <c r="AC19" s="23">
        <v>4.3358653116837802</v>
      </c>
      <c r="AD19" s="35">
        <v>27.6993090800425</v>
      </c>
      <c r="AE19" s="25">
        <v>22.4238</v>
      </c>
      <c r="AF19" s="41">
        <v>1.9950458533333298E-2</v>
      </c>
      <c r="AG19" s="41">
        <v>9.5928555750329103E-2</v>
      </c>
      <c r="AH19" s="13">
        <v>1.3338535432287104E-2</v>
      </c>
      <c r="AI19" s="13">
        <v>5.1285414149695365E-3</v>
      </c>
      <c r="AJ19" s="50">
        <f t="shared" si="5"/>
        <v>0.38449059426385362</v>
      </c>
      <c r="AK19" s="13" t="s">
        <v>61</v>
      </c>
      <c r="AL19" s="13" t="s">
        <v>61</v>
      </c>
      <c r="AM19" s="50" t="str">
        <f t="shared" si="2"/>
        <v/>
      </c>
    </row>
    <row r="20" spans="1:39" x14ac:dyDescent="0.35">
      <c r="A20" s="1" t="s">
        <v>44</v>
      </c>
      <c r="B20" s="2">
        <v>26</v>
      </c>
      <c r="C20" s="11">
        <v>42868</v>
      </c>
      <c r="D20" s="2">
        <v>1</v>
      </c>
      <c r="E20" s="3">
        <v>3</v>
      </c>
      <c r="F20" s="43">
        <v>100</v>
      </c>
      <c r="G20" s="2">
        <v>3</v>
      </c>
      <c r="H20" s="21">
        <v>3.3711433976954299</v>
      </c>
      <c r="I20" s="21">
        <f t="shared" si="3"/>
        <v>0.50885183361440456</v>
      </c>
      <c r="J20" s="122">
        <v>3.3991482650337822E-2</v>
      </c>
      <c r="K20" s="41">
        <v>2.0157701352376679E-3</v>
      </c>
      <c r="L20" s="41">
        <v>5.356348206475222E-2</v>
      </c>
      <c r="M20" s="41">
        <v>8.7164168665013534E-4</v>
      </c>
      <c r="N20" s="41">
        <v>5.3618733178527021E-3</v>
      </c>
      <c r="O20" s="41">
        <v>9.4363936202254639E-2</v>
      </c>
      <c r="P20" s="41">
        <f t="shared" si="8"/>
        <v>0.19016818605708519</v>
      </c>
      <c r="Q20" s="65">
        <v>0.16975678500695066</v>
      </c>
      <c r="R20" s="65">
        <v>0.22151199351473549</v>
      </c>
      <c r="S20" s="65">
        <v>-0.15086070161780046</v>
      </c>
      <c r="T20" s="65">
        <v>-9.182868840385254E-2</v>
      </c>
      <c r="U20" s="65">
        <v>-0.1500814983885061</v>
      </c>
      <c r="V20" s="65">
        <v>0.60999098523362594</v>
      </c>
      <c r="W20" s="126"/>
      <c r="X20" s="24">
        <v>0.169127769027165</v>
      </c>
      <c r="Y20" s="24">
        <v>4.4594650688567501E-2</v>
      </c>
      <c r="Z20" s="21">
        <f t="shared" si="0"/>
        <v>2.5528719853156981E-2</v>
      </c>
      <c r="AA20" s="21">
        <f t="shared" si="1"/>
        <v>6.7312680284630187E-3</v>
      </c>
      <c r="AB20" s="25">
        <v>638.84154808503104</v>
      </c>
      <c r="AC20" s="23">
        <v>0.88640004882430901</v>
      </c>
      <c r="AD20" s="35">
        <v>5.6626917941356902</v>
      </c>
      <c r="AE20" s="25">
        <v>21.782299999999999</v>
      </c>
      <c r="AF20" s="41">
        <v>0.3244240182</v>
      </c>
      <c r="AG20" s="41">
        <v>6.4628044121927603E-2</v>
      </c>
      <c r="AH20" s="13">
        <v>1.0802138521888421E-2</v>
      </c>
      <c r="AI20" s="13">
        <v>4.9190552100399363E-3</v>
      </c>
      <c r="AJ20" s="50">
        <f t="shared" si="5"/>
        <v>0.45537790503912101</v>
      </c>
      <c r="AL20" s="13" t="s">
        <v>61</v>
      </c>
      <c r="AM20" s="50" t="str">
        <f t="shared" si="2"/>
        <v/>
      </c>
    </row>
    <row r="21" spans="1:39" x14ac:dyDescent="0.35">
      <c r="A21" s="1" t="s">
        <v>44</v>
      </c>
      <c r="B21" s="2">
        <v>53</v>
      </c>
      <c r="C21" s="11">
        <v>42871</v>
      </c>
      <c r="D21" s="2">
        <v>2</v>
      </c>
      <c r="E21" s="3">
        <v>1</v>
      </c>
      <c r="F21" s="43">
        <v>5</v>
      </c>
      <c r="G21" s="2">
        <v>4</v>
      </c>
      <c r="H21" s="21">
        <v>5.8715347604213299</v>
      </c>
      <c r="I21" s="21">
        <f t="shared" si="3"/>
        <v>0.88626939779944602</v>
      </c>
      <c r="J21" s="122"/>
      <c r="K21" s="41"/>
      <c r="L21" s="41"/>
      <c r="M21" s="41"/>
      <c r="N21" s="41"/>
      <c r="O21" s="41"/>
      <c r="P21" s="41"/>
      <c r="Q21" s="65"/>
      <c r="R21" s="65"/>
      <c r="S21" s="65"/>
      <c r="T21" s="65"/>
      <c r="U21" s="65"/>
      <c r="V21" s="65"/>
      <c r="W21" s="126"/>
      <c r="X21" s="24">
        <v>0.25935476749396802</v>
      </c>
      <c r="Y21" s="24">
        <v>4.6175887177686503E-2</v>
      </c>
      <c r="Z21" s="21">
        <f t="shared" si="0"/>
        <v>3.9147889433051773E-2</v>
      </c>
      <c r="AA21" s="21">
        <f t="shared" si="1"/>
        <v>6.9699452343677743E-3</v>
      </c>
      <c r="AB21" s="25">
        <v>638.84154808503104</v>
      </c>
      <c r="AC21" s="23">
        <v>77.885885527186701</v>
      </c>
      <c r="AD21" s="35">
        <v>497.56739684161499</v>
      </c>
      <c r="AE21" s="25">
        <v>25.3368</v>
      </c>
      <c r="AF21" s="41">
        <v>9.4971915999999997E-3</v>
      </c>
      <c r="AG21" s="41">
        <v>4.2752041990437403E-2</v>
      </c>
      <c r="AH21" s="13">
        <v>1.3616002641247803E-2</v>
      </c>
      <c r="AI21" s="13">
        <v>7.0057027049826668E-3</v>
      </c>
      <c r="AJ21" s="50">
        <f t="shared" si="5"/>
        <v>0.51451978158111222</v>
      </c>
      <c r="AK21" s="13" t="s">
        <v>61</v>
      </c>
      <c r="AL21" s="13" t="s">
        <v>61</v>
      </c>
      <c r="AM21" s="50" t="str">
        <f t="shared" si="2"/>
        <v/>
      </c>
    </row>
    <row r="22" spans="1:39" x14ac:dyDescent="0.35">
      <c r="A22" s="1" t="s">
        <v>44</v>
      </c>
      <c r="B22" s="2">
        <v>53</v>
      </c>
      <c r="C22" s="11">
        <v>42871</v>
      </c>
      <c r="D22" s="2">
        <v>2</v>
      </c>
      <c r="E22" s="3">
        <v>1</v>
      </c>
      <c r="F22" s="43">
        <v>20</v>
      </c>
      <c r="G22" s="2">
        <v>4</v>
      </c>
      <c r="H22" s="21">
        <v>1.6733607502365999</v>
      </c>
      <c r="I22" s="21">
        <f t="shared" si="3"/>
        <v>0.25258275475269432</v>
      </c>
      <c r="J22" s="122"/>
      <c r="K22" s="41"/>
      <c r="L22" s="41"/>
      <c r="M22" s="41"/>
      <c r="N22" s="41"/>
      <c r="O22" s="41"/>
      <c r="P22" s="41"/>
      <c r="Q22" s="65"/>
      <c r="R22" s="65"/>
      <c r="S22" s="65"/>
      <c r="T22" s="65"/>
      <c r="U22" s="65"/>
      <c r="V22" s="65"/>
      <c r="W22" s="126"/>
      <c r="X22" s="24">
        <v>0.23015112118684</v>
      </c>
      <c r="Y22" s="24">
        <v>4.3100948201487597E-2</v>
      </c>
      <c r="Z22" s="21">
        <f t="shared" si="0"/>
        <v>3.4739791877258869E-2</v>
      </c>
      <c r="AA22" s="21">
        <f t="shared" si="1"/>
        <v>6.5058035021113353E-3</v>
      </c>
      <c r="AB22" s="25">
        <v>638.84154808503104</v>
      </c>
      <c r="AC22" s="23">
        <v>36.875697070077301</v>
      </c>
      <c r="AD22" s="35">
        <v>235.577274029628</v>
      </c>
      <c r="AE22" s="25">
        <v>25.073799999999999</v>
      </c>
      <c r="AF22" s="41">
        <v>1.22959364666667E-2</v>
      </c>
      <c r="AG22" s="41">
        <v>3.8270049310414701E-2</v>
      </c>
      <c r="AH22" s="13">
        <v>1.6272248612223261E-2</v>
      </c>
      <c r="AI22" s="13">
        <v>7.1135433828754344E-3</v>
      </c>
      <c r="AJ22" s="50">
        <f t="shared" si="5"/>
        <v>0.43715798304187281</v>
      </c>
      <c r="AK22" s="13" t="s">
        <v>61</v>
      </c>
      <c r="AL22" s="13" t="s">
        <v>61</v>
      </c>
      <c r="AM22" s="50" t="str">
        <f t="shared" si="2"/>
        <v/>
      </c>
    </row>
    <row r="23" spans="1:39" x14ac:dyDescent="0.35">
      <c r="A23" s="1" t="s">
        <v>44</v>
      </c>
      <c r="B23" s="2">
        <v>53</v>
      </c>
      <c r="C23" s="11">
        <v>42871</v>
      </c>
      <c r="D23" s="2">
        <v>2</v>
      </c>
      <c r="E23" s="3">
        <v>1</v>
      </c>
      <c r="F23" s="43">
        <v>40</v>
      </c>
      <c r="G23" s="2">
        <v>4</v>
      </c>
      <c r="H23" s="21">
        <v>1.15635825321009</v>
      </c>
      <c r="I23" s="21">
        <f t="shared" si="3"/>
        <v>0.17454464199397585</v>
      </c>
      <c r="J23" s="122"/>
      <c r="K23" s="41"/>
      <c r="L23" s="41"/>
      <c r="M23" s="41"/>
      <c r="N23" s="41"/>
      <c r="O23" s="41"/>
      <c r="P23" s="41"/>
      <c r="Q23" s="65"/>
      <c r="R23" s="65"/>
      <c r="S23" s="65"/>
      <c r="T23" s="65"/>
      <c r="U23" s="65"/>
      <c r="V23" s="65"/>
      <c r="W23" s="126"/>
      <c r="X23" s="24">
        <v>0.21990363456933701</v>
      </c>
      <c r="Y23" s="24">
        <v>4.5684690854736303E-2</v>
      </c>
      <c r="Z23" s="21">
        <f t="shared" si="0"/>
        <v>3.319300144442823E-2</v>
      </c>
      <c r="AA23" s="21">
        <f t="shared" si="1"/>
        <v>6.8958023931677435E-3</v>
      </c>
      <c r="AB23" s="25">
        <v>638.84154808503104</v>
      </c>
      <c r="AC23" s="23">
        <v>15.293396778291701</v>
      </c>
      <c r="AD23" s="35">
        <v>97.700572733225101</v>
      </c>
      <c r="AE23" s="25">
        <v>24.847100000000001</v>
      </c>
      <c r="AF23" s="41">
        <v>6.7563407833333301E-3</v>
      </c>
      <c r="AG23" s="41">
        <v>6.1825794900936502E-2</v>
      </c>
      <c r="AH23" s="13">
        <v>1.0448223842567109E-2</v>
      </c>
      <c r="AI23" s="13">
        <v>6.8302700532213339E-3</v>
      </c>
      <c r="AJ23" s="50">
        <f t="shared" si="5"/>
        <v>0.65372547105988776</v>
      </c>
      <c r="AK23" s="13" t="s">
        <v>61</v>
      </c>
      <c r="AL23" s="13" t="s">
        <v>61</v>
      </c>
      <c r="AM23" s="50" t="str">
        <f t="shared" si="2"/>
        <v/>
      </c>
    </row>
    <row r="24" spans="1:39" x14ac:dyDescent="0.35">
      <c r="A24" s="1" t="s">
        <v>44</v>
      </c>
      <c r="B24" s="2">
        <v>53</v>
      </c>
      <c r="C24" s="11">
        <v>42871</v>
      </c>
      <c r="D24" s="2">
        <v>2</v>
      </c>
      <c r="E24" s="3">
        <v>1</v>
      </c>
      <c r="F24" s="43">
        <v>60</v>
      </c>
      <c r="G24" s="2">
        <v>4</v>
      </c>
      <c r="H24" s="21">
        <v>1.10629477642159</v>
      </c>
      <c r="I24" s="21">
        <f t="shared" si="3"/>
        <v>0.16698789078061735</v>
      </c>
      <c r="J24" s="122"/>
      <c r="K24" s="41"/>
      <c r="L24" s="41"/>
      <c r="M24" s="41"/>
      <c r="N24" s="41"/>
      <c r="O24" s="41"/>
      <c r="P24" s="41"/>
      <c r="Q24" s="65"/>
      <c r="R24" s="65"/>
      <c r="S24" s="65"/>
      <c r="T24" s="65"/>
      <c r="U24" s="65"/>
      <c r="V24" s="65"/>
      <c r="W24" s="126"/>
      <c r="X24" s="24">
        <v>0.192040458364273</v>
      </c>
      <c r="Y24" s="24">
        <v>4.6798743505996401E-2</v>
      </c>
      <c r="Z24" s="21">
        <f t="shared" si="0"/>
        <v>2.8987238998380831E-2</v>
      </c>
      <c r="AA24" s="21">
        <f t="shared" si="1"/>
        <v>7.0639612839239847E-3</v>
      </c>
      <c r="AB24" s="25">
        <v>638.84154808503104</v>
      </c>
      <c r="AC24" s="23">
        <v>6.8607557687974197</v>
      </c>
      <c r="AD24" s="35">
        <v>43.829358363718498</v>
      </c>
      <c r="AE24" s="25">
        <v>24.500599999999999</v>
      </c>
      <c r="AF24" s="41">
        <v>2.13202967833333E-2</v>
      </c>
      <c r="AG24" s="41">
        <v>5.7121279564940203E-2</v>
      </c>
      <c r="AH24" s="13">
        <v>2.4843615394524052E-2</v>
      </c>
      <c r="AI24" s="13">
        <v>8.1168122068015647E-3</v>
      </c>
      <c r="AJ24" s="50">
        <f t="shared" si="5"/>
        <v>0.32671622378241477</v>
      </c>
      <c r="AK24" s="13" t="s">
        <v>61</v>
      </c>
      <c r="AL24" s="13" t="s">
        <v>61</v>
      </c>
      <c r="AM24" s="50" t="str">
        <f t="shared" si="2"/>
        <v/>
      </c>
    </row>
    <row r="25" spans="1:39" x14ac:dyDescent="0.35">
      <c r="A25" s="1" t="s">
        <v>44</v>
      </c>
      <c r="B25" s="2">
        <v>53</v>
      </c>
      <c r="C25" s="11">
        <v>42871</v>
      </c>
      <c r="D25" s="2">
        <v>2</v>
      </c>
      <c r="E25" s="3">
        <v>1</v>
      </c>
      <c r="F25" s="43">
        <v>80</v>
      </c>
      <c r="G25" s="2">
        <v>4</v>
      </c>
      <c r="H25" s="21">
        <v>1.88053874788494</v>
      </c>
      <c r="I25" s="21">
        <f t="shared" si="3"/>
        <v>0.28385490534112301</v>
      </c>
      <c r="J25" s="122"/>
      <c r="K25" s="41"/>
      <c r="L25" s="41"/>
      <c r="M25" s="41"/>
      <c r="N25" s="41"/>
      <c r="O25" s="41"/>
      <c r="P25" s="41"/>
      <c r="Q25" s="65"/>
      <c r="R25" s="65"/>
      <c r="S25" s="65"/>
      <c r="T25" s="65"/>
      <c r="U25" s="65"/>
      <c r="V25" s="65"/>
      <c r="W25" s="126"/>
      <c r="X25" s="24">
        <v>0.151323794733384</v>
      </c>
      <c r="Y25" s="24">
        <v>3.3674020619723299E-2</v>
      </c>
      <c r="Z25" s="21">
        <f t="shared" si="0"/>
        <v>2.2841327506925888E-2</v>
      </c>
      <c r="AA25" s="21">
        <f t="shared" si="1"/>
        <v>5.0828710369393657E-3</v>
      </c>
      <c r="AB25" s="25">
        <v>638.84154808503104</v>
      </c>
      <c r="AC25" s="23">
        <v>2.6309248251367499</v>
      </c>
      <c r="AD25" s="35">
        <v>16.807440881857001</v>
      </c>
      <c r="AE25" s="25">
        <v>23.686599999999999</v>
      </c>
      <c r="AF25" s="41">
        <v>2.1982542433333301E-2</v>
      </c>
      <c r="AG25" s="41">
        <v>5.2005586120389899E-2</v>
      </c>
      <c r="AH25" s="13">
        <v>1.8015030916416479E-2</v>
      </c>
      <c r="AI25" s="13">
        <v>5.6968508719084628E-3</v>
      </c>
      <c r="AJ25" s="50">
        <f t="shared" si="5"/>
        <v>0.31622764891938754</v>
      </c>
      <c r="AK25" s="13" t="s">
        <v>61</v>
      </c>
      <c r="AL25" s="13" t="s">
        <v>61</v>
      </c>
      <c r="AM25" s="50" t="str">
        <f t="shared" si="2"/>
        <v/>
      </c>
    </row>
    <row r="26" spans="1:39" x14ac:dyDescent="0.35">
      <c r="A26" s="1" t="s">
        <v>44</v>
      </c>
      <c r="B26" s="2">
        <v>53</v>
      </c>
      <c r="C26" s="11">
        <v>42871</v>
      </c>
      <c r="D26" s="2">
        <v>2</v>
      </c>
      <c r="E26" s="3">
        <v>1</v>
      </c>
      <c r="F26" s="43">
        <v>116</v>
      </c>
      <c r="G26" s="2">
        <v>4</v>
      </c>
      <c r="H26" s="21">
        <v>2.47119645715199</v>
      </c>
      <c r="I26" s="21">
        <f t="shared" si="3"/>
        <v>0.37301078598520604</v>
      </c>
      <c r="J26" s="122"/>
      <c r="K26" s="41"/>
      <c r="L26" s="41"/>
      <c r="M26" s="41"/>
      <c r="N26" s="41"/>
      <c r="O26" s="41"/>
      <c r="P26" s="41"/>
      <c r="Q26" s="65"/>
      <c r="R26" s="65"/>
      <c r="S26" s="65"/>
      <c r="T26" s="65"/>
      <c r="U26" s="65"/>
      <c r="V26" s="65"/>
      <c r="W26" s="126"/>
      <c r="X26" s="24">
        <v>0.109746285660037</v>
      </c>
      <c r="Y26" s="24">
        <v>3.00906331842077E-2</v>
      </c>
      <c r="Z26" s="21">
        <f t="shared" si="0"/>
        <v>1.65654770807603E-2</v>
      </c>
      <c r="AA26" s="21">
        <f t="shared" si="1"/>
        <v>4.541982367427577E-3</v>
      </c>
      <c r="AB26" s="25">
        <v>638.84154808503104</v>
      </c>
      <c r="AC26" s="23">
        <v>0.41827729220306598</v>
      </c>
      <c r="AD26" s="35">
        <v>2.6721291287982201</v>
      </c>
      <c r="AE26" s="25">
        <v>23.476700000000001</v>
      </c>
      <c r="AF26" s="41">
        <v>1.3537903299999999E-2</v>
      </c>
      <c r="AG26" s="41">
        <v>7.7494322711469901E-2</v>
      </c>
      <c r="AH26" s="13">
        <v>2.3851130655760428E-3</v>
      </c>
      <c r="AI26" s="13">
        <v>9.5253286903009113E-4</v>
      </c>
      <c r="AJ26" s="50">
        <f t="shared" si="5"/>
        <v>0.39936591802621285</v>
      </c>
      <c r="AK26" s="13" t="s">
        <v>61</v>
      </c>
      <c r="AL26" s="13" t="s">
        <v>61</v>
      </c>
      <c r="AM26" s="50" t="str">
        <f t="shared" si="2"/>
        <v/>
      </c>
    </row>
    <row r="27" spans="1:39" x14ac:dyDescent="0.35">
      <c r="A27" s="1" t="s">
        <v>44</v>
      </c>
      <c r="B27" s="2">
        <v>62</v>
      </c>
      <c r="C27" s="11">
        <v>42872</v>
      </c>
      <c r="D27" s="2">
        <v>2</v>
      </c>
      <c r="E27" s="3">
        <v>2</v>
      </c>
      <c r="F27" s="43">
        <v>5</v>
      </c>
      <c r="G27" s="2">
        <v>5</v>
      </c>
      <c r="H27" s="21">
        <v>1.6461394804871801</v>
      </c>
      <c r="I27" s="21">
        <f t="shared" si="3"/>
        <v>0.24847388384712152</v>
      </c>
      <c r="J27" s="122">
        <v>4.0230292043614106E-2</v>
      </c>
      <c r="K27" s="41">
        <v>7.5799620787862709E-3</v>
      </c>
      <c r="L27" s="41">
        <v>1.3331294253477798E-2</v>
      </c>
      <c r="M27" s="41">
        <v>5.6503106362573458E-4</v>
      </c>
      <c r="N27" s="41">
        <v>1.3807687474373105E-3</v>
      </c>
      <c r="O27" s="41">
        <v>3.6343025645473601E-3</v>
      </c>
      <c r="P27" s="41">
        <f t="shared" ref="P27:P38" si="10">SUM(J27:O27)</f>
        <v>6.6721650751488587E-2</v>
      </c>
      <c r="Q27" s="65">
        <v>0.35601344001310947</v>
      </c>
      <c r="R27" s="65">
        <v>0.51793236403548437</v>
      </c>
      <c r="S27" s="65">
        <v>0.53258338360951274</v>
      </c>
      <c r="T27" s="65">
        <v>0.57728202896126435</v>
      </c>
      <c r="U27" s="65">
        <v>1.1647947425590697</v>
      </c>
      <c r="V27" s="65"/>
      <c r="W27" s="126">
        <f t="shared" ref="W27:W38" si="11">SUMPRODUCT(J27:O27,Q27:V27)</f>
        <v>2.7282952599896299E-2</v>
      </c>
      <c r="X27" s="24">
        <v>0.27459285399766498</v>
      </c>
      <c r="Y27" s="24">
        <v>4.8690312825088101E-2</v>
      </c>
      <c r="Z27" s="21">
        <f t="shared" si="0"/>
        <v>4.1447977961911693E-2</v>
      </c>
      <c r="AA27" s="21">
        <f t="shared" si="1"/>
        <v>7.3494811811453736E-3</v>
      </c>
      <c r="AB27" s="25">
        <v>638.84154808503104</v>
      </c>
      <c r="AC27" s="23">
        <v>77.885885527186701</v>
      </c>
      <c r="AD27" s="35">
        <v>497.56739684161499</v>
      </c>
      <c r="AE27" s="25">
        <v>25.458300000000001</v>
      </c>
      <c r="AF27" s="41">
        <v>9.4971915999999997E-3</v>
      </c>
      <c r="AG27" s="41">
        <v>3.9798146838100297E-2</v>
      </c>
      <c r="AH27" s="13">
        <v>1.1127021860569951E-2</v>
      </c>
      <c r="AI27" s="13">
        <v>5.5970175671769314E-3</v>
      </c>
      <c r="AJ27" s="50">
        <f t="shared" si="5"/>
        <v>0.50301128525780026</v>
      </c>
      <c r="AK27" s="13" t="s">
        <v>61</v>
      </c>
      <c r="AL27" s="13" t="s">
        <v>61</v>
      </c>
      <c r="AM27" s="50" t="str">
        <f t="shared" si="2"/>
        <v/>
      </c>
    </row>
    <row r="28" spans="1:39" x14ac:dyDescent="0.35">
      <c r="A28" s="1" t="s">
        <v>44</v>
      </c>
      <c r="B28" s="2">
        <v>62</v>
      </c>
      <c r="C28" s="11">
        <v>42872</v>
      </c>
      <c r="D28" s="2">
        <v>2</v>
      </c>
      <c r="E28" s="3">
        <v>2</v>
      </c>
      <c r="F28" s="43">
        <v>20</v>
      </c>
      <c r="G28" s="2">
        <v>5</v>
      </c>
      <c r="H28" s="21">
        <v>1.19248657225437</v>
      </c>
      <c r="I28" s="21">
        <f t="shared" si="3"/>
        <v>0.17999797317047095</v>
      </c>
      <c r="J28" s="122">
        <v>4.4009469307223097E-2</v>
      </c>
      <c r="K28" s="41">
        <v>8.0630805409506717E-3</v>
      </c>
      <c r="L28" s="41">
        <v>1.1850326329485565E-2</v>
      </c>
      <c r="M28" s="41">
        <v>3.5538535832272826E-4</v>
      </c>
      <c r="N28" s="41">
        <v>1.6210598792800713E-3</v>
      </c>
      <c r="O28" s="41">
        <v>2.9935104672159821E-3</v>
      </c>
      <c r="P28" s="41">
        <f t="shared" si="10"/>
        <v>6.889283188247812E-2</v>
      </c>
      <c r="Q28" s="65">
        <v>0.2670197308795742</v>
      </c>
      <c r="R28" s="65">
        <v>0.26360732980244328</v>
      </c>
      <c r="S28" s="65">
        <v>1.5856004739062572</v>
      </c>
      <c r="T28" s="65">
        <v>1.2158791491279208</v>
      </c>
      <c r="U28" s="65"/>
      <c r="V28" s="65"/>
      <c r="W28" s="126">
        <f t="shared" si="11"/>
        <v>3.3098872473015711E-2</v>
      </c>
      <c r="X28" s="24">
        <v>0.310410193369905</v>
      </c>
      <c r="Y28" s="24">
        <v>5.1833259829725802E-2</v>
      </c>
      <c r="Z28" s="21">
        <f t="shared" si="0"/>
        <v>4.6854368810551696E-2</v>
      </c>
      <c r="AA28" s="21">
        <f t="shared" si="1"/>
        <v>7.8238882761850273E-3</v>
      </c>
      <c r="AB28" s="25">
        <v>638.84154808503104</v>
      </c>
      <c r="AC28" s="23">
        <v>36.875697070077301</v>
      </c>
      <c r="AD28" s="35">
        <v>235.577274029628</v>
      </c>
      <c r="AE28" s="25">
        <v>25.4315</v>
      </c>
      <c r="AF28" s="41">
        <v>1.22959364666667E-2</v>
      </c>
      <c r="AG28" s="41">
        <v>7.1587928992502603E-2</v>
      </c>
      <c r="AH28" s="13">
        <v>1.0946809968707508E-2</v>
      </c>
      <c r="AI28" s="13">
        <v>4.7567747310083312E-3</v>
      </c>
      <c r="AJ28" s="50">
        <f t="shared" si="5"/>
        <v>0.43453524310790281</v>
      </c>
      <c r="AK28" s="13" t="s">
        <v>61</v>
      </c>
      <c r="AL28" s="13" t="s">
        <v>61</v>
      </c>
      <c r="AM28" s="50" t="str">
        <f t="shared" si="2"/>
        <v/>
      </c>
    </row>
    <row r="29" spans="1:39" x14ac:dyDescent="0.35">
      <c r="A29" s="1" t="s">
        <v>44</v>
      </c>
      <c r="B29" s="2">
        <v>62</v>
      </c>
      <c r="C29" s="11">
        <v>42872</v>
      </c>
      <c r="D29" s="2">
        <v>2</v>
      </c>
      <c r="E29" s="3">
        <v>2</v>
      </c>
      <c r="F29" s="43">
        <v>40</v>
      </c>
      <c r="G29" s="2">
        <v>5</v>
      </c>
      <c r="H29" s="21">
        <v>1.0702452148428001</v>
      </c>
      <c r="I29" s="21">
        <f t="shared" si="3"/>
        <v>0.16154644752344152</v>
      </c>
      <c r="J29" s="122">
        <v>5.7885805935753876E-2</v>
      </c>
      <c r="K29" s="41">
        <v>8.646154547011153E-3</v>
      </c>
      <c r="L29" s="41">
        <v>7.5787543522792249E-3</v>
      </c>
      <c r="M29" s="41">
        <v>4.0000481941999278E-5</v>
      </c>
      <c r="N29" s="41">
        <v>8.278525545195477E-4</v>
      </c>
      <c r="O29" s="41">
        <v>2.6000167253577336E-3</v>
      </c>
      <c r="P29" s="41">
        <f t="shared" si="10"/>
        <v>7.7578584596863523E-2</v>
      </c>
      <c r="Q29" s="65">
        <v>0.26089863512189698</v>
      </c>
      <c r="R29" s="65">
        <v>0.29310301797325189</v>
      </c>
      <c r="S29" s="65">
        <v>0.55362072187787625</v>
      </c>
      <c r="T29" s="65">
        <v>0.70176535701530307</v>
      </c>
      <c r="U29" s="65">
        <v>0.94949541288015171</v>
      </c>
      <c r="V29" s="65"/>
      <c r="W29" s="126">
        <f t="shared" si="11"/>
        <v>2.264641036415347E-2</v>
      </c>
      <c r="X29" s="24">
        <v>0.27122519930157901</v>
      </c>
      <c r="Y29" s="24">
        <v>4.9738422296893799E-2</v>
      </c>
      <c r="Z29" s="21">
        <f t="shared" si="0"/>
        <v>4.0939652724766643E-2</v>
      </c>
      <c r="AA29" s="21">
        <f t="shared" si="1"/>
        <v>7.5076863844367996E-3</v>
      </c>
      <c r="AB29" s="25">
        <v>638.84154808503104</v>
      </c>
      <c r="AC29" s="23">
        <v>15.293396778291701</v>
      </c>
      <c r="AD29" s="35">
        <v>97.700572733225101</v>
      </c>
      <c r="AE29" s="25">
        <v>24.893699999999999</v>
      </c>
      <c r="AF29" s="41">
        <v>6.7563407833333301E-3</v>
      </c>
      <c r="AG29" s="41">
        <v>5.6011924985054501E-2</v>
      </c>
      <c r="AH29" s="13">
        <v>8.5108409587725045E-3</v>
      </c>
      <c r="AI29" s="13">
        <v>5.5638373544593311E-3</v>
      </c>
      <c r="AJ29" s="50">
        <f t="shared" si="5"/>
        <v>0.65373532197478501</v>
      </c>
      <c r="AK29" s="13" t="s">
        <v>61</v>
      </c>
      <c r="AL29" s="13" t="s">
        <v>61</v>
      </c>
      <c r="AM29" s="50" t="str">
        <f t="shared" si="2"/>
        <v/>
      </c>
    </row>
    <row r="30" spans="1:39" x14ac:dyDescent="0.35">
      <c r="A30" s="1" t="s">
        <v>44</v>
      </c>
      <c r="B30" s="2">
        <v>62</v>
      </c>
      <c r="C30" s="11">
        <v>42872</v>
      </c>
      <c r="D30" s="2">
        <v>2</v>
      </c>
      <c r="E30" s="3">
        <v>2</v>
      </c>
      <c r="F30" s="43">
        <v>60</v>
      </c>
      <c r="G30" s="2">
        <v>5</v>
      </c>
      <c r="H30" s="21">
        <v>1.2349099310529801</v>
      </c>
      <c r="I30" s="21">
        <f t="shared" si="3"/>
        <v>0.18640149902686493</v>
      </c>
      <c r="J30" s="122">
        <v>7.0970415483919622E-2</v>
      </c>
      <c r="K30" s="41">
        <v>8.1630360848467514E-3</v>
      </c>
      <c r="L30" s="41">
        <v>8.3145744214448841E-3</v>
      </c>
      <c r="M30" s="41">
        <v>1.9322176992237742E-5</v>
      </c>
      <c r="N30" s="41">
        <v>1.2343512071497399E-3</v>
      </c>
      <c r="O30" s="41">
        <v>4.0660659423001882E-3</v>
      </c>
      <c r="P30" s="41">
        <f t="shared" si="10"/>
        <v>9.2767765316653428E-2</v>
      </c>
      <c r="Q30" s="65">
        <v>0.4690018387870365</v>
      </c>
      <c r="R30" s="65">
        <v>0.35873180597487431</v>
      </c>
      <c r="S30" s="65">
        <v>-0.22401416214686309</v>
      </c>
      <c r="T30" s="65">
        <v>0.40966063765980143</v>
      </c>
      <c r="U30" s="65">
        <v>0.23189778853644871</v>
      </c>
      <c r="V30" s="65"/>
      <c r="W30" s="126">
        <f t="shared" si="11"/>
        <v>3.464517246632863E-2</v>
      </c>
      <c r="X30" s="24">
        <v>0.217777350275415</v>
      </c>
      <c r="Y30" s="24">
        <v>4.5271225489741898E-2</v>
      </c>
      <c r="Z30" s="21">
        <f t="shared" si="0"/>
        <v>3.2872052871760753E-2</v>
      </c>
      <c r="AA30" s="21">
        <f t="shared" si="1"/>
        <v>6.8333925267534939E-3</v>
      </c>
      <c r="AB30" s="25">
        <v>638.84154808503104</v>
      </c>
      <c r="AC30" s="23">
        <v>6.8607557687974197</v>
      </c>
      <c r="AD30" s="35">
        <v>43.829358363718498</v>
      </c>
      <c r="AE30" s="25">
        <v>24.619800000000001</v>
      </c>
      <c r="AF30" s="41">
        <v>2.13202967833333E-2</v>
      </c>
      <c r="AG30" s="41">
        <v>6.7573094231453995E-2</v>
      </c>
      <c r="AH30" s="13">
        <v>1.6599295135742275E-2</v>
      </c>
      <c r="AI30" s="13">
        <v>5.9743009840614097E-3</v>
      </c>
      <c r="AJ30" s="50">
        <f t="shared" si="5"/>
        <v>0.35991293215802295</v>
      </c>
      <c r="AK30" s="13" t="s">
        <v>61</v>
      </c>
      <c r="AL30" s="13" t="s">
        <v>61</v>
      </c>
      <c r="AM30" s="50" t="str">
        <f t="shared" si="2"/>
        <v/>
      </c>
    </row>
    <row r="31" spans="1:39" x14ac:dyDescent="0.35">
      <c r="A31" s="1" t="s">
        <v>44</v>
      </c>
      <c r="B31" s="2">
        <v>62</v>
      </c>
      <c r="C31" s="11">
        <v>42872</v>
      </c>
      <c r="D31" s="2">
        <v>2</v>
      </c>
      <c r="E31" s="3">
        <v>2</v>
      </c>
      <c r="F31" s="43">
        <v>80</v>
      </c>
      <c r="G31" s="2">
        <v>5</v>
      </c>
      <c r="H31" s="21">
        <v>2.1524503304452698</v>
      </c>
      <c r="I31" s="21">
        <f t="shared" si="3"/>
        <v>0.32489816308607844</v>
      </c>
      <c r="J31" s="122">
        <v>9.3291840969677173E-2</v>
      </c>
      <c r="K31" s="41">
        <v>6.7303399556695688E-3</v>
      </c>
      <c r="L31" s="41">
        <v>6.8816645544651969E-3</v>
      </c>
      <c r="M31" s="41">
        <v>1.7884322616891501E-5</v>
      </c>
      <c r="N31" s="41">
        <v>1.6916218984949203E-3</v>
      </c>
      <c r="O31" s="41">
        <v>8.9195676677363105E-3</v>
      </c>
      <c r="P31" s="41">
        <f t="shared" si="10"/>
        <v>0.11753291936866006</v>
      </c>
      <c r="Q31" s="65">
        <v>5.5039348199148387E-2</v>
      </c>
      <c r="R31" s="65">
        <v>0.11118085767580299</v>
      </c>
      <c r="S31" s="65">
        <v>8.1938639872350505E-2</v>
      </c>
      <c r="T31" s="65">
        <v>0.32865761489005008</v>
      </c>
      <c r="U31" s="65">
        <v>-1.2297544208743044E-2</v>
      </c>
      <c r="V31" s="65"/>
      <c r="W31" s="126">
        <f t="shared" si="11"/>
        <v>6.4319563453753229E-3</v>
      </c>
      <c r="X31" s="24">
        <v>0.19675487107886899</v>
      </c>
      <c r="Y31" s="24">
        <v>4.0722112095707898E-2</v>
      </c>
      <c r="Z31" s="21">
        <f t="shared" si="0"/>
        <v>2.9698848464734941E-2</v>
      </c>
      <c r="AA31" s="21">
        <f t="shared" si="1"/>
        <v>6.1467339012389278E-3</v>
      </c>
      <c r="AB31" s="25">
        <v>638.84154808503104</v>
      </c>
      <c r="AC31" s="23">
        <v>2.6309248251367499</v>
      </c>
      <c r="AD31" s="35">
        <v>16.807440881857001</v>
      </c>
      <c r="AE31" s="25">
        <v>23.699100000000001</v>
      </c>
      <c r="AF31" s="41">
        <v>2.1982542433333301E-2</v>
      </c>
      <c r="AG31" s="41">
        <v>6.9958346236778796E-2</v>
      </c>
      <c r="AH31" s="13">
        <v>1.4048154190235366E-2</v>
      </c>
      <c r="AI31" s="13">
        <v>4.3120423210210495E-3</v>
      </c>
      <c r="AJ31" s="50">
        <f t="shared" si="5"/>
        <v>0.30694725176196291</v>
      </c>
      <c r="AK31" s="13" t="s">
        <v>61</v>
      </c>
      <c r="AL31" s="13" t="s">
        <v>61</v>
      </c>
      <c r="AM31" s="50" t="str">
        <f t="shared" si="2"/>
        <v/>
      </c>
    </row>
    <row r="32" spans="1:39" x14ac:dyDescent="0.35">
      <c r="A32" s="1" t="s">
        <v>44</v>
      </c>
      <c r="B32" s="2">
        <v>62</v>
      </c>
      <c r="C32" s="11">
        <v>42872</v>
      </c>
      <c r="D32" s="2">
        <v>2</v>
      </c>
      <c r="E32" s="3">
        <v>2</v>
      </c>
      <c r="F32" s="43">
        <v>116</v>
      </c>
      <c r="G32" s="2">
        <v>5</v>
      </c>
      <c r="H32" s="21">
        <v>3.1731127838744402</v>
      </c>
      <c r="I32" s="21">
        <f t="shared" si="3"/>
        <v>0.47896042020746266</v>
      </c>
      <c r="J32" s="122">
        <v>3.5432425936602147E-2</v>
      </c>
      <c r="K32" s="41">
        <v>1.1661480121209645E-3</v>
      </c>
      <c r="L32" s="41">
        <v>2.7605482531490599E-2</v>
      </c>
      <c r="M32" s="41">
        <v>0</v>
      </c>
      <c r="N32" s="41">
        <v>1.5268032623445842E-3</v>
      </c>
      <c r="O32" s="41">
        <v>2.428298317171837E-2</v>
      </c>
      <c r="P32" s="41">
        <f t="shared" si="10"/>
        <v>9.0013842914276665E-2</v>
      </c>
      <c r="Q32" s="65">
        <v>0.27635561246366702</v>
      </c>
      <c r="R32" s="65">
        <v>0.19895810281824325</v>
      </c>
      <c r="S32" s="65">
        <v>-0.38345798231996625</v>
      </c>
      <c r="T32" s="65">
        <v>-0.30984953880869082</v>
      </c>
      <c r="U32" s="65">
        <v>-1.1391447098910878E-2</v>
      </c>
      <c r="V32" s="65"/>
      <c r="W32" s="126">
        <f t="shared" si="11"/>
        <v>-5.7897076420784148E-4</v>
      </c>
      <c r="X32" s="24">
        <v>0.17446457674598301</v>
      </c>
      <c r="Y32" s="24">
        <v>3.3018838817179499E-2</v>
      </c>
      <c r="Z32" s="21">
        <f t="shared" si="0"/>
        <v>2.6334275735242718E-2</v>
      </c>
      <c r="AA32" s="21">
        <f t="shared" si="1"/>
        <v>4.9839756705176604E-3</v>
      </c>
      <c r="AB32" s="25">
        <v>638.84154808503104</v>
      </c>
      <c r="AC32" s="23">
        <v>0.41827729220306598</v>
      </c>
      <c r="AD32" s="35">
        <v>2.6721291287982201</v>
      </c>
      <c r="AE32" s="25">
        <v>23.4085</v>
      </c>
      <c r="AF32" s="41">
        <v>3.0094139400000001E-2</v>
      </c>
      <c r="AG32" s="41">
        <v>7.6808133600789502E-2</v>
      </c>
      <c r="AH32" s="13">
        <v>3.5480916723524725E-3</v>
      </c>
      <c r="AI32" s="13">
        <v>9.5849112841811903E-4</v>
      </c>
      <c r="AJ32" s="50">
        <f t="shared" si="5"/>
        <v>0.27014271809460205</v>
      </c>
      <c r="AK32" s="13" t="s">
        <v>61</v>
      </c>
      <c r="AL32" s="13" t="s">
        <v>61</v>
      </c>
      <c r="AM32" s="50" t="str">
        <f t="shared" si="2"/>
        <v/>
      </c>
    </row>
    <row r="33" spans="1:39" x14ac:dyDescent="0.35">
      <c r="A33" s="1" t="s">
        <v>44</v>
      </c>
      <c r="B33" s="2">
        <v>94</v>
      </c>
      <c r="C33" s="11">
        <v>42882</v>
      </c>
      <c r="D33" s="2">
        <v>3</v>
      </c>
      <c r="E33" s="3">
        <v>1</v>
      </c>
      <c r="F33" s="43">
        <v>5</v>
      </c>
      <c r="G33" s="2">
        <v>6</v>
      </c>
      <c r="H33" s="21">
        <v>1.8056313258683201</v>
      </c>
      <c r="I33" s="21">
        <f t="shared" si="3"/>
        <v>0.27254812465936906</v>
      </c>
      <c r="J33" s="122">
        <v>2.4448532241671553E-2</v>
      </c>
      <c r="K33" s="41">
        <v>9.5624136993919129E-3</v>
      </c>
      <c r="L33" s="41">
        <v>2.0001640281249452E-2</v>
      </c>
      <c r="M33" s="41">
        <v>3.404072080566575E-4</v>
      </c>
      <c r="N33" s="41">
        <v>1.7031703961334797E-3</v>
      </c>
      <c r="O33" s="41">
        <v>5.321564635016509E-3</v>
      </c>
      <c r="P33" s="41">
        <f t="shared" si="10"/>
        <v>6.1377728461519565E-2</v>
      </c>
      <c r="Q33" s="65">
        <v>0.64250594820128692</v>
      </c>
      <c r="R33" s="65">
        <v>0.69379703726341113</v>
      </c>
      <c r="S33" s="65">
        <v>0.3361769884528541</v>
      </c>
      <c r="T33" s="65">
        <v>1.3931907165454978</v>
      </c>
      <c r="U33" s="65">
        <v>0.99379343546350618</v>
      </c>
      <c r="V33" s="65"/>
      <c r="W33" s="126">
        <f t="shared" si="11"/>
        <v>3.1233644598920755E-2</v>
      </c>
      <c r="X33" s="24">
        <v>0.40939979524314801</v>
      </c>
      <c r="Y33" s="24">
        <v>6.9686865425354003E-2</v>
      </c>
      <c r="Z33" s="21">
        <f t="shared" si="0"/>
        <v>6.1796195508399702E-2</v>
      </c>
      <c r="AA33" s="21">
        <f t="shared" si="1"/>
        <v>1.0518772139676075E-2</v>
      </c>
      <c r="AB33" s="25">
        <v>638.84154808503104</v>
      </c>
      <c r="AC33" s="23">
        <v>80.339141038889807</v>
      </c>
      <c r="AD33" s="35">
        <v>513.23981233105997</v>
      </c>
      <c r="AE33" s="25">
        <v>26.622800000000002</v>
      </c>
      <c r="AF33" s="41">
        <v>1.02918707333333E-2</v>
      </c>
      <c r="AG33" s="41">
        <v>8.1686305348813507E-2</v>
      </c>
      <c r="AH33" s="13">
        <v>4.4391289621836571E-3</v>
      </c>
      <c r="AI33" s="13">
        <v>2.160325444774517E-3</v>
      </c>
      <c r="AJ33" s="50">
        <f t="shared" si="5"/>
        <v>0.48665525673573329</v>
      </c>
      <c r="AK33" s="13" t="s">
        <v>61</v>
      </c>
      <c r="AL33" s="13" t="s">
        <v>61</v>
      </c>
      <c r="AM33" s="50" t="str">
        <f t="shared" si="2"/>
        <v/>
      </c>
    </row>
    <row r="34" spans="1:39" x14ac:dyDescent="0.35">
      <c r="A34" s="1" t="s">
        <v>44</v>
      </c>
      <c r="B34" s="2">
        <v>94</v>
      </c>
      <c r="C34" s="11">
        <v>42882</v>
      </c>
      <c r="D34" s="2">
        <v>3</v>
      </c>
      <c r="E34" s="3">
        <v>1</v>
      </c>
      <c r="F34" s="43">
        <v>20</v>
      </c>
      <c r="G34" s="2">
        <v>6</v>
      </c>
      <c r="H34" s="21">
        <v>3.4250866821375201</v>
      </c>
      <c r="I34" s="21">
        <f t="shared" si="3"/>
        <v>0.51699421617170116</v>
      </c>
      <c r="J34" s="122">
        <v>2.6797322580087754E-2</v>
      </c>
      <c r="K34" s="41">
        <v>1.0595287652984767E-2</v>
      </c>
      <c r="L34" s="41">
        <v>1.5063138531382561E-2</v>
      </c>
      <c r="M34" s="41">
        <v>2.6782244553235599E-4</v>
      </c>
      <c r="N34" s="41">
        <v>1.6909353411978243E-3</v>
      </c>
      <c r="O34" s="41">
        <v>4.6174552242890183E-3</v>
      </c>
      <c r="P34" s="41">
        <f t="shared" si="10"/>
        <v>5.9031961775474276E-2</v>
      </c>
      <c r="Q34" s="65">
        <v>0.88188326351724156</v>
      </c>
      <c r="R34" s="65">
        <v>0.36654341129628665</v>
      </c>
      <c r="S34" s="65">
        <v>0.83244282162800665</v>
      </c>
      <c r="T34" s="65">
        <v>1.3890948058592381</v>
      </c>
      <c r="U34" s="65">
        <v>1.2981353525540764</v>
      </c>
      <c r="V34" s="65"/>
      <c r="W34" s="126">
        <f t="shared" si="11"/>
        <v>4.262203842535367E-2</v>
      </c>
      <c r="X34" s="24">
        <v>0.34306554429402603</v>
      </c>
      <c r="Y34" s="24">
        <v>7.0805791400557594E-2</v>
      </c>
      <c r="Z34" s="21">
        <f t="shared" si="0"/>
        <v>5.1783478384003927E-2</v>
      </c>
      <c r="AA34" s="21">
        <f t="shared" si="1"/>
        <v>1.0687666626499259E-2</v>
      </c>
      <c r="AB34" s="25">
        <v>638.84154808503104</v>
      </c>
      <c r="AC34" s="23">
        <v>41.658989982211303</v>
      </c>
      <c r="AD34" s="35">
        <v>266.13493651894697</v>
      </c>
      <c r="AE34" s="25">
        <v>26.5425</v>
      </c>
      <c r="AF34" s="41">
        <v>7.4066256666666698E-3</v>
      </c>
      <c r="AG34" s="41">
        <v>7.7803998782726702E-2</v>
      </c>
      <c r="AH34" s="13">
        <v>4.4232764793192981E-3</v>
      </c>
      <c r="AI34" s="13">
        <v>2.6035154293300804E-3</v>
      </c>
      <c r="AJ34" s="50">
        <f t="shared" si="5"/>
        <v>0.58859432402713785</v>
      </c>
      <c r="AK34" s="13" t="s">
        <v>61</v>
      </c>
      <c r="AL34" s="13" t="s">
        <v>61</v>
      </c>
      <c r="AM34" s="50" t="str">
        <f t="shared" si="2"/>
        <v/>
      </c>
    </row>
    <row r="35" spans="1:39" x14ac:dyDescent="0.35">
      <c r="A35" s="1" t="s">
        <v>44</v>
      </c>
      <c r="B35" s="2">
        <v>94</v>
      </c>
      <c r="C35" s="11">
        <v>42882</v>
      </c>
      <c r="D35" s="2">
        <v>3</v>
      </c>
      <c r="E35" s="3">
        <v>1</v>
      </c>
      <c r="F35" s="43">
        <v>40</v>
      </c>
      <c r="G35" s="2">
        <v>6</v>
      </c>
      <c r="H35" s="21">
        <v>1.32124216248987</v>
      </c>
      <c r="I35" s="21">
        <f t="shared" si="3"/>
        <v>0.19943277924375397</v>
      </c>
      <c r="J35" s="122">
        <v>6.5021906020110515E-2</v>
      </c>
      <c r="K35" s="41">
        <v>8.5295397457990571E-3</v>
      </c>
      <c r="L35" s="41">
        <v>8.1193677689274813E-3</v>
      </c>
      <c r="M35" s="41">
        <v>3.3732296718436318E-4</v>
      </c>
      <c r="N35" s="41">
        <v>1.3727441885971342E-3</v>
      </c>
      <c r="O35" s="41">
        <v>3.0365483915832134E-3</v>
      </c>
      <c r="P35" s="41">
        <f t="shared" si="10"/>
        <v>8.6417429082201763E-2</v>
      </c>
      <c r="Q35" s="65">
        <v>0.25722374503510137</v>
      </c>
      <c r="R35" s="65">
        <v>8.688902058009712E-2</v>
      </c>
      <c r="S35" s="65">
        <v>0.25337650529782274</v>
      </c>
      <c r="T35" s="65">
        <v>0.85829399130643991</v>
      </c>
      <c r="U35" s="65">
        <v>0.37415970939427629</v>
      </c>
      <c r="V35" s="65"/>
      <c r="W35" s="126">
        <f t="shared" si="11"/>
        <v>2.0326706403385526E-2</v>
      </c>
      <c r="X35" s="24">
        <v>0.26564862139793899</v>
      </c>
      <c r="Y35" s="24">
        <v>6.66981882748411E-2</v>
      </c>
      <c r="Z35" s="21">
        <f t="shared" si="0"/>
        <v>4.0097905116670038E-2</v>
      </c>
      <c r="AA35" s="21">
        <f t="shared" si="1"/>
        <v>1.0067651060353374E-2</v>
      </c>
      <c r="AB35" s="25">
        <v>638.84154808503104</v>
      </c>
      <c r="AC35" s="23">
        <v>19.343186770143902</v>
      </c>
      <c r="AD35" s="35">
        <v>123.572313811366</v>
      </c>
      <c r="AE35" s="25">
        <v>25.342600000000001</v>
      </c>
      <c r="AF35" s="41">
        <v>5.8333333333333301E-3</v>
      </c>
      <c r="AG35" s="41">
        <v>6.4230844998303699E-2</v>
      </c>
      <c r="AH35" s="13">
        <v>4.8219864959978881E-3</v>
      </c>
      <c r="AI35" s="13">
        <v>3.527717151730073E-3</v>
      </c>
      <c r="AJ35" s="50">
        <f t="shared" si="5"/>
        <v>0.73159001060205753</v>
      </c>
      <c r="AK35" s="13" t="s">
        <v>61</v>
      </c>
      <c r="AL35" s="13" t="s">
        <v>61</v>
      </c>
      <c r="AM35" s="50" t="str">
        <f t="shared" si="2"/>
        <v/>
      </c>
    </row>
    <row r="36" spans="1:39" x14ac:dyDescent="0.35">
      <c r="A36" s="1" t="s">
        <v>44</v>
      </c>
      <c r="B36" s="2">
        <v>94</v>
      </c>
      <c r="C36" s="11">
        <v>42882</v>
      </c>
      <c r="D36" s="2">
        <v>3</v>
      </c>
      <c r="E36" s="3">
        <v>1</v>
      </c>
      <c r="F36" s="43">
        <v>60</v>
      </c>
      <c r="G36" s="2">
        <v>6</v>
      </c>
      <c r="H36" s="21">
        <v>0.98073755433295795</v>
      </c>
      <c r="I36" s="21">
        <f t="shared" si="3"/>
        <v>0.14803585725780496</v>
      </c>
      <c r="J36" s="122">
        <v>6.2208635794546829E-2</v>
      </c>
      <c r="K36" s="41">
        <v>6.8636140141976774E-3</v>
      </c>
      <c r="L36" s="41">
        <v>6.2392899141325234E-3</v>
      </c>
      <c r="M36" s="41">
        <v>1.5643931823058055E-5</v>
      </c>
      <c r="N36" s="41">
        <v>9.8655538340075392E-4</v>
      </c>
      <c r="O36" s="41">
        <v>2.5026272537257603E-3</v>
      </c>
      <c r="P36" s="41">
        <f t="shared" si="10"/>
        <v>7.8816366291826603E-2</v>
      </c>
      <c r="Q36" s="65">
        <v>0.18240812894967628</v>
      </c>
      <c r="R36" s="65">
        <v>0.2394613568999362</v>
      </c>
      <c r="S36" s="65">
        <v>0.86268789804169022</v>
      </c>
      <c r="T36" s="65">
        <v>1.1810505588793481</v>
      </c>
      <c r="U36" s="65">
        <v>0.57381770125968334</v>
      </c>
      <c r="V36" s="65"/>
      <c r="W36" s="126">
        <f t="shared" si="11"/>
        <v>1.8958070302859124E-2</v>
      </c>
      <c r="X36" s="24">
        <v>0.22614736554961001</v>
      </c>
      <c r="Y36" s="24">
        <v>5.0579582906144699E-2</v>
      </c>
      <c r="Z36" s="21">
        <f t="shared" si="0"/>
        <v>3.4135451403714719E-2</v>
      </c>
      <c r="AA36" s="21">
        <f t="shared" si="1"/>
        <v>7.6346540235690107E-3</v>
      </c>
      <c r="AB36" s="25">
        <v>638.84154808503104</v>
      </c>
      <c r="AC36" s="23">
        <v>10.210822194137201</v>
      </c>
      <c r="AD36" s="35">
        <v>65.230974577235898</v>
      </c>
      <c r="AE36" s="25">
        <v>25.147099999999998</v>
      </c>
      <c r="AF36" s="41">
        <v>2.7653258399999998E-2</v>
      </c>
      <c r="AG36" s="41">
        <v>8.0953607013113105E-2</v>
      </c>
      <c r="AH36" s="13">
        <v>1.2575259072941046E-2</v>
      </c>
      <c r="AI36" s="13">
        <v>3.7746505957083109E-3</v>
      </c>
      <c r="AJ36" s="50">
        <f t="shared" si="5"/>
        <v>0.30016483746489625</v>
      </c>
      <c r="AK36" s="13" t="s">
        <v>61</v>
      </c>
      <c r="AL36" s="13" t="s">
        <v>61</v>
      </c>
      <c r="AM36" s="50" t="str">
        <f t="shared" si="2"/>
        <v/>
      </c>
    </row>
    <row r="37" spans="1:39" x14ac:dyDescent="0.35">
      <c r="A37" s="1" t="s">
        <v>44</v>
      </c>
      <c r="B37" s="2">
        <v>94</v>
      </c>
      <c r="C37" s="11">
        <v>42882</v>
      </c>
      <c r="D37" s="2">
        <v>3</v>
      </c>
      <c r="E37" s="3">
        <v>1</v>
      </c>
      <c r="F37" s="43">
        <v>80</v>
      </c>
      <c r="G37" s="2">
        <v>6</v>
      </c>
      <c r="H37" s="21">
        <v>1.1298280680697499</v>
      </c>
      <c r="I37" s="21">
        <f t="shared" si="3"/>
        <v>0.17054008574637733</v>
      </c>
      <c r="J37" s="122">
        <v>8.8119224044625757E-2</v>
      </c>
      <c r="K37" s="41">
        <v>6.0473104057130033E-3</v>
      </c>
      <c r="L37" s="41">
        <v>5.639170196744937E-3</v>
      </c>
      <c r="M37" s="41">
        <v>0</v>
      </c>
      <c r="N37" s="41">
        <v>1.667016851357531E-3</v>
      </c>
      <c r="O37" s="41">
        <v>7.5909529675203379E-3</v>
      </c>
      <c r="P37" s="41">
        <f t="shared" si="10"/>
        <v>0.10906367446596157</v>
      </c>
      <c r="Q37" s="65">
        <v>-0.13682512104586511</v>
      </c>
      <c r="R37" s="65">
        <v>-0.12205574104316133</v>
      </c>
      <c r="S37" s="65">
        <v>0.5848283444071809</v>
      </c>
      <c r="T37" s="65">
        <v>1.0541163016327673</v>
      </c>
      <c r="U37" s="65">
        <v>6.483081620409531E-2</v>
      </c>
      <c r="V37" s="65"/>
      <c r="W37" s="126">
        <f t="shared" si="11"/>
        <v>-9.3890118161687984E-3</v>
      </c>
      <c r="X37" s="24">
        <v>8.0757141314504802E-2</v>
      </c>
      <c r="Y37" s="24">
        <v>3.4784596800023201E-2</v>
      </c>
      <c r="Z37" s="21">
        <f t="shared" si="0"/>
        <v>1.2189757179547895E-2</v>
      </c>
      <c r="AA37" s="21">
        <f t="shared" si="1"/>
        <v>5.2505051773619931E-3</v>
      </c>
      <c r="AB37" s="25">
        <v>638.84154808503104</v>
      </c>
      <c r="AC37" s="23">
        <v>4.5958802742612397</v>
      </c>
      <c r="AD37" s="35">
        <v>29.360392692225101</v>
      </c>
      <c r="AE37" s="25">
        <v>23.980699999999999</v>
      </c>
      <c r="AF37" s="41">
        <v>3.1598895166666703E-2</v>
      </c>
      <c r="AG37" s="41">
        <v>6.4764620708927106E-2</v>
      </c>
      <c r="AH37" s="13">
        <v>2.9641505775085766E-3</v>
      </c>
      <c r="AI37" s="13">
        <v>8.5487616837519255E-4</v>
      </c>
      <c r="AJ37" s="50">
        <f t="shared" si="5"/>
        <v>0.28840510831731492</v>
      </c>
      <c r="AK37" s="13" t="s">
        <v>61</v>
      </c>
      <c r="AL37" s="13" t="s">
        <v>61</v>
      </c>
      <c r="AM37" s="50" t="str">
        <f t="shared" si="2"/>
        <v/>
      </c>
    </row>
    <row r="38" spans="1:39" x14ac:dyDescent="0.35">
      <c r="A38" s="1" t="s">
        <v>44</v>
      </c>
      <c r="B38" s="2">
        <v>94</v>
      </c>
      <c r="C38" s="11">
        <v>42882</v>
      </c>
      <c r="D38" s="2">
        <v>3</v>
      </c>
      <c r="E38" s="3">
        <v>1</v>
      </c>
      <c r="F38" s="43">
        <v>115</v>
      </c>
      <c r="G38" s="2">
        <v>6</v>
      </c>
      <c r="H38" s="21">
        <v>2.6148630786063398</v>
      </c>
      <c r="I38" s="21">
        <f t="shared" si="3"/>
        <v>0.39469631375190034</v>
      </c>
      <c r="J38" s="122">
        <v>4.8722884525662799E-2</v>
      </c>
      <c r="K38" s="41">
        <v>9.9955543896082673E-4</v>
      </c>
      <c r="L38" s="41">
        <v>9.3315011653691288E-3</v>
      </c>
      <c r="M38" s="41">
        <v>0</v>
      </c>
      <c r="N38" s="41">
        <v>9.2921353916182307E-4</v>
      </c>
      <c r="O38" s="41">
        <v>1.2544514839539531E-2</v>
      </c>
      <c r="P38" s="41">
        <f t="shared" si="10"/>
        <v>7.2527669508694104E-2</v>
      </c>
      <c r="Q38" s="65">
        <v>9.6822835035114602E-2</v>
      </c>
      <c r="R38" s="65">
        <v>-0.2474684215807707</v>
      </c>
      <c r="S38" s="65">
        <v>0.79583245572423755</v>
      </c>
      <c r="T38" s="65">
        <v>0.67561825323026337</v>
      </c>
      <c r="U38" s="65">
        <v>0.15296962232807623</v>
      </c>
      <c r="V38" s="65"/>
      <c r="W38" s="126">
        <f t="shared" si="11"/>
        <v>1.2038582336278093E-2</v>
      </c>
      <c r="X38" s="24">
        <v>0.125359565674562</v>
      </c>
      <c r="Y38" s="24">
        <v>4.1736149465649297E-2</v>
      </c>
      <c r="Z38" s="21">
        <f t="shared" si="0"/>
        <v>1.8922198592386717E-2</v>
      </c>
      <c r="AA38" s="21">
        <f t="shared" si="1"/>
        <v>6.2997961457583844E-3</v>
      </c>
      <c r="AB38" s="25">
        <v>638.84154808503104</v>
      </c>
      <c r="AC38" s="23">
        <v>0.87360712034728805</v>
      </c>
      <c r="AD38" s="35">
        <v>5.5809652518076698</v>
      </c>
      <c r="AE38" s="25">
        <v>23.1007</v>
      </c>
      <c r="AF38" s="41">
        <v>5.8333333333333301E-3</v>
      </c>
      <c r="AG38" s="41">
        <v>7.8805242662281103E-2</v>
      </c>
      <c r="AH38" s="13">
        <v>3.0496472240421008E-3</v>
      </c>
      <c r="AI38" s="13">
        <v>2.1535560584070895E-3</v>
      </c>
      <c r="AJ38" s="50">
        <f t="shared" si="5"/>
        <v>0.70616563169319524</v>
      </c>
      <c r="AK38" s="13" t="s">
        <v>61</v>
      </c>
      <c r="AL38" s="13" t="s">
        <v>61</v>
      </c>
      <c r="AM38" s="50" t="str">
        <f t="shared" si="2"/>
        <v/>
      </c>
    </row>
    <row r="39" spans="1:39" x14ac:dyDescent="0.35">
      <c r="A39" s="1" t="s">
        <v>44</v>
      </c>
      <c r="B39" s="2">
        <v>103</v>
      </c>
      <c r="C39" s="11">
        <v>42883</v>
      </c>
      <c r="D39" s="2">
        <v>3</v>
      </c>
      <c r="E39" s="3">
        <v>2</v>
      </c>
      <c r="F39" s="43">
        <v>5</v>
      </c>
      <c r="G39" s="2">
        <v>7</v>
      </c>
      <c r="H39" s="21">
        <v>2.61537934926409</v>
      </c>
      <c r="I39" s="21">
        <f t="shared" si="3"/>
        <v>0.39477424139835321</v>
      </c>
      <c r="J39" s="122"/>
      <c r="K39" s="41"/>
      <c r="L39" s="41"/>
      <c r="M39" s="41"/>
      <c r="N39" s="41"/>
      <c r="O39" s="41"/>
      <c r="P39" s="41"/>
      <c r="Q39" s="65"/>
      <c r="R39" s="65"/>
      <c r="S39" s="65"/>
      <c r="T39" s="65"/>
      <c r="U39" s="65"/>
      <c r="V39" s="65"/>
      <c r="W39" s="126"/>
      <c r="X39" s="24">
        <v>0.40616273647180601</v>
      </c>
      <c r="Y39" s="24">
        <v>7.2319777798690699E-2</v>
      </c>
      <c r="Z39" s="21">
        <f t="shared" si="0"/>
        <v>6.130758286366883E-2</v>
      </c>
      <c r="AA39" s="21">
        <f t="shared" si="1"/>
        <v>1.0916192875274068E-2</v>
      </c>
      <c r="AB39" s="25">
        <v>638.84154808503104</v>
      </c>
      <c r="AC39" s="23">
        <v>80.339141038889807</v>
      </c>
      <c r="AD39" s="35">
        <v>513.23981233105997</v>
      </c>
      <c r="AE39" s="25">
        <v>26.952500000000001</v>
      </c>
      <c r="AF39" s="41">
        <v>1.02918707333333E-2</v>
      </c>
      <c r="AG39" s="41">
        <v>5.86643268732314E-2</v>
      </c>
      <c r="AH39" s="13">
        <v>1.3035654286415916E-2</v>
      </c>
      <c r="AI39" s="13">
        <v>6.3866230192521417E-3</v>
      </c>
      <c r="AJ39" s="50">
        <f t="shared" si="5"/>
        <v>0.48993497978137235</v>
      </c>
      <c r="AK39" s="13" t="s">
        <v>61</v>
      </c>
      <c r="AL39" s="13" t="s">
        <v>61</v>
      </c>
      <c r="AM39" s="50" t="str">
        <f t="shared" si="2"/>
        <v/>
      </c>
    </row>
    <row r="40" spans="1:39" x14ac:dyDescent="0.35">
      <c r="A40" s="1" t="s">
        <v>44</v>
      </c>
      <c r="B40" s="2">
        <v>103</v>
      </c>
      <c r="C40" s="11">
        <v>42883</v>
      </c>
      <c r="D40" s="2">
        <v>3</v>
      </c>
      <c r="E40" s="3">
        <v>2</v>
      </c>
      <c r="F40" s="43">
        <v>20</v>
      </c>
      <c r="G40" s="2">
        <v>7</v>
      </c>
      <c r="H40" s="21">
        <v>1.3381492642392501</v>
      </c>
      <c r="I40" s="21">
        <f t="shared" si="3"/>
        <v>0.20198479460215096</v>
      </c>
      <c r="J40" s="122"/>
      <c r="K40" s="41"/>
      <c r="L40" s="41"/>
      <c r="M40" s="41"/>
      <c r="N40" s="41"/>
      <c r="O40" s="41"/>
      <c r="P40" s="41"/>
      <c r="Q40" s="65"/>
      <c r="R40" s="65"/>
      <c r="S40" s="65"/>
      <c r="T40" s="65"/>
      <c r="U40" s="65"/>
      <c r="V40" s="65"/>
      <c r="W40" s="126"/>
      <c r="X40" s="24">
        <v>0.39990251126175702</v>
      </c>
      <c r="Y40" s="24">
        <v>0.14227506529388101</v>
      </c>
      <c r="Z40" s="21">
        <f t="shared" si="0"/>
        <v>6.0362643209321817E-2</v>
      </c>
      <c r="AA40" s="21">
        <f t="shared" si="1"/>
        <v>2.147548155379336E-2</v>
      </c>
      <c r="AB40" s="25">
        <v>638.84154808503104</v>
      </c>
      <c r="AC40" s="23">
        <v>41.658989982211303</v>
      </c>
      <c r="AD40" s="35">
        <v>266.13493651894697</v>
      </c>
      <c r="AE40" s="25">
        <v>26.6236</v>
      </c>
      <c r="AF40" s="41">
        <v>7.4066256666666698E-3</v>
      </c>
      <c r="AG40" s="41">
        <v>6.4940335694411794E-2</v>
      </c>
      <c r="AH40" s="13">
        <v>3.6157927480811392E-3</v>
      </c>
      <c r="AI40" s="13">
        <v>2.9791136837572373E-3</v>
      </c>
      <c r="AJ40" s="50">
        <f t="shared" si="5"/>
        <v>0.82391715767952123</v>
      </c>
      <c r="AK40" s="13" t="s">
        <v>61</v>
      </c>
      <c r="AL40" s="13" t="s">
        <v>61</v>
      </c>
      <c r="AM40" s="50" t="str">
        <f t="shared" si="2"/>
        <v/>
      </c>
    </row>
    <row r="41" spans="1:39" x14ac:dyDescent="0.35">
      <c r="A41" s="1" t="s">
        <v>44</v>
      </c>
      <c r="B41" s="2">
        <v>103</v>
      </c>
      <c r="C41" s="11">
        <v>42883</v>
      </c>
      <c r="D41" s="2">
        <v>3</v>
      </c>
      <c r="E41" s="3">
        <v>2</v>
      </c>
      <c r="F41" s="43">
        <v>40</v>
      </c>
      <c r="G41" s="2">
        <v>7</v>
      </c>
      <c r="H41" s="21">
        <v>1.1890938393114701</v>
      </c>
      <c r="I41" s="21">
        <f t="shared" si="3"/>
        <v>0.17948586253758039</v>
      </c>
      <c r="J41" s="122"/>
      <c r="K41" s="41"/>
      <c r="L41" s="41"/>
      <c r="M41" s="41"/>
      <c r="N41" s="41"/>
      <c r="O41" s="41"/>
      <c r="P41" s="41"/>
      <c r="Q41" s="65"/>
      <c r="R41" s="65"/>
      <c r="S41" s="65"/>
      <c r="T41" s="65"/>
      <c r="U41" s="65"/>
      <c r="V41" s="65"/>
      <c r="W41" s="126"/>
      <c r="X41" s="24">
        <v>0.233301377356677</v>
      </c>
      <c r="Y41" s="24">
        <v>5.1224849727200102E-2</v>
      </c>
      <c r="Z41" s="21">
        <f t="shared" si="0"/>
        <v>3.5215302242517281E-2</v>
      </c>
      <c r="AA41" s="21">
        <f t="shared" si="1"/>
        <v>7.732052789011336E-3</v>
      </c>
      <c r="AB41" s="25">
        <v>638.84154808503104</v>
      </c>
      <c r="AC41" s="23">
        <v>19.343186770143902</v>
      </c>
      <c r="AD41" s="35">
        <v>123.572313811366</v>
      </c>
      <c r="AE41" s="25">
        <v>25.350300000000001</v>
      </c>
      <c r="AF41" s="41">
        <v>5.8333333333333301E-3</v>
      </c>
      <c r="AG41" s="41">
        <v>6.24140183559335E-2</v>
      </c>
      <c r="AH41" s="13">
        <v>7.5071146739673121E-3</v>
      </c>
      <c r="AI41" s="13">
        <v>5.4441885510123095E-3</v>
      </c>
      <c r="AJ41" s="50">
        <f t="shared" si="5"/>
        <v>0.72520386159696149</v>
      </c>
      <c r="AK41" s="13" t="s">
        <v>61</v>
      </c>
      <c r="AL41" s="13" t="s">
        <v>61</v>
      </c>
      <c r="AM41" s="50" t="str">
        <f t="shared" si="2"/>
        <v/>
      </c>
    </row>
    <row r="42" spans="1:39" x14ac:dyDescent="0.35">
      <c r="A42" s="1" t="s">
        <v>44</v>
      </c>
      <c r="B42" s="2">
        <v>103</v>
      </c>
      <c r="C42" s="11">
        <v>42883</v>
      </c>
      <c r="D42" s="2">
        <v>3</v>
      </c>
      <c r="E42" s="3">
        <v>2</v>
      </c>
      <c r="F42" s="43">
        <v>60</v>
      </c>
      <c r="G42" s="2">
        <v>7</v>
      </c>
      <c r="H42" s="21">
        <v>1.02158308878935</v>
      </c>
      <c r="I42" s="21">
        <f t="shared" si="3"/>
        <v>0.15420122094933586</v>
      </c>
      <c r="J42" s="122"/>
      <c r="K42" s="41"/>
      <c r="L42" s="41"/>
      <c r="M42" s="41"/>
      <c r="N42" s="41"/>
      <c r="O42" s="41"/>
      <c r="P42" s="41"/>
      <c r="Q42" s="65"/>
      <c r="R42" s="65"/>
      <c r="S42" s="65"/>
      <c r="T42" s="65"/>
      <c r="U42" s="65"/>
      <c r="V42" s="65"/>
      <c r="W42" s="126"/>
      <c r="X42" s="24">
        <v>0.15845406892368799</v>
      </c>
      <c r="Y42" s="24">
        <v>4.35014169167409E-2</v>
      </c>
      <c r="Z42" s="21">
        <f t="shared" si="0"/>
        <v>2.3917595309235921E-2</v>
      </c>
      <c r="AA42" s="21">
        <f t="shared" si="1"/>
        <v>6.5662516100740984E-3</v>
      </c>
      <c r="AB42" s="25">
        <v>638.84154808503104</v>
      </c>
      <c r="AC42" s="23">
        <v>10.210822194137201</v>
      </c>
      <c r="AD42" s="35">
        <v>65.230974577235898</v>
      </c>
      <c r="AE42" s="25">
        <v>25.103300000000001</v>
      </c>
      <c r="AF42" s="41">
        <v>2.7653258399999998E-2</v>
      </c>
      <c r="AG42" s="41">
        <v>7.89146501060735E-2</v>
      </c>
      <c r="AH42" s="13">
        <v>2.6033290944071887E-2</v>
      </c>
      <c r="AI42" s="13">
        <v>8.7868524099239727E-3</v>
      </c>
      <c r="AJ42" s="50">
        <f t="shared" si="5"/>
        <v>0.33752368952511752</v>
      </c>
      <c r="AK42" s="13" t="s">
        <v>61</v>
      </c>
      <c r="AL42" s="13" t="s">
        <v>61</v>
      </c>
      <c r="AM42" s="50" t="str">
        <f t="shared" si="2"/>
        <v/>
      </c>
    </row>
    <row r="43" spans="1:39" s="117" customFormat="1" x14ac:dyDescent="0.35">
      <c r="A43" s="107" t="s">
        <v>44</v>
      </c>
      <c r="B43" s="90">
        <v>103</v>
      </c>
      <c r="C43" s="87">
        <v>42883</v>
      </c>
      <c r="D43" s="90">
        <v>3</v>
      </c>
      <c r="E43" s="106">
        <v>2</v>
      </c>
      <c r="F43" s="108">
        <v>80</v>
      </c>
      <c r="G43" s="90">
        <v>7</v>
      </c>
      <c r="H43" s="92"/>
      <c r="I43" s="92"/>
      <c r="J43" s="114"/>
      <c r="K43" s="114"/>
      <c r="L43" s="114"/>
      <c r="M43" s="114"/>
      <c r="N43" s="114"/>
      <c r="O43" s="114"/>
      <c r="P43" s="114"/>
      <c r="Q43" s="110"/>
      <c r="R43" s="110"/>
      <c r="S43" s="110"/>
      <c r="T43" s="110"/>
      <c r="U43" s="110"/>
      <c r="V43" s="110"/>
      <c r="W43" s="128"/>
      <c r="X43" s="111"/>
      <c r="Y43" s="111"/>
      <c r="Z43" s="92"/>
      <c r="AA43" s="92"/>
      <c r="AB43" s="112"/>
      <c r="AC43" s="109"/>
      <c r="AD43" s="113"/>
      <c r="AE43" s="112"/>
      <c r="AF43" s="114"/>
      <c r="AG43" s="114"/>
      <c r="AH43" s="115"/>
      <c r="AI43" s="115"/>
      <c r="AJ43" s="116"/>
      <c r="AK43" s="115"/>
      <c r="AL43" s="115" t="s">
        <v>61</v>
      </c>
      <c r="AM43" s="116" t="str">
        <f t="shared" ref="AM43" si="12">IF(AL43="","",AL43/AK43)</f>
        <v/>
      </c>
    </row>
    <row r="44" spans="1:39" x14ac:dyDescent="0.35">
      <c r="A44" s="1" t="s">
        <v>44</v>
      </c>
      <c r="B44" s="2">
        <v>103</v>
      </c>
      <c r="C44" s="11">
        <v>42883</v>
      </c>
      <c r="D44" s="2">
        <v>3</v>
      </c>
      <c r="E44" s="3">
        <v>2</v>
      </c>
      <c r="F44" s="43">
        <v>115</v>
      </c>
      <c r="G44" s="2">
        <v>7</v>
      </c>
      <c r="H44" s="21">
        <v>2.6606740474327601</v>
      </c>
      <c r="I44" s="21">
        <f t="shared" si="3"/>
        <v>0.40161117697098264</v>
      </c>
      <c r="J44" s="122"/>
      <c r="K44" s="41"/>
      <c r="L44" s="41"/>
      <c r="M44" s="41"/>
      <c r="N44" s="41"/>
      <c r="O44" s="41"/>
      <c r="P44" s="41"/>
      <c r="Q44" s="65"/>
      <c r="R44" s="65"/>
      <c r="S44" s="65"/>
      <c r="T44" s="65"/>
      <c r="U44" s="65"/>
      <c r="V44" s="65"/>
      <c r="W44" s="126"/>
      <c r="X44" s="24">
        <v>6.5907728031599902E-2</v>
      </c>
      <c r="Y44" s="24">
        <v>3.26263774217007E-2</v>
      </c>
      <c r="Z44" s="21">
        <f t="shared" si="0"/>
        <v>9.9483363066565893E-3</v>
      </c>
      <c r="AA44" s="21">
        <f t="shared" si="1"/>
        <v>4.9247362145963319E-3</v>
      </c>
      <c r="AB44" s="25">
        <v>638.84154808503104</v>
      </c>
      <c r="AC44" s="23">
        <v>0.87360712034728805</v>
      </c>
      <c r="AD44" s="35">
        <v>5.5809652518076698</v>
      </c>
      <c r="AE44" s="25">
        <v>23.2822</v>
      </c>
      <c r="AF44" s="41">
        <v>5.8333333333333301E-3</v>
      </c>
      <c r="AG44" s="41">
        <v>6.8746388587552401E-2</v>
      </c>
      <c r="AH44" s="13">
        <v>4.2802548153306891E-4</v>
      </c>
      <c r="AI44" s="13">
        <v>3.4968252678160117E-4</v>
      </c>
      <c r="AJ44" s="50">
        <f t="shared" si="5"/>
        <v>0.81696661032687834</v>
      </c>
      <c r="AK44" s="13" t="s">
        <v>61</v>
      </c>
      <c r="AL44" s="13" t="s">
        <v>61</v>
      </c>
      <c r="AM44" s="50" t="str">
        <f t="shared" si="2"/>
        <v/>
      </c>
    </row>
    <row r="45" spans="1:39" x14ac:dyDescent="0.35">
      <c r="A45" s="1" t="s">
        <v>44</v>
      </c>
      <c r="B45" s="2">
        <v>112</v>
      </c>
      <c r="C45" s="11">
        <v>42884</v>
      </c>
      <c r="D45" s="2">
        <v>3</v>
      </c>
      <c r="E45" s="3">
        <v>3</v>
      </c>
      <c r="F45" s="43">
        <v>5</v>
      </c>
      <c r="G45" s="2">
        <v>8</v>
      </c>
      <c r="H45" s="21"/>
      <c r="I45" s="21"/>
      <c r="J45" s="122"/>
      <c r="K45" s="41"/>
      <c r="L45" s="41"/>
      <c r="M45" s="41"/>
      <c r="N45" s="41"/>
      <c r="O45" s="41"/>
      <c r="P45" s="41"/>
      <c r="Q45" s="64"/>
      <c r="R45" s="65"/>
      <c r="S45" s="65"/>
      <c r="T45" s="65"/>
      <c r="U45" s="65"/>
      <c r="V45" s="65"/>
      <c r="W45" s="126"/>
      <c r="X45" s="24"/>
      <c r="Y45" s="24"/>
      <c r="Z45" s="21"/>
      <c r="AA45" s="21"/>
      <c r="AB45" s="25">
        <v>638.84154808503104</v>
      </c>
      <c r="AC45" s="23">
        <v>80.339141038889807</v>
      </c>
      <c r="AD45" s="35">
        <v>513.23981233105997</v>
      </c>
      <c r="AE45" s="25">
        <v>26.898499999999999</v>
      </c>
      <c r="AF45" s="41">
        <v>1.3105890800000001E-2</v>
      </c>
      <c r="AG45" s="41">
        <v>6.249690278304889E-2</v>
      </c>
    </row>
    <row r="46" spans="1:39" x14ac:dyDescent="0.35">
      <c r="A46" s="1" t="s">
        <v>44</v>
      </c>
      <c r="B46" s="2">
        <v>112</v>
      </c>
      <c r="C46" s="11">
        <v>42884</v>
      </c>
      <c r="D46" s="2">
        <v>3</v>
      </c>
      <c r="E46" s="3">
        <v>3</v>
      </c>
      <c r="F46" s="43">
        <v>20</v>
      </c>
      <c r="G46" s="2">
        <v>8</v>
      </c>
      <c r="H46" s="21"/>
      <c r="I46" s="21"/>
      <c r="J46" s="122"/>
      <c r="K46" s="41"/>
      <c r="L46" s="41"/>
      <c r="M46" s="41"/>
      <c r="N46" s="41"/>
      <c r="O46" s="41"/>
      <c r="P46" s="41"/>
      <c r="Q46" s="64"/>
      <c r="R46" s="65"/>
      <c r="S46" s="65"/>
      <c r="T46" s="65"/>
      <c r="U46" s="65"/>
      <c r="V46" s="65"/>
      <c r="W46" s="126"/>
      <c r="X46" s="24"/>
      <c r="Y46" s="24"/>
      <c r="Z46" s="21"/>
      <c r="AA46" s="21"/>
      <c r="AB46" s="25">
        <v>638.84154808503104</v>
      </c>
      <c r="AC46" s="23">
        <v>41.658989982211303</v>
      </c>
      <c r="AD46" s="35">
        <v>266.13493651894697</v>
      </c>
      <c r="AE46" s="25">
        <v>26.727699999999999</v>
      </c>
      <c r="AF46" s="41">
        <v>7.2532864000000004E-3</v>
      </c>
      <c r="AG46" s="41">
        <v>8.6039395460915963E-2</v>
      </c>
    </row>
    <row r="47" spans="1:39" x14ac:dyDescent="0.35">
      <c r="A47" s="1" t="s">
        <v>44</v>
      </c>
      <c r="B47" s="2">
        <v>112</v>
      </c>
      <c r="C47" s="11">
        <v>42884</v>
      </c>
      <c r="D47" s="2">
        <v>3</v>
      </c>
      <c r="E47" s="3">
        <v>3</v>
      </c>
      <c r="F47" s="43">
        <v>40</v>
      </c>
      <c r="G47" s="2">
        <v>8</v>
      </c>
      <c r="H47" s="21"/>
      <c r="I47" s="21"/>
      <c r="J47" s="122"/>
      <c r="K47" s="41"/>
      <c r="L47" s="41"/>
      <c r="M47" s="41"/>
      <c r="N47" s="41"/>
      <c r="O47" s="41"/>
      <c r="P47" s="41"/>
      <c r="Q47" s="64"/>
      <c r="R47" s="65"/>
      <c r="S47" s="65"/>
      <c r="T47" s="65"/>
      <c r="U47" s="65"/>
      <c r="V47" s="65"/>
      <c r="W47" s="126"/>
      <c r="X47" s="24"/>
      <c r="Y47" s="24"/>
      <c r="Z47" s="21"/>
      <c r="AA47" s="21"/>
      <c r="AB47" s="25">
        <v>638.84154808503104</v>
      </c>
      <c r="AC47" s="23">
        <v>19.343186770143902</v>
      </c>
      <c r="AD47" s="35">
        <v>123.572313811366</v>
      </c>
      <c r="AE47" s="25">
        <v>25.444800000000001</v>
      </c>
      <c r="AF47" s="41">
        <v>6.4999999999999997E-3</v>
      </c>
      <c r="AG47" s="41">
        <v>6.9893509058829975E-2</v>
      </c>
    </row>
    <row r="48" spans="1:39" x14ac:dyDescent="0.35">
      <c r="A48" s="1" t="s">
        <v>44</v>
      </c>
      <c r="B48" s="2">
        <v>112</v>
      </c>
      <c r="C48" s="11">
        <v>42884</v>
      </c>
      <c r="D48" s="2">
        <v>3</v>
      </c>
      <c r="E48" s="3">
        <v>3</v>
      </c>
      <c r="F48" s="43">
        <v>60</v>
      </c>
      <c r="G48" s="2">
        <v>8</v>
      </c>
      <c r="H48" s="21"/>
      <c r="I48" s="21"/>
      <c r="J48" s="122"/>
      <c r="K48" s="41"/>
      <c r="L48" s="41"/>
      <c r="M48" s="41"/>
      <c r="N48" s="41"/>
      <c r="O48" s="41"/>
      <c r="P48" s="41"/>
      <c r="Q48" s="64"/>
      <c r="R48" s="65"/>
      <c r="S48" s="65"/>
      <c r="T48" s="65"/>
      <c r="U48" s="65"/>
      <c r="V48" s="65"/>
      <c r="W48" s="126"/>
      <c r="X48" s="24"/>
      <c r="Y48" s="24"/>
      <c r="Z48" s="21"/>
      <c r="AA48" s="21"/>
      <c r="AB48" s="25">
        <v>638.84154808503104</v>
      </c>
      <c r="AC48" s="23">
        <v>10.210822194137201</v>
      </c>
      <c r="AD48" s="35">
        <v>65.230974577235898</v>
      </c>
      <c r="AE48" s="25">
        <v>25.1707</v>
      </c>
      <c r="AF48" s="41">
        <v>7.1959775200000006E-2</v>
      </c>
      <c r="AG48" s="41">
        <v>6.1532128051425272E-2</v>
      </c>
    </row>
    <row r="49" spans="1:39" x14ac:dyDescent="0.35">
      <c r="A49" s="1" t="s">
        <v>44</v>
      </c>
      <c r="B49" s="2">
        <v>112</v>
      </c>
      <c r="C49" s="11">
        <v>42884</v>
      </c>
      <c r="D49" s="2">
        <v>3</v>
      </c>
      <c r="E49" s="3">
        <v>3</v>
      </c>
      <c r="F49" s="43">
        <v>80</v>
      </c>
      <c r="G49" s="2">
        <v>8</v>
      </c>
      <c r="H49" s="21"/>
      <c r="I49" s="21"/>
      <c r="J49" s="122"/>
      <c r="K49" s="41"/>
      <c r="L49" s="41"/>
      <c r="M49" s="41"/>
      <c r="N49" s="41"/>
      <c r="O49" s="41"/>
      <c r="P49" s="41"/>
      <c r="Q49" s="64"/>
      <c r="R49" s="65"/>
      <c r="S49" s="65"/>
      <c r="T49" s="65"/>
      <c r="U49" s="65"/>
      <c r="V49" s="65"/>
      <c r="W49" s="126"/>
      <c r="X49" s="24"/>
      <c r="Y49" s="24"/>
      <c r="Z49" s="21"/>
      <c r="AA49" s="21"/>
      <c r="AB49" s="25">
        <v>638.84154808503104</v>
      </c>
      <c r="AC49" s="23">
        <v>4.5958802742612397</v>
      </c>
      <c r="AD49" s="35">
        <v>29.360392692225101</v>
      </c>
      <c r="AE49" s="25">
        <v>24.1599</v>
      </c>
      <c r="AF49" s="41">
        <v>3.6272021200000004E-2</v>
      </c>
      <c r="AG49" s="41">
        <v>5.3256946848220618E-2</v>
      </c>
    </row>
    <row r="50" spans="1:39" x14ac:dyDescent="0.35">
      <c r="A50" s="1" t="s">
        <v>44</v>
      </c>
      <c r="B50" s="2">
        <v>112</v>
      </c>
      <c r="C50" s="11">
        <v>42884</v>
      </c>
      <c r="D50" s="2">
        <v>3</v>
      </c>
      <c r="E50" s="3">
        <v>3</v>
      </c>
      <c r="F50" s="43">
        <v>115</v>
      </c>
      <c r="G50" s="2">
        <v>8</v>
      </c>
      <c r="H50" s="21"/>
      <c r="I50" s="21"/>
      <c r="J50" s="122"/>
      <c r="K50" s="41"/>
      <c r="L50" s="41"/>
      <c r="M50" s="41"/>
      <c r="N50" s="41"/>
      <c r="O50" s="41"/>
      <c r="P50" s="41"/>
      <c r="Q50" s="64"/>
      <c r="R50" s="65"/>
      <c r="S50" s="65"/>
      <c r="T50" s="65"/>
      <c r="U50" s="65"/>
      <c r="V50" s="65"/>
      <c r="W50" s="126"/>
      <c r="X50" s="24"/>
      <c r="Y50" s="24"/>
      <c r="Z50" s="21"/>
      <c r="AA50" s="21"/>
      <c r="AB50" s="25">
        <v>638.84154808503104</v>
      </c>
      <c r="AC50" s="23">
        <v>0.87360712034728805</v>
      </c>
      <c r="AD50" s="35">
        <v>5.5809652518076698</v>
      </c>
      <c r="AE50" s="25">
        <v>23.203399999999998</v>
      </c>
      <c r="AF50" s="41">
        <v>6.4999999999999997E-3</v>
      </c>
      <c r="AG50" s="41">
        <v>5.7092838135122774E-2</v>
      </c>
    </row>
    <row r="51" spans="1:39" x14ac:dyDescent="0.35">
      <c r="A51" s="1" t="s">
        <v>45</v>
      </c>
      <c r="B51" s="5">
        <v>13</v>
      </c>
      <c r="C51" s="8">
        <v>43225</v>
      </c>
      <c r="D51" s="5">
        <v>1</v>
      </c>
      <c r="E51" s="3">
        <v>1</v>
      </c>
      <c r="F51" s="44">
        <v>5</v>
      </c>
      <c r="G51" s="5">
        <v>9</v>
      </c>
      <c r="H51" s="24">
        <v>1.6115707842471301</v>
      </c>
      <c r="I51" s="21">
        <f t="shared" si="3"/>
        <v>0.24325596743352906</v>
      </c>
      <c r="J51" s="122">
        <v>2.658619535865709E-2</v>
      </c>
      <c r="K51" s="41">
        <v>1.41437094612957E-2</v>
      </c>
      <c r="L51" s="41">
        <v>5.1976658063352752E-3</v>
      </c>
      <c r="M51" s="41">
        <v>7.4218532943865704E-4</v>
      </c>
      <c r="N51" s="41">
        <v>3.3333069405646167E-4</v>
      </c>
      <c r="O51" s="41">
        <v>2.146632916684702E-3</v>
      </c>
      <c r="P51" s="41">
        <f t="shared" ref="P51:P98" si="13">SUM(J51:O51)</f>
        <v>4.9149719566467888E-2</v>
      </c>
      <c r="Q51" s="67">
        <v>0.74367952691342643</v>
      </c>
      <c r="R51" s="67">
        <v>0.18568367111059519</v>
      </c>
      <c r="S51" s="65">
        <v>1.0591116956297597</v>
      </c>
      <c r="T51" s="65">
        <v>1.1217004522453442</v>
      </c>
      <c r="U51" s="65"/>
      <c r="V51" s="65"/>
      <c r="W51" s="126">
        <f t="shared" ref="W51:W98" si="14">SUMPRODUCT(J51:O51,Q51:V51)</f>
        <v>2.8735283347794859E-2</v>
      </c>
      <c r="X51" s="24">
        <v>0.34357259783301197</v>
      </c>
      <c r="Y51" s="24">
        <v>6.3095376674091805E-2</v>
      </c>
      <c r="Z51" s="21">
        <f t="shared" si="0"/>
        <v>5.1860014767247088E-2</v>
      </c>
      <c r="AA51" s="21">
        <f t="shared" si="1"/>
        <v>9.5238304413723471E-3</v>
      </c>
      <c r="AB51" s="25">
        <v>585.19457997153302</v>
      </c>
      <c r="AC51" s="23">
        <v>77.499036500515402</v>
      </c>
      <c r="AD51" s="35">
        <v>453.520161131176</v>
      </c>
      <c r="AE51" s="25">
        <v>25.4175</v>
      </c>
      <c r="AF51" s="41">
        <v>1.2433126325E-2</v>
      </c>
      <c r="AG51" s="41">
        <v>2.8737014655567199E-2</v>
      </c>
      <c r="AH51" s="13">
        <v>1.4845603988117293E-2</v>
      </c>
      <c r="AI51" s="13">
        <v>6.3120369231042823E-3</v>
      </c>
      <c r="AJ51" s="50">
        <f t="shared" si="5"/>
        <v>0.42517885618911549</v>
      </c>
      <c r="AK51" s="13" t="s">
        <v>61</v>
      </c>
      <c r="AL51" s="13" t="s">
        <v>61</v>
      </c>
      <c r="AM51" s="50" t="str">
        <f t="shared" si="2"/>
        <v/>
      </c>
    </row>
    <row r="52" spans="1:39" x14ac:dyDescent="0.35">
      <c r="A52" s="1" t="s">
        <v>45</v>
      </c>
      <c r="B52" s="5">
        <v>13</v>
      </c>
      <c r="C52" s="8">
        <v>43225</v>
      </c>
      <c r="D52" s="5">
        <v>1</v>
      </c>
      <c r="E52" s="3">
        <v>1</v>
      </c>
      <c r="F52" s="44">
        <v>20</v>
      </c>
      <c r="G52" s="5">
        <v>9</v>
      </c>
      <c r="H52" s="24">
        <v>0.73528544413459895</v>
      </c>
      <c r="I52" s="21">
        <f t="shared" si="3"/>
        <v>0.11098648213352437</v>
      </c>
      <c r="J52" s="122">
        <v>3.0022290887441235E-2</v>
      </c>
      <c r="K52" s="41">
        <v>1.4493553864931988E-2</v>
      </c>
      <c r="L52" s="41">
        <v>1.2501827461867232E-2</v>
      </c>
      <c r="M52" s="41">
        <v>6.0200300895993809E-4</v>
      </c>
      <c r="N52" s="41">
        <v>1.2967275958295302E-3</v>
      </c>
      <c r="O52" s="41">
        <v>2.2907435271178347E-3</v>
      </c>
      <c r="P52" s="41">
        <f t="shared" si="13"/>
        <v>6.120714634614776E-2</v>
      </c>
      <c r="Q52" s="67">
        <v>0.55806872506180383</v>
      </c>
      <c r="R52" s="67">
        <v>0.79397273651382494</v>
      </c>
      <c r="S52" s="65">
        <v>1.2881309625289512</v>
      </c>
      <c r="T52" s="65">
        <v>1.4305083701852008</v>
      </c>
      <c r="U52" s="65"/>
      <c r="V52" s="65"/>
      <c r="W52" s="126">
        <f t="shared" si="14"/>
        <v>4.5227149607959302E-2</v>
      </c>
      <c r="X52" s="24">
        <v>0.38405687213928702</v>
      </c>
      <c r="Y52" s="24">
        <v>6.3621465742917896E-2</v>
      </c>
      <c r="Z52" s="21">
        <f t="shared" si="0"/>
        <v>5.7970848624798038E-2</v>
      </c>
      <c r="AA52" s="21">
        <f t="shared" si="1"/>
        <v>9.6032401121385509E-3</v>
      </c>
      <c r="AB52" s="25">
        <v>585.19457997153302</v>
      </c>
      <c r="AC52" s="23">
        <v>36.073245120132803</v>
      </c>
      <c r="AD52" s="35">
        <v>211.098675262863</v>
      </c>
      <c r="AE52" s="25">
        <v>25.2607</v>
      </c>
      <c r="AF52" s="41">
        <v>6.7617390875000004E-3</v>
      </c>
      <c r="AG52" s="41">
        <v>2.6447829113611598E-2</v>
      </c>
      <c r="AH52" s="13">
        <v>2.1827905933288205E-3</v>
      </c>
      <c r="AI52" s="13">
        <v>1.3840705828112459E-3</v>
      </c>
      <c r="AJ52" s="50">
        <f t="shared" si="5"/>
        <v>0.63408308018246362</v>
      </c>
      <c r="AK52" s="13" t="s">
        <v>61</v>
      </c>
      <c r="AL52" s="13" t="s">
        <v>61</v>
      </c>
      <c r="AM52" s="50" t="str">
        <f t="shared" si="2"/>
        <v/>
      </c>
    </row>
    <row r="53" spans="1:39" x14ac:dyDescent="0.35">
      <c r="A53" s="1" t="s">
        <v>45</v>
      </c>
      <c r="B53" s="5">
        <v>13</v>
      </c>
      <c r="C53" s="8">
        <v>43225</v>
      </c>
      <c r="D53" s="5">
        <v>1</v>
      </c>
      <c r="E53" s="3">
        <v>1</v>
      </c>
      <c r="F53" s="44">
        <v>40</v>
      </c>
      <c r="G53" s="5">
        <v>9</v>
      </c>
      <c r="H53" s="24">
        <v>0.57750428610757498</v>
      </c>
      <c r="I53" s="21">
        <f t="shared" si="3"/>
        <v>8.7170458280388677E-2</v>
      </c>
      <c r="J53" s="122">
        <v>3.5537989547317482E-2</v>
      </c>
      <c r="K53" s="41">
        <v>1.7475560924498458E-2</v>
      </c>
      <c r="L53" s="41">
        <v>1.0702578921766013E-2</v>
      </c>
      <c r="M53" s="41">
        <v>4.2616580055499653E-4</v>
      </c>
      <c r="N53" s="41">
        <v>8.3320170485781913E-4</v>
      </c>
      <c r="O53" s="41">
        <v>4.3670668602382931E-3</v>
      </c>
      <c r="P53" s="41">
        <f t="shared" si="13"/>
        <v>6.9342563759233061E-2</v>
      </c>
      <c r="Q53" s="67">
        <v>0.5719501965035757</v>
      </c>
      <c r="R53" s="67">
        <v>0.18510000669975607</v>
      </c>
      <c r="S53" s="65">
        <v>1.0180359754761197</v>
      </c>
      <c r="T53" s="65">
        <v>0.76021117077346556</v>
      </c>
      <c r="U53" s="65">
        <v>0.9231613600667421</v>
      </c>
      <c r="V53" s="65">
        <v>-3.2530294420545294E-2</v>
      </c>
      <c r="W53" s="126">
        <f t="shared" si="14"/>
        <v>3.5407390572399382E-2</v>
      </c>
      <c r="X53" s="24">
        <v>0.29777127953855298</v>
      </c>
      <c r="Y53" s="24">
        <v>4.7946411907301402E-2</v>
      </c>
      <c r="Z53" s="21">
        <f t="shared" si="0"/>
        <v>4.4946608232234411E-2</v>
      </c>
      <c r="AA53" s="21">
        <f t="shared" si="1"/>
        <v>7.2371942501587025E-3</v>
      </c>
      <c r="AB53" s="25">
        <v>585.19457997153302</v>
      </c>
      <c r="AC53" s="23">
        <v>13.917353597879901</v>
      </c>
      <c r="AD53" s="35">
        <v>81.443598930266205</v>
      </c>
      <c r="AE53" s="25">
        <v>24.5703</v>
      </c>
      <c r="AF53" s="41">
        <v>7.1720014999999996E-3</v>
      </c>
      <c r="AG53" s="41">
        <v>1.8651383289110701E-2</v>
      </c>
      <c r="AH53" s="13">
        <v>5.897279806694764E-3</v>
      </c>
      <c r="AI53" s="13">
        <v>3.8117114379695957E-3</v>
      </c>
      <c r="AJ53" s="50">
        <f t="shared" si="5"/>
        <v>0.64635078594073658</v>
      </c>
      <c r="AK53" s="13" t="s">
        <v>61</v>
      </c>
      <c r="AL53" s="13" t="s">
        <v>61</v>
      </c>
      <c r="AM53" s="50" t="str">
        <f t="shared" si="2"/>
        <v/>
      </c>
    </row>
    <row r="54" spans="1:39" x14ac:dyDescent="0.35">
      <c r="A54" s="1" t="s">
        <v>45</v>
      </c>
      <c r="B54" s="5">
        <v>13</v>
      </c>
      <c r="C54" s="8">
        <v>43225</v>
      </c>
      <c r="D54" s="5">
        <v>1</v>
      </c>
      <c r="E54" s="3">
        <v>1</v>
      </c>
      <c r="F54" s="44">
        <v>54</v>
      </c>
      <c r="G54" s="5">
        <v>9</v>
      </c>
      <c r="H54" s="24">
        <v>0.47222517133319802</v>
      </c>
      <c r="I54" s="21">
        <f t="shared" si="3"/>
        <v>7.1279271144633657E-2</v>
      </c>
      <c r="J54" s="122">
        <v>4.3645274850255197E-2</v>
      </c>
      <c r="K54" s="41">
        <v>1.8575071907355363E-2</v>
      </c>
      <c r="L54" s="41">
        <v>1.3932517953642278E-2</v>
      </c>
      <c r="M54" s="41">
        <v>2.9669686467029569E-5</v>
      </c>
      <c r="N54" s="41">
        <v>1.6386466862837712E-3</v>
      </c>
      <c r="O54" s="41">
        <v>5.9788182550615443E-3</v>
      </c>
      <c r="P54" s="41">
        <f t="shared" si="13"/>
        <v>8.3799999339065179E-2</v>
      </c>
      <c r="Q54" s="67">
        <v>0.37441223006765451</v>
      </c>
      <c r="R54" s="67">
        <v>0.39525784093143224</v>
      </c>
      <c r="S54" s="65">
        <v>1.2810121505669056</v>
      </c>
      <c r="T54" s="65">
        <v>1.2402430185069822</v>
      </c>
      <c r="U54" s="65">
        <v>0.67840901638536277</v>
      </c>
      <c r="V54" s="65">
        <v>0.53133037855248</v>
      </c>
      <c r="W54" s="126">
        <f t="shared" si="14"/>
        <v>4.5856190367359724E-2</v>
      </c>
      <c r="X54" s="24">
        <v>0.24873452814987601</v>
      </c>
      <c r="Y54" s="24">
        <v>4.0878267969731201E-2</v>
      </c>
      <c r="Z54" s="21">
        <f t="shared" si="0"/>
        <v>3.7544834437717133E-2</v>
      </c>
      <c r="AA54" s="21">
        <f t="shared" si="1"/>
        <v>6.1703045992047099E-3</v>
      </c>
      <c r="AB54" s="25">
        <v>585.19457997153302</v>
      </c>
      <c r="AC54" s="23">
        <v>7.0461723339414402</v>
      </c>
      <c r="AD54" s="35">
        <v>41.233818593678997</v>
      </c>
      <c r="AE54" s="25">
        <v>24.5425</v>
      </c>
      <c r="AF54" s="41">
        <v>8.0894739500000003E-3</v>
      </c>
      <c r="AG54" s="41">
        <v>2.4962921733443999E-2</v>
      </c>
      <c r="AH54" s="13">
        <v>9.9721854353648862E-3</v>
      </c>
      <c r="AI54" s="13">
        <v>5.5489985719090473E-3</v>
      </c>
      <c r="AJ54" s="50">
        <f t="shared" si="5"/>
        <v>0.55644759194211746</v>
      </c>
      <c r="AK54" s="13" t="s">
        <v>61</v>
      </c>
      <c r="AL54" s="13" t="s">
        <v>61</v>
      </c>
      <c r="AM54" s="50" t="str">
        <f t="shared" si="2"/>
        <v/>
      </c>
    </row>
    <row r="55" spans="1:39" x14ac:dyDescent="0.35">
      <c r="A55" s="1" t="s">
        <v>45</v>
      </c>
      <c r="B55" s="5">
        <v>13</v>
      </c>
      <c r="C55" s="8">
        <v>43225</v>
      </c>
      <c r="D55" s="5">
        <v>1</v>
      </c>
      <c r="E55" s="3">
        <v>1</v>
      </c>
      <c r="F55" s="44">
        <v>80</v>
      </c>
      <c r="G55" s="5">
        <v>9</v>
      </c>
      <c r="H55" s="24">
        <v>0.62498516767384005</v>
      </c>
      <c r="I55" s="21">
        <f t="shared" si="3"/>
        <v>9.4337383799824912E-2</v>
      </c>
      <c r="J55" s="122">
        <v>5.1821176500157884E-2</v>
      </c>
      <c r="K55" s="41">
        <v>2.0274316153588771E-2</v>
      </c>
      <c r="L55" s="41">
        <v>5.5467827974396188E-3</v>
      </c>
      <c r="M55" s="41">
        <v>8.9234959441160952E-5</v>
      </c>
      <c r="N55" s="41">
        <v>6.4200943715884235E-4</v>
      </c>
      <c r="O55" s="41">
        <v>7.2120670073588583E-3</v>
      </c>
      <c r="P55" s="41">
        <f t="shared" si="13"/>
        <v>8.5585586855145113E-2</v>
      </c>
      <c r="Q55" s="67">
        <v>0.31867920320629195</v>
      </c>
      <c r="R55" s="67">
        <v>-8.8547928963684935E-3</v>
      </c>
      <c r="S55" s="65">
        <v>0.49230174111864916</v>
      </c>
      <c r="T55" s="65">
        <v>0.52577994295154129</v>
      </c>
      <c r="U55" s="65">
        <v>0.38957267908885979</v>
      </c>
      <c r="V55" s="65">
        <v>0.15588319065957768</v>
      </c>
      <c r="W55" s="126">
        <f t="shared" si="14"/>
        <v>2.0486764499090232E-2</v>
      </c>
      <c r="X55" s="24">
        <v>0.14890361510129099</v>
      </c>
      <c r="Y55" s="24">
        <v>3.2709629759899703E-2</v>
      </c>
      <c r="Z55" s="21">
        <f t="shared" si="0"/>
        <v>2.2476017373779772E-2</v>
      </c>
      <c r="AA55" s="21">
        <f t="shared" si="1"/>
        <v>4.9373026052678794E-3</v>
      </c>
      <c r="AB55" s="25">
        <v>585.19457997153302</v>
      </c>
      <c r="AC55" s="23">
        <v>1.7493853512917199</v>
      </c>
      <c r="AD55" s="35">
        <v>10.2373082585751</v>
      </c>
      <c r="AE55" s="25">
        <v>24.462199999999999</v>
      </c>
      <c r="AF55" s="41">
        <v>1.0862958075E-2</v>
      </c>
      <c r="AG55" s="41">
        <v>2.11695924387332E-2</v>
      </c>
      <c r="AH55" s="13">
        <v>5.3851691038816494E-3</v>
      </c>
      <c r="AI55" s="13">
        <v>2.4400758845232059E-3</v>
      </c>
      <c r="AJ55" s="50">
        <f t="shared" si="5"/>
        <v>0.45311035502383579</v>
      </c>
      <c r="AK55" s="13" t="s">
        <v>61</v>
      </c>
      <c r="AL55" s="13" t="s">
        <v>61</v>
      </c>
      <c r="AM55" s="50" t="str">
        <f t="shared" si="2"/>
        <v/>
      </c>
    </row>
    <row r="56" spans="1:39" x14ac:dyDescent="0.35">
      <c r="A56" s="1" t="s">
        <v>45</v>
      </c>
      <c r="B56" s="5">
        <v>13</v>
      </c>
      <c r="C56" s="8">
        <v>43225</v>
      </c>
      <c r="D56" s="5">
        <v>1</v>
      </c>
      <c r="E56" s="3">
        <v>1</v>
      </c>
      <c r="F56" s="44">
        <v>115</v>
      </c>
      <c r="G56" s="5">
        <v>9</v>
      </c>
      <c r="H56" s="24">
        <v>1.7126659487891001</v>
      </c>
      <c r="I56" s="21">
        <f t="shared" si="3"/>
        <v>0.25851561491156227</v>
      </c>
      <c r="J56" s="122">
        <v>5.510420479340479E-2</v>
      </c>
      <c r="K56" s="41">
        <v>4.1148365570554055E-3</v>
      </c>
      <c r="L56" s="41">
        <v>1.2741224564989407E-2</v>
      </c>
      <c r="M56" s="41">
        <v>3.1540125957533201E-5</v>
      </c>
      <c r="N56" s="41">
        <v>6.5128674952027522E-4</v>
      </c>
      <c r="O56" s="41">
        <v>1.7869604867598692E-2</v>
      </c>
      <c r="P56" s="41">
        <f t="shared" si="13"/>
        <v>9.0512697658526098E-2</v>
      </c>
      <c r="Q56" s="67">
        <v>0.24687393845137456</v>
      </c>
      <c r="R56" s="67">
        <v>0.27504792089684071</v>
      </c>
      <c r="S56" s="65">
        <v>0.20918985335944768</v>
      </c>
      <c r="T56" s="65">
        <v>0.47981001411409652</v>
      </c>
      <c r="U56" s="65">
        <v>0.34096525339518902</v>
      </c>
      <c r="V56" s="65">
        <v>2.4113442061862354</v>
      </c>
      <c r="W56" s="126"/>
      <c r="X56" s="24">
        <v>0.170177162485697</v>
      </c>
      <c r="Y56" s="24">
        <v>3.2710884000958403E-2</v>
      </c>
      <c r="Z56" s="21">
        <f t="shared" si="0"/>
        <v>2.5687118865765586E-2</v>
      </c>
      <c r="AA56" s="21">
        <f t="shared" si="1"/>
        <v>4.9374919246729662E-3</v>
      </c>
      <c r="AB56" s="25">
        <v>585.19457997153302</v>
      </c>
      <c r="AC56" s="23">
        <v>0.23858828355817799</v>
      </c>
      <c r="AD56" s="35">
        <v>1.3962057038295701</v>
      </c>
      <c r="AE56" s="25">
        <v>24.211400000000001</v>
      </c>
      <c r="AF56" s="41">
        <v>9.77544682E-2</v>
      </c>
      <c r="AG56" s="41">
        <v>2.8625935757121999E-2</v>
      </c>
      <c r="AH56" s="13">
        <v>3.6155120511750924E-3</v>
      </c>
      <c r="AI56" s="13">
        <v>1.7377965541410469E-3</v>
      </c>
      <c r="AJ56" s="50">
        <f t="shared" si="5"/>
        <v>0.48065018994370062</v>
      </c>
      <c r="AK56" s="13" t="s">
        <v>61</v>
      </c>
      <c r="AL56" s="13" t="s">
        <v>61</v>
      </c>
      <c r="AM56" s="50" t="str">
        <f t="shared" si="2"/>
        <v/>
      </c>
    </row>
    <row r="57" spans="1:39" x14ac:dyDescent="0.35">
      <c r="A57" s="1" t="s">
        <v>45</v>
      </c>
      <c r="B57" s="5">
        <v>18</v>
      </c>
      <c r="C57" s="8">
        <v>43226</v>
      </c>
      <c r="D57" s="5">
        <v>1</v>
      </c>
      <c r="E57" s="3">
        <v>2</v>
      </c>
      <c r="F57" s="44">
        <v>5</v>
      </c>
      <c r="G57" s="5">
        <v>10</v>
      </c>
      <c r="H57" s="24">
        <v>0.97250066642467703</v>
      </c>
      <c r="I57" s="21">
        <f t="shared" si="3"/>
        <v>0.14679255342259276</v>
      </c>
      <c r="J57" s="122">
        <v>2.2880912622548828E-2</v>
      </c>
      <c r="K57" s="41">
        <v>1.097845057125308E-2</v>
      </c>
      <c r="L57" s="41">
        <v>2.3858197511497578E-3</v>
      </c>
      <c r="M57" s="41">
        <v>2.192368621666446E-4</v>
      </c>
      <c r="N57" s="41">
        <v>2.8424317729215941E-4</v>
      </c>
      <c r="O57" s="41">
        <v>8.0041742102782924E-4</v>
      </c>
      <c r="P57" s="41">
        <f t="shared" si="13"/>
        <v>3.7549080405438293E-2</v>
      </c>
      <c r="Q57" s="65">
        <v>0.82665405489820531</v>
      </c>
      <c r="R57" s="65">
        <v>0.68499756179287608</v>
      </c>
      <c r="S57" s="65">
        <v>0.4361310205559033</v>
      </c>
      <c r="T57" s="65">
        <v>0.93449754616967096</v>
      </c>
      <c r="U57" s="65"/>
      <c r="V57" s="65">
        <v>4.8009056113265447E-2</v>
      </c>
      <c r="W57" s="126">
        <f t="shared" si="14"/>
        <v>2.771864467030969E-2</v>
      </c>
      <c r="X57" s="24">
        <v>0.27816363243853898</v>
      </c>
      <c r="Y57" s="24">
        <v>4.5259219523075003E-2</v>
      </c>
      <c r="Z57" s="21">
        <f t="shared" ref="Z57:Z96" si="15">X57/6.625</f>
        <v>4.198696338694928E-2</v>
      </c>
      <c r="AA57" s="21">
        <f t="shared" ref="AA57:AA96" si="16">Y57/6.625</f>
        <v>6.8315803053698122E-3</v>
      </c>
      <c r="AB57" s="25">
        <v>478.67115496819201</v>
      </c>
      <c r="AC57" s="23">
        <v>77.499036500515402</v>
      </c>
      <c r="AD57" s="35">
        <v>370.96553310623699</v>
      </c>
      <c r="AE57" s="25">
        <v>25.486599999999999</v>
      </c>
      <c r="AF57" s="41">
        <v>1.2433126325E-2</v>
      </c>
      <c r="AG57" s="41">
        <v>2.2860160305232101E-2</v>
      </c>
      <c r="AH57" s="13">
        <v>7.2154146117712308E-3</v>
      </c>
      <c r="AI57" s="13">
        <v>2.9090654413934792E-3</v>
      </c>
      <c r="AJ57" s="50">
        <f t="shared" si="5"/>
        <v>0.40317370489668447</v>
      </c>
      <c r="AK57" s="13" t="s">
        <v>61</v>
      </c>
      <c r="AL57" s="13" t="s">
        <v>61</v>
      </c>
      <c r="AM57" s="50" t="str">
        <f t="shared" si="2"/>
        <v/>
      </c>
    </row>
    <row r="58" spans="1:39" x14ac:dyDescent="0.35">
      <c r="A58" s="1" t="s">
        <v>45</v>
      </c>
      <c r="B58" s="5">
        <v>18</v>
      </c>
      <c r="C58" s="8">
        <v>43226</v>
      </c>
      <c r="D58" s="5">
        <v>1</v>
      </c>
      <c r="E58" s="3">
        <v>2</v>
      </c>
      <c r="F58" s="44">
        <v>20</v>
      </c>
      <c r="G58" s="5">
        <v>10</v>
      </c>
      <c r="H58" s="24">
        <v>0.84082840639274303</v>
      </c>
      <c r="I58" s="21">
        <f t="shared" si="3"/>
        <v>0.12691749530456498</v>
      </c>
      <c r="J58" s="122">
        <v>2.9689765513687925E-2</v>
      </c>
      <c r="K58" s="41">
        <v>1.5509768561208833E-2</v>
      </c>
      <c r="L58" s="41">
        <v>6.0446779880356984E-3</v>
      </c>
      <c r="M58" s="41">
        <v>3.1089771105848691E-4</v>
      </c>
      <c r="N58" s="41">
        <v>5.2374334953938248E-4</v>
      </c>
      <c r="O58" s="41">
        <v>1.8876274629129439E-3</v>
      </c>
      <c r="P58" s="41">
        <f t="shared" si="13"/>
        <v>5.3966480586443273E-2</v>
      </c>
      <c r="Q58" s="65">
        <v>0.84777422840863115</v>
      </c>
      <c r="R58" s="65">
        <v>0.45148211553818074</v>
      </c>
      <c r="S58" s="65">
        <v>0.83139967111138835</v>
      </c>
      <c r="T58" s="65">
        <v>0.56269066146354774</v>
      </c>
      <c r="U58" s="65">
        <v>1.1569799497719948</v>
      </c>
      <c r="V58" s="65">
        <v>-0.24139036062922825</v>
      </c>
      <c r="W58" s="126">
        <f t="shared" si="14"/>
        <v>3.7523389181669531E-2</v>
      </c>
      <c r="X58" s="24">
        <v>0.31727856157497403</v>
      </c>
      <c r="Y58" s="24">
        <v>5.4469216811509902E-2</v>
      </c>
      <c r="Z58" s="21">
        <f t="shared" si="15"/>
        <v>4.7891103633958342E-2</v>
      </c>
      <c r="AA58" s="21">
        <f t="shared" si="16"/>
        <v>8.221768575322249E-3</v>
      </c>
      <c r="AB58" s="25">
        <v>478.67115496819201</v>
      </c>
      <c r="AC58" s="23">
        <v>36.073245120132803</v>
      </c>
      <c r="AD58" s="35">
        <v>172.67221905104699</v>
      </c>
      <c r="AE58" s="25">
        <v>25.456700000000001</v>
      </c>
      <c r="AF58" s="41">
        <v>6.7617390875000004E-3</v>
      </c>
      <c r="AG58" s="41">
        <v>2.2874814658380701E-2</v>
      </c>
      <c r="AH58" s="13">
        <v>3.0145001262445858E-3</v>
      </c>
      <c r="AI58" s="13">
        <v>1.9926461553516311E-3</v>
      </c>
      <c r="AJ58" s="50">
        <f t="shared" si="5"/>
        <v>0.66102042524510907</v>
      </c>
      <c r="AK58" s="13" t="s">
        <v>61</v>
      </c>
      <c r="AL58" s="13" t="s">
        <v>61</v>
      </c>
      <c r="AM58" s="50" t="str">
        <f t="shared" si="2"/>
        <v/>
      </c>
    </row>
    <row r="59" spans="1:39" x14ac:dyDescent="0.35">
      <c r="A59" s="1" t="s">
        <v>45</v>
      </c>
      <c r="B59" s="5">
        <v>18</v>
      </c>
      <c r="C59" s="8">
        <v>43226</v>
      </c>
      <c r="D59" s="5">
        <v>1</v>
      </c>
      <c r="E59" s="3">
        <v>2</v>
      </c>
      <c r="F59" s="44">
        <v>40</v>
      </c>
      <c r="G59" s="5">
        <v>10</v>
      </c>
      <c r="H59" s="24">
        <v>0.44112485118655698</v>
      </c>
      <c r="I59" s="21">
        <f t="shared" si="3"/>
        <v>6.6584883197970859E-2</v>
      </c>
      <c r="J59" s="122">
        <v>2.5894753708471642E-2</v>
      </c>
      <c r="K59" s="41">
        <v>1.7308968351338321E-2</v>
      </c>
      <c r="L59" s="41">
        <v>4.3660484013925164E-3</v>
      </c>
      <c r="M59" s="41">
        <v>5.1733033962077936E-5</v>
      </c>
      <c r="N59" s="41">
        <v>3.7978453715545221E-4</v>
      </c>
      <c r="O59" s="41">
        <v>1.4129452800394336E-3</v>
      </c>
      <c r="P59" s="41">
        <f t="shared" si="13"/>
        <v>4.9414233312359446E-2</v>
      </c>
      <c r="Q59" s="65">
        <v>1.1995323880100859</v>
      </c>
      <c r="R59" s="65">
        <v>0.41760785033059239</v>
      </c>
      <c r="S59" s="65">
        <v>0.8059498174077252</v>
      </c>
      <c r="T59" s="65">
        <v>0.89515869297491946</v>
      </c>
      <c r="U59" s="65"/>
      <c r="V59" s="65">
        <v>0.21379198184901699</v>
      </c>
      <c r="W59" s="126">
        <f t="shared" si="14"/>
        <v>4.2157158376123216E-2</v>
      </c>
      <c r="X59" s="24">
        <v>0.200233262107161</v>
      </c>
      <c r="Y59" s="24">
        <v>3.6669967552786502E-2</v>
      </c>
      <c r="Z59" s="21">
        <f t="shared" si="15"/>
        <v>3.0223888619948829E-2</v>
      </c>
      <c r="AA59" s="21">
        <f t="shared" si="16"/>
        <v>5.5350894419300377E-3</v>
      </c>
      <c r="AB59" s="25">
        <v>478.67115496819201</v>
      </c>
      <c r="AC59" s="23">
        <v>13.917353597879901</v>
      </c>
      <c r="AD59" s="35">
        <v>66.618357207978804</v>
      </c>
      <c r="AE59" s="25">
        <v>24.637</v>
      </c>
      <c r="AF59" s="41">
        <v>7.1720014999999996E-3</v>
      </c>
      <c r="AG59" s="41">
        <v>2.52179797928898E-2</v>
      </c>
      <c r="AH59" s="13">
        <v>9.3112076154094961E-3</v>
      </c>
      <c r="AI59" s="13">
        <v>5.6737570616293099E-3</v>
      </c>
      <c r="AJ59" s="50">
        <f t="shared" si="5"/>
        <v>0.60934706817615991</v>
      </c>
      <c r="AK59" s="13" t="s">
        <v>61</v>
      </c>
      <c r="AL59" s="13" t="s">
        <v>61</v>
      </c>
      <c r="AM59" s="50" t="str">
        <f t="shared" si="2"/>
        <v/>
      </c>
    </row>
    <row r="60" spans="1:39" x14ac:dyDescent="0.35">
      <c r="A60" s="1" t="s">
        <v>45</v>
      </c>
      <c r="B60" s="5">
        <v>18</v>
      </c>
      <c r="C60" s="8">
        <v>43226</v>
      </c>
      <c r="D60" s="5">
        <v>1</v>
      </c>
      <c r="E60" s="3">
        <v>2</v>
      </c>
      <c r="F60" s="44">
        <v>55</v>
      </c>
      <c r="G60" s="5">
        <v>10</v>
      </c>
      <c r="H60" s="24">
        <v>0.50536106248255497</v>
      </c>
      <c r="I60" s="21">
        <f t="shared" si="3"/>
        <v>7.6280915091706411E-2</v>
      </c>
      <c r="J60" s="122">
        <v>4.5967674285992563E-2</v>
      </c>
      <c r="K60" s="41">
        <v>1.7775427556186704E-2</v>
      </c>
      <c r="L60" s="41">
        <v>5.6236457411852452E-3</v>
      </c>
      <c r="M60" s="41">
        <v>2.8322561243567665E-6</v>
      </c>
      <c r="N60" s="41">
        <v>6.4656669063299936E-4</v>
      </c>
      <c r="O60" s="41">
        <v>2.3007328052418209E-3</v>
      </c>
      <c r="P60" s="41">
        <f t="shared" si="13"/>
        <v>7.2316879335363682E-2</v>
      </c>
      <c r="Q60" s="65">
        <v>0.3934534768988564</v>
      </c>
      <c r="R60" s="65">
        <v>0.10710370345311074</v>
      </c>
      <c r="S60" s="65">
        <v>1.8366330939783526</v>
      </c>
      <c r="T60" s="65">
        <v>1.7149061325236232</v>
      </c>
      <c r="U60" s="65">
        <v>0.27571695016944575</v>
      </c>
      <c r="V60" s="65">
        <v>0.31867793703452085</v>
      </c>
      <c r="W60" s="126">
        <f t="shared" si="14"/>
        <v>3.1234848505040373E-2</v>
      </c>
      <c r="X60" s="24">
        <v>0.170672078068141</v>
      </c>
      <c r="Y60" s="24">
        <v>3.4681729497058202E-2</v>
      </c>
      <c r="Z60" s="21">
        <f t="shared" si="15"/>
        <v>2.5761823104625055E-2</v>
      </c>
      <c r="AA60" s="21">
        <f t="shared" si="16"/>
        <v>5.2349780372918037E-3</v>
      </c>
      <c r="AB60" s="25">
        <v>478.67115496819201</v>
      </c>
      <c r="AC60" s="23">
        <v>7.0461723339414402</v>
      </c>
      <c r="AD60" s="35">
        <v>33.727994491926701</v>
      </c>
      <c r="AE60" s="25">
        <v>24.599299999999999</v>
      </c>
      <c r="AF60" s="41">
        <v>8.0894739500000003E-3</v>
      </c>
      <c r="AG60" s="41">
        <v>2.4813974802965402E-2</v>
      </c>
      <c r="AH60" s="13">
        <v>4.8153367164496868E-3</v>
      </c>
      <c r="AI60" s="13">
        <v>2.6146187389435222E-3</v>
      </c>
      <c r="AJ60" s="50">
        <f t="shared" si="5"/>
        <v>0.54297734362203898</v>
      </c>
      <c r="AK60" s="13" t="s">
        <v>61</v>
      </c>
      <c r="AL60" s="13" t="s">
        <v>61</v>
      </c>
      <c r="AM60" s="50" t="str">
        <f t="shared" si="2"/>
        <v/>
      </c>
    </row>
    <row r="61" spans="1:39" x14ac:dyDescent="0.35">
      <c r="A61" s="1" t="s">
        <v>45</v>
      </c>
      <c r="B61" s="5">
        <v>18</v>
      </c>
      <c r="C61" s="8">
        <v>43226</v>
      </c>
      <c r="D61" s="5">
        <v>1</v>
      </c>
      <c r="E61" s="3">
        <v>2</v>
      </c>
      <c r="F61" s="44">
        <v>80</v>
      </c>
      <c r="G61" s="5">
        <v>10</v>
      </c>
      <c r="H61" s="24">
        <v>0.74402543975720903</v>
      </c>
      <c r="I61" s="21">
        <f t="shared" si="3"/>
        <v>0.11230572675580514</v>
      </c>
      <c r="J61" s="122">
        <v>6.2773401111873878E-2</v>
      </c>
      <c r="K61" s="41">
        <v>1.8158590474455019E-2</v>
      </c>
      <c r="L61" s="41">
        <v>8.088537678026806E-4</v>
      </c>
      <c r="M61" s="41">
        <v>1.2570500926932557E-5</v>
      </c>
      <c r="N61" s="41">
        <v>2.0431524973584179E-4</v>
      </c>
      <c r="O61" s="41">
        <v>3.8297124532724123E-4</v>
      </c>
      <c r="P61" s="41">
        <f t="shared" si="13"/>
        <v>8.2340702350121586E-2</v>
      </c>
      <c r="Q61" s="65">
        <v>0.18069188537640715</v>
      </c>
      <c r="R61" s="65">
        <v>0.27718977138194667</v>
      </c>
      <c r="S61" s="65">
        <v>1.1666906930671437</v>
      </c>
      <c r="T61" s="65">
        <v>0.79981888045805161</v>
      </c>
      <c r="U61" s="65">
        <v>0.64686299944823955</v>
      </c>
      <c r="V61" s="65">
        <v>0.31926777212891699</v>
      </c>
      <c r="W61" s="126">
        <f t="shared" si="14"/>
        <v>1.758419037911459E-2</v>
      </c>
      <c r="X61" s="24">
        <v>0.12303456057287999</v>
      </c>
      <c r="Y61" s="24">
        <v>2.7466574138696399E-2</v>
      </c>
      <c r="Z61" s="21">
        <f t="shared" si="15"/>
        <v>1.8571254426095092E-2</v>
      </c>
      <c r="AA61" s="21">
        <f t="shared" si="16"/>
        <v>4.1458979831994567E-3</v>
      </c>
      <c r="AB61" s="25">
        <v>478.67115496819201</v>
      </c>
      <c r="AC61" s="23">
        <v>1.7493853512917199</v>
      </c>
      <c r="AD61" s="35">
        <v>8.3738030658724494</v>
      </c>
      <c r="AE61" s="25">
        <v>24.544499999999999</v>
      </c>
      <c r="AF61" s="41">
        <v>1.0862958075E-2</v>
      </c>
      <c r="AG61" s="41">
        <v>2.3281010357121299E-2</v>
      </c>
      <c r="AH61" s="13">
        <v>4.2835809497654247E-3</v>
      </c>
      <c r="AI61" s="13">
        <v>1.8750338055322051E-3</v>
      </c>
      <c r="AJ61" s="50">
        <f t="shared" si="5"/>
        <v>0.43772577838989707</v>
      </c>
      <c r="AK61" s="13" t="s">
        <v>61</v>
      </c>
      <c r="AL61" s="13" t="s">
        <v>61</v>
      </c>
      <c r="AM61" s="50" t="str">
        <f t="shared" si="2"/>
        <v/>
      </c>
    </row>
    <row r="62" spans="1:39" x14ac:dyDescent="0.35">
      <c r="A62" s="1" t="s">
        <v>45</v>
      </c>
      <c r="B62" s="5">
        <v>18</v>
      </c>
      <c r="C62" s="8">
        <v>43226</v>
      </c>
      <c r="D62" s="5">
        <v>1</v>
      </c>
      <c r="E62" s="3">
        <v>2</v>
      </c>
      <c r="F62" s="44">
        <v>110</v>
      </c>
      <c r="G62" s="5">
        <v>10</v>
      </c>
      <c r="H62" s="24">
        <v>1.59719399749696</v>
      </c>
      <c r="I62" s="21">
        <f t="shared" si="3"/>
        <v>0.24108588641463546</v>
      </c>
      <c r="J62" s="122">
        <v>4.4363107403119474E-2</v>
      </c>
      <c r="K62" s="41">
        <v>6.9968880727257882E-4</v>
      </c>
      <c r="L62" s="41">
        <v>9.2460338516971406E-3</v>
      </c>
      <c r="M62" s="41">
        <v>2.2875481650522274E-4</v>
      </c>
      <c r="N62" s="41">
        <v>1.7965720747708285E-4</v>
      </c>
      <c r="O62" s="41">
        <v>8.3024604155180742E-3</v>
      </c>
      <c r="P62" s="41">
        <f t="shared" si="13"/>
        <v>6.3019702501589572E-2</v>
      </c>
      <c r="Q62" s="65">
        <v>0.41300483840373869</v>
      </c>
      <c r="R62" s="65">
        <v>0.88297036933644646</v>
      </c>
      <c r="S62" s="65">
        <v>-0.14591762632183192</v>
      </c>
      <c r="T62" s="65">
        <v>-4.4285434472866522E-2</v>
      </c>
      <c r="U62" s="65">
        <v>8.0972644316789716E-2</v>
      </c>
      <c r="V62" s="65">
        <v>0.2087170094088438</v>
      </c>
      <c r="W62" s="126">
        <f t="shared" si="14"/>
        <v>1.9328104697545694E-2</v>
      </c>
      <c r="X62" s="24">
        <v>9.7873401729992801E-2</v>
      </c>
      <c r="Y62" s="24">
        <v>2.4529697601402702E-2</v>
      </c>
      <c r="Z62" s="21">
        <f t="shared" si="15"/>
        <v>1.4773343657357404E-2</v>
      </c>
      <c r="AA62" s="21">
        <f t="shared" si="16"/>
        <v>3.7025958643626721E-3</v>
      </c>
      <c r="AB62" s="25">
        <v>478.67115496819201</v>
      </c>
      <c r="AC62" s="23">
        <v>0.31082099573737298</v>
      </c>
      <c r="AD62" s="35">
        <v>1.48781045017972</v>
      </c>
      <c r="AE62" s="25">
        <v>24.1234</v>
      </c>
      <c r="AF62" s="41">
        <v>0.81210240767989395</v>
      </c>
      <c r="AG62" s="41">
        <v>2.4853556444779001E-2</v>
      </c>
      <c r="AH62" s="13">
        <v>8.5964365898504487E-3</v>
      </c>
      <c r="AI62" s="13">
        <v>8.7794799754253965E-3</v>
      </c>
      <c r="AJ62" s="50">
        <f t="shared" si="5"/>
        <v>1.0212929373306914</v>
      </c>
      <c r="AK62" s="13" t="s">
        <v>61</v>
      </c>
      <c r="AL62" s="13" t="s">
        <v>61</v>
      </c>
      <c r="AM62" s="50" t="str">
        <f t="shared" si="2"/>
        <v/>
      </c>
    </row>
    <row r="63" spans="1:39" x14ac:dyDescent="0.35">
      <c r="A63" s="1" t="s">
        <v>45</v>
      </c>
      <c r="B63" s="5">
        <v>23</v>
      </c>
      <c r="C63" s="8">
        <v>43227</v>
      </c>
      <c r="D63" s="5">
        <v>1</v>
      </c>
      <c r="E63" s="3">
        <v>3</v>
      </c>
      <c r="F63" s="44">
        <v>5</v>
      </c>
      <c r="G63" s="5">
        <v>11</v>
      </c>
      <c r="H63" s="24">
        <v>1.2939477721424699</v>
      </c>
      <c r="I63" s="21">
        <f t="shared" si="3"/>
        <v>0.19531287126678792</v>
      </c>
      <c r="J63" s="122">
        <v>3.0296756275301102E-2</v>
      </c>
      <c r="K63" s="41">
        <v>1.4177027975927731E-2</v>
      </c>
      <c r="L63" s="41">
        <v>1.2671799014491242E-2</v>
      </c>
      <c r="M63" s="41">
        <v>1.4547342101292147E-3</v>
      </c>
      <c r="N63" s="41">
        <v>1.3241102969351103E-3</v>
      </c>
      <c r="O63" s="41">
        <v>3.8847003701499455E-3</v>
      </c>
      <c r="P63" s="41">
        <f t="shared" si="13"/>
        <v>6.3809128142934338E-2</v>
      </c>
      <c r="Q63" s="65">
        <v>0.71394706996978863</v>
      </c>
      <c r="R63" s="65">
        <v>0.61710721681084701</v>
      </c>
      <c r="S63" s="65">
        <v>-0.13507396438721317</v>
      </c>
      <c r="T63" s="65">
        <v>0.74674579510970063</v>
      </c>
      <c r="U63" s="65"/>
      <c r="V63" s="65">
        <v>6.2881650617362117E-2</v>
      </c>
      <c r="W63" s="126">
        <f t="shared" si="14"/>
        <v>2.9997989546254124E-2</v>
      </c>
      <c r="X63" s="24">
        <v>0.379751460995156</v>
      </c>
      <c r="Y63" s="24">
        <v>5.6672390811519903E-2</v>
      </c>
      <c r="Z63" s="21">
        <f t="shared" si="15"/>
        <v>5.7320975244551847E-2</v>
      </c>
      <c r="AA63" s="21">
        <f t="shared" si="16"/>
        <v>8.5543231413614945E-3</v>
      </c>
      <c r="AB63" s="25">
        <v>663.216643327057</v>
      </c>
      <c r="AC63" s="23">
        <v>77.499036500515402</v>
      </c>
      <c r="AD63" s="35">
        <v>513.986508489529</v>
      </c>
      <c r="AE63" s="25">
        <v>25.648800000000001</v>
      </c>
      <c r="AF63" s="41">
        <v>1.2433126325E-2</v>
      </c>
      <c r="AG63" s="41">
        <v>2.9466402257877802E-2</v>
      </c>
      <c r="AH63" s="13">
        <v>1.5171127855558915E-2</v>
      </c>
      <c r="AI63" s="13">
        <v>6.4013324608636988E-3</v>
      </c>
      <c r="AJ63" s="50">
        <f t="shared" si="5"/>
        <v>0.42194176476590434</v>
      </c>
      <c r="AK63" s="13" t="s">
        <v>61</v>
      </c>
      <c r="AL63" s="13" t="s">
        <v>61</v>
      </c>
      <c r="AM63" s="50" t="str">
        <f t="shared" si="2"/>
        <v/>
      </c>
    </row>
    <row r="64" spans="1:39" x14ac:dyDescent="0.35">
      <c r="A64" s="1" t="s">
        <v>45</v>
      </c>
      <c r="B64" s="5">
        <v>23</v>
      </c>
      <c r="C64" s="8">
        <v>43227</v>
      </c>
      <c r="D64" s="5">
        <v>1</v>
      </c>
      <c r="E64" s="3">
        <v>3</v>
      </c>
      <c r="F64" s="44">
        <v>20</v>
      </c>
      <c r="G64" s="5">
        <v>11</v>
      </c>
      <c r="H64" s="24">
        <v>0.57737579120314397</v>
      </c>
      <c r="I64" s="21">
        <f t="shared" si="3"/>
        <v>8.7151062823116077E-2</v>
      </c>
      <c r="J64" s="122">
        <v>3.1373505104597521E-2</v>
      </c>
      <c r="K64" s="41">
        <v>1.4293642777139827E-2</v>
      </c>
      <c r="L64" s="41">
        <v>1.5918354895493432E-2</v>
      </c>
      <c r="M64" s="41">
        <v>1.0263831167804153E-3</v>
      </c>
      <c r="N64" s="41">
        <v>2.4852125216960497E-3</v>
      </c>
      <c r="O64" s="41">
        <v>6.3686872888836371E-3</v>
      </c>
      <c r="P64" s="41">
        <f t="shared" si="13"/>
        <v>7.1465785704590876E-2</v>
      </c>
      <c r="Q64" s="65">
        <v>0.93241662043734896</v>
      </c>
      <c r="R64" s="65">
        <v>0.70124203234035853</v>
      </c>
      <c r="S64" s="65">
        <v>4.2828062686952939E-2</v>
      </c>
      <c r="T64" s="65">
        <v>1.2779479503375659</v>
      </c>
      <c r="U64" s="65"/>
      <c r="V64" s="65">
        <v>0.65782668375353104</v>
      </c>
      <c r="W64" s="126">
        <f t="shared" si="14"/>
        <v>4.545938965228892E-2</v>
      </c>
      <c r="X64" s="24">
        <v>0.33049028299484901</v>
      </c>
      <c r="Y64" s="24">
        <v>4.9774950784083997E-2</v>
      </c>
      <c r="Z64" s="21">
        <f t="shared" si="15"/>
        <v>4.9885325735071546E-2</v>
      </c>
      <c r="AA64" s="21">
        <f t="shared" si="16"/>
        <v>7.5132001183523013E-3</v>
      </c>
      <c r="AB64" s="25">
        <v>663.216643327057</v>
      </c>
      <c r="AC64" s="23">
        <v>36.073245120132803</v>
      </c>
      <c r="AD64" s="35">
        <v>239.24376542488599</v>
      </c>
      <c r="AE64" s="25">
        <v>25.644200000000001</v>
      </c>
      <c r="AF64" s="41">
        <v>6.7617390875000004E-3</v>
      </c>
      <c r="AG64" s="41">
        <v>2.4817633073998101E-2</v>
      </c>
      <c r="AH64" s="13">
        <v>8.324139410861681E-3</v>
      </c>
      <c r="AI64" s="13">
        <v>5.2881322701246779E-3</v>
      </c>
      <c r="AJ64" s="50">
        <f t="shared" si="5"/>
        <v>0.63527675464258859</v>
      </c>
      <c r="AK64" s="13" t="s">
        <v>61</v>
      </c>
      <c r="AL64" s="13" t="s">
        <v>61</v>
      </c>
      <c r="AM64" s="50" t="str">
        <f t="shared" si="2"/>
        <v/>
      </c>
    </row>
    <row r="65" spans="1:39" x14ac:dyDescent="0.35">
      <c r="A65" s="1" t="s">
        <v>45</v>
      </c>
      <c r="B65" s="5">
        <v>23</v>
      </c>
      <c r="C65" s="8">
        <v>43227</v>
      </c>
      <c r="D65" s="5">
        <v>1</v>
      </c>
      <c r="E65" s="3">
        <v>3</v>
      </c>
      <c r="F65" s="44">
        <v>40</v>
      </c>
      <c r="G65" s="5">
        <v>11</v>
      </c>
      <c r="H65" s="24">
        <v>0.60181011697597098</v>
      </c>
      <c r="I65" s="21">
        <f t="shared" si="3"/>
        <v>9.0839262939769211E-2</v>
      </c>
      <c r="J65" s="122">
        <v>3.3780355428907151E-2</v>
      </c>
      <c r="K65" s="41">
        <v>1.7692131269606639E-2</v>
      </c>
      <c r="L65" s="41">
        <v>7.2758281121704524E-3</v>
      </c>
      <c r="M65" s="41">
        <v>3.2427551312961384E-4</v>
      </c>
      <c r="N65" s="41">
        <v>4.8288461812654018E-4</v>
      </c>
      <c r="O65" s="41">
        <v>2.5474334242574777E-3</v>
      </c>
      <c r="P65" s="41">
        <f t="shared" si="13"/>
        <v>6.2102908366197869E-2</v>
      </c>
      <c r="Q65" s="65">
        <v>0.55640894419444742</v>
      </c>
      <c r="R65" s="65">
        <v>0.27789773713639843</v>
      </c>
      <c r="S65" s="65">
        <v>0.63068149765699955</v>
      </c>
      <c r="T65" s="65">
        <v>0.7950172233887669</v>
      </c>
      <c r="U65" s="65"/>
      <c r="V65" s="65">
        <v>-0.10625558450504674</v>
      </c>
      <c r="W65" s="126">
        <f t="shared" si="14"/>
        <v>2.8288150904712858E-2</v>
      </c>
      <c r="X65" s="24">
        <v>0.27728943404204598</v>
      </c>
      <c r="Y65" s="24">
        <v>4.5186684852735998E-2</v>
      </c>
      <c r="Z65" s="21">
        <f t="shared" si="15"/>
        <v>4.1855008912006941E-2</v>
      </c>
      <c r="AA65" s="21">
        <f t="shared" si="16"/>
        <v>6.8206316758846787E-3</v>
      </c>
      <c r="AB65" s="25">
        <v>663.216643327057</v>
      </c>
      <c r="AC65" s="23">
        <v>13.917353597879901</v>
      </c>
      <c r="AD65" s="35">
        <v>92.302205371816299</v>
      </c>
      <c r="AE65" s="25">
        <v>24.688600000000001</v>
      </c>
      <c r="AF65" s="41">
        <v>7.1720014999999996E-3</v>
      </c>
      <c r="AG65" s="41">
        <v>2.4072047660899799E-2</v>
      </c>
      <c r="AH65" s="13">
        <v>8.4921281882708467E-3</v>
      </c>
      <c r="AI65" s="13">
        <v>5.1675608569367931E-3</v>
      </c>
      <c r="AJ65" s="50">
        <f t="shared" si="5"/>
        <v>0.60851187621898151</v>
      </c>
      <c r="AK65" s="13" t="s">
        <v>61</v>
      </c>
      <c r="AL65" s="13" t="s">
        <v>61</v>
      </c>
      <c r="AM65" s="50" t="str">
        <f t="shared" si="2"/>
        <v/>
      </c>
    </row>
    <row r="66" spans="1:39" x14ac:dyDescent="0.35">
      <c r="A66" s="1" t="s">
        <v>45</v>
      </c>
      <c r="B66" s="5">
        <v>23</v>
      </c>
      <c r="C66" s="8">
        <v>43227</v>
      </c>
      <c r="D66" s="5">
        <v>1</v>
      </c>
      <c r="E66" s="3">
        <v>3</v>
      </c>
      <c r="F66" s="44">
        <v>55</v>
      </c>
      <c r="G66" s="5">
        <v>11</v>
      </c>
      <c r="H66" s="24">
        <v>0.393903047410535</v>
      </c>
      <c r="I66" s="21">
        <f t="shared" si="3"/>
        <v>5.9457063760080753E-2</v>
      </c>
      <c r="J66" s="122">
        <v>3.7533141789837299E-2</v>
      </c>
      <c r="K66" s="41">
        <v>1.587627222216114E-2</v>
      </c>
      <c r="L66" s="41">
        <v>9.9505155147490663E-3</v>
      </c>
      <c r="M66" s="41">
        <v>1.394629550453756E-4</v>
      </c>
      <c r="N66" s="41">
        <v>8.9495580781528701E-4</v>
      </c>
      <c r="O66" s="41">
        <v>3.2001011528089902E-3</v>
      </c>
      <c r="P66" s="41">
        <f t="shared" si="13"/>
        <v>6.7594449442417145E-2</v>
      </c>
      <c r="Q66" s="65">
        <v>0.70279873652495417</v>
      </c>
      <c r="R66" s="65">
        <v>0.56547981241007483</v>
      </c>
      <c r="S66" s="65">
        <v>0.63146764801442401</v>
      </c>
      <c r="T66" s="65">
        <v>0.88681756096911035</v>
      </c>
      <c r="U66" s="65">
        <v>0.77304735089699395</v>
      </c>
      <c r="V66" s="65">
        <v>-0.25693087334382669</v>
      </c>
      <c r="W66" s="126">
        <f t="shared" si="14"/>
        <v>4.1632701324358777E-2</v>
      </c>
      <c r="X66" s="24">
        <v>0.265850239224942</v>
      </c>
      <c r="Y66" s="24">
        <v>4.2436495975366001E-2</v>
      </c>
      <c r="Z66" s="21">
        <f t="shared" si="15"/>
        <v>4.0128337996217657E-2</v>
      </c>
      <c r="AA66" s="21">
        <f t="shared" si="16"/>
        <v>6.4055088264703399E-3</v>
      </c>
      <c r="AB66" s="25">
        <v>663.216643327057</v>
      </c>
      <c r="AC66" s="23">
        <v>7.0461723339414402</v>
      </c>
      <c r="AD66" s="35">
        <v>46.7313876362062</v>
      </c>
      <c r="AE66" s="25">
        <v>24.6157</v>
      </c>
      <c r="AF66" s="41">
        <v>8.0894739500000003E-3</v>
      </c>
      <c r="AG66" s="41">
        <v>3.4051683424125199E-2</v>
      </c>
      <c r="AH66" s="13">
        <v>6.770325282878728E-3</v>
      </c>
      <c r="AI66" s="13">
        <v>4.2830980537578557E-3</v>
      </c>
      <c r="AJ66" s="50">
        <f t="shared" si="5"/>
        <v>0.63262810497292554</v>
      </c>
      <c r="AK66" s="13" t="s">
        <v>61</v>
      </c>
      <c r="AL66" s="13" t="s">
        <v>61</v>
      </c>
      <c r="AM66" s="50" t="str">
        <f t="shared" si="2"/>
        <v/>
      </c>
    </row>
    <row r="67" spans="1:39" x14ac:dyDescent="0.35">
      <c r="A67" s="1" t="s">
        <v>45</v>
      </c>
      <c r="B67" s="5">
        <v>23</v>
      </c>
      <c r="C67" s="8">
        <v>43227</v>
      </c>
      <c r="D67" s="5">
        <v>1</v>
      </c>
      <c r="E67" s="3">
        <v>3</v>
      </c>
      <c r="F67" s="44">
        <v>80</v>
      </c>
      <c r="G67" s="5">
        <v>11</v>
      </c>
      <c r="H67" s="24">
        <v>0.87745585888647104</v>
      </c>
      <c r="I67" s="21">
        <f t="shared" si="3"/>
        <v>0.13244616737908996</v>
      </c>
      <c r="J67" s="122">
        <v>6.2414484835441729E-2</v>
      </c>
      <c r="K67" s="41">
        <v>2.0440908726748915E-2</v>
      </c>
      <c r="L67" s="41">
        <v>1.4643350505353208E-2</v>
      </c>
      <c r="M67" s="41">
        <v>1.1941765873915773E-4</v>
      </c>
      <c r="N67" s="41">
        <v>2.1579331299490874E-3</v>
      </c>
      <c r="O67" s="41">
        <v>5.9375691092856051E-3</v>
      </c>
      <c r="P67" s="41">
        <f t="shared" si="13"/>
        <v>0.10571366396551771</v>
      </c>
      <c r="Q67" s="65">
        <v>0.50444258888076521</v>
      </c>
      <c r="R67" s="65">
        <v>0.14692050075873667</v>
      </c>
      <c r="S67" s="65">
        <v>0.29404031546842141</v>
      </c>
      <c r="T67" s="65">
        <v>0.24706094703592629</v>
      </c>
      <c r="U67" s="65">
        <v>2.728629985354189E-2</v>
      </c>
      <c r="V67" s="65">
        <v>0.73977936847773473</v>
      </c>
      <c r="W67" s="126">
        <f t="shared" si="14"/>
        <v>4.32743248385246E-2</v>
      </c>
      <c r="X67" s="24">
        <v>0.216102778855809</v>
      </c>
      <c r="Y67" s="24">
        <v>3.7093231798653703E-2</v>
      </c>
      <c r="Z67" s="21">
        <f t="shared" si="15"/>
        <v>3.2619287374461736E-2</v>
      </c>
      <c r="AA67" s="21">
        <f t="shared" si="16"/>
        <v>5.5989783847024454E-3</v>
      </c>
      <c r="AB67" s="25">
        <v>663.216643327057</v>
      </c>
      <c r="AC67" s="23">
        <v>1.7493853512917199</v>
      </c>
      <c r="AD67" s="35">
        <v>11.602214805692199</v>
      </c>
      <c r="AE67" s="25">
        <v>24.498699999999999</v>
      </c>
      <c r="AF67" s="41">
        <v>1.0862958075E-2</v>
      </c>
      <c r="AG67" s="41">
        <v>2.4907090562159302E-2</v>
      </c>
      <c r="AH67" s="13">
        <v>3.8055430181131141E-3</v>
      </c>
      <c r="AI67" s="13">
        <v>1.8289042383569428E-3</v>
      </c>
      <c r="AJ67" s="50">
        <f t="shared" si="5"/>
        <v>0.48058955835000927</v>
      </c>
      <c r="AK67" s="13" t="s">
        <v>61</v>
      </c>
      <c r="AL67" s="13" t="s">
        <v>61</v>
      </c>
      <c r="AM67" s="50" t="str">
        <f t="shared" si="2"/>
        <v/>
      </c>
    </row>
    <row r="68" spans="1:39" x14ac:dyDescent="0.35">
      <c r="A68" s="1" t="s">
        <v>45</v>
      </c>
      <c r="B68" s="5">
        <v>23</v>
      </c>
      <c r="C68" s="8">
        <v>43227</v>
      </c>
      <c r="D68" s="5">
        <v>1</v>
      </c>
      <c r="E68" s="3">
        <v>3</v>
      </c>
      <c r="F68" s="44">
        <v>115</v>
      </c>
      <c r="G68" s="5">
        <v>11</v>
      </c>
      <c r="H68" s="24"/>
      <c r="I68" s="21"/>
      <c r="J68" s="122">
        <v>4.735583576689921E-2</v>
      </c>
      <c r="K68" s="41">
        <v>3.5151032936789083E-3</v>
      </c>
      <c r="L68" s="41">
        <v>1.6120947019722852E-2</v>
      </c>
      <c r="M68" s="41">
        <v>2.3127016135204663E-4</v>
      </c>
      <c r="N68" s="41">
        <v>5.4149196748528238E-4</v>
      </c>
      <c r="O68" s="41">
        <v>1.5580272398190476E-2</v>
      </c>
      <c r="P68" s="41">
        <f t="shared" si="13"/>
        <v>8.334492060732876E-2</v>
      </c>
      <c r="Q68" s="65">
        <v>0.31423837455609371</v>
      </c>
      <c r="R68" s="65">
        <v>0.31455548691359336</v>
      </c>
      <c r="S68" s="65">
        <v>1.7272476588717268E-2</v>
      </c>
      <c r="T68" s="65">
        <v>0.24358124659585786</v>
      </c>
      <c r="U68" s="65">
        <v>0.35112525773828657</v>
      </c>
      <c r="V68" s="65"/>
      <c r="W68" s="126">
        <f t="shared" si="14"/>
        <v>1.6511629146065628E-2</v>
      </c>
      <c r="X68" s="24">
        <v>0.15530716308023301</v>
      </c>
      <c r="Y68" s="24">
        <v>3.2294364081894303E-2</v>
      </c>
      <c r="Z68" s="21">
        <f t="shared" si="15"/>
        <v>2.3442590653620077E-2</v>
      </c>
      <c r="AA68" s="21">
        <f t="shared" si="16"/>
        <v>4.8746209934934798E-3</v>
      </c>
      <c r="AB68" s="25">
        <v>663.216643327057</v>
      </c>
      <c r="AC68" s="23">
        <v>0.31082099573737298</v>
      </c>
      <c r="AD68" s="35">
        <v>2.0614165746851398</v>
      </c>
      <c r="AE68" s="25">
        <v>24.419799999999999</v>
      </c>
      <c r="AF68" s="41">
        <v>0.19151494960000001</v>
      </c>
      <c r="AG68" s="41">
        <v>2.79886309127894E-2</v>
      </c>
      <c r="AH68" s="13">
        <v>2.9951549740180805E-3</v>
      </c>
      <c r="AI68" s="13">
        <v>2.6709926133862472E-3</v>
      </c>
      <c r="AJ68" s="50">
        <f t="shared" si="5"/>
        <v>0.89177108916105241</v>
      </c>
      <c r="AK68" s="13" t="s">
        <v>61</v>
      </c>
      <c r="AL68" s="13" t="s">
        <v>61</v>
      </c>
      <c r="AM68" s="50" t="str">
        <f t="shared" si="2"/>
        <v/>
      </c>
    </row>
    <row r="69" spans="1:39" x14ac:dyDescent="0.35">
      <c r="A69" s="1" t="s">
        <v>45</v>
      </c>
      <c r="B69" s="5">
        <v>28</v>
      </c>
      <c r="C69" s="8">
        <v>43228</v>
      </c>
      <c r="D69" s="5">
        <v>1</v>
      </c>
      <c r="E69" s="3">
        <v>4</v>
      </c>
      <c r="F69" s="44">
        <v>5</v>
      </c>
      <c r="G69" s="5">
        <v>12</v>
      </c>
      <c r="H69" s="24">
        <v>1.0330424365864099</v>
      </c>
      <c r="I69" s="21">
        <f t="shared" si="3"/>
        <v>0.15593093382436377</v>
      </c>
      <c r="J69" s="122">
        <v>3.119404696638145E-2</v>
      </c>
      <c r="K69" s="41">
        <v>1.3060857735754808E-2</v>
      </c>
      <c r="L69" s="41">
        <v>6.7619952908225594E-3</v>
      </c>
      <c r="M69" s="41">
        <v>5.006328681410896E-4</v>
      </c>
      <c r="N69" s="41">
        <v>6.8620545336101014E-4</v>
      </c>
      <c r="O69" s="41">
        <v>2.5591671542759416E-3</v>
      </c>
      <c r="P69" s="41">
        <f t="shared" si="13"/>
        <v>5.4762905468736855E-2</v>
      </c>
      <c r="Q69" s="65">
        <v>0.98630604203037298</v>
      </c>
      <c r="R69" s="65">
        <v>0.96711997547804163</v>
      </c>
      <c r="S69" s="65">
        <v>0.64719454010271815</v>
      </c>
      <c r="T69" s="65">
        <v>0.68000955076178449</v>
      </c>
      <c r="U69" s="65">
        <v>1.3326296009210967</v>
      </c>
      <c r="V69" s="65"/>
      <c r="W69" s="126">
        <f t="shared" si="14"/>
        <v>4.9029512675090856E-2</v>
      </c>
      <c r="X69" s="24">
        <v>0.43438131776077799</v>
      </c>
      <c r="Y69" s="24">
        <v>6.5186090201225899E-2</v>
      </c>
      <c r="Z69" s="21">
        <f t="shared" si="15"/>
        <v>6.5566991360117427E-2</v>
      </c>
      <c r="AA69" s="21">
        <f t="shared" si="16"/>
        <v>9.8394098416944749E-3</v>
      </c>
      <c r="AB69" s="25">
        <v>656.16302694925196</v>
      </c>
      <c r="AC69" s="23">
        <v>77.499036500515402</v>
      </c>
      <c r="AD69" s="35">
        <v>508.520023758288</v>
      </c>
      <c r="AE69" s="25">
        <v>25.930299999999999</v>
      </c>
      <c r="AF69" s="41">
        <v>1.2433126325E-2</v>
      </c>
      <c r="AG69" s="41">
        <v>3.38844814035918E-2</v>
      </c>
      <c r="AH69" s="13">
        <v>1.0013423921054291E-2</v>
      </c>
      <c r="AI69" s="13">
        <v>4.2220215926844981E-3</v>
      </c>
      <c r="AJ69" s="50">
        <f t="shared" si="5"/>
        <v>0.42163615821829414</v>
      </c>
      <c r="AK69" s="13" t="s">
        <v>61</v>
      </c>
      <c r="AL69" s="13" t="s">
        <v>61</v>
      </c>
      <c r="AM69" s="50" t="str">
        <f t="shared" si="2"/>
        <v/>
      </c>
    </row>
    <row r="70" spans="1:39" x14ac:dyDescent="0.35">
      <c r="A70" s="1" t="s">
        <v>45</v>
      </c>
      <c r="B70" s="5">
        <v>28</v>
      </c>
      <c r="C70" s="8">
        <v>43228</v>
      </c>
      <c r="D70" s="5">
        <v>1</v>
      </c>
      <c r="E70" s="3">
        <v>4</v>
      </c>
      <c r="F70" s="44">
        <v>20</v>
      </c>
      <c r="G70" s="5">
        <v>12</v>
      </c>
      <c r="H70" s="24">
        <v>0.67633158318222997</v>
      </c>
      <c r="I70" s="21">
        <f t="shared" si="3"/>
        <v>0.10208778614071395</v>
      </c>
      <c r="J70" s="122">
        <v>2.9293901973505419E-2</v>
      </c>
      <c r="K70" s="41">
        <v>1.4593509408828075E-2</v>
      </c>
      <c r="L70" s="41">
        <v>1.0883181584282654E-2</v>
      </c>
      <c r="M70" s="41">
        <v>2.6493894738463568E-4</v>
      </c>
      <c r="N70" s="41">
        <v>7.9694741321416091E-4</v>
      </c>
      <c r="O70" s="41">
        <v>3.8851206916379333E-3</v>
      </c>
      <c r="P70" s="41">
        <f t="shared" si="13"/>
        <v>5.971760001885288E-2</v>
      </c>
      <c r="Q70" s="65">
        <v>0.87741837775057496</v>
      </c>
      <c r="R70" s="65">
        <v>0.94827076862483684</v>
      </c>
      <c r="S70" s="65">
        <v>0.66876840623183098</v>
      </c>
      <c r="T70" s="65">
        <v>0.43993629186037553</v>
      </c>
      <c r="U70" s="65">
        <v>1.0064361244342024</v>
      </c>
      <c r="V70" s="65"/>
      <c r="W70" s="126">
        <f t="shared" si="14"/>
        <v>4.7738567258487914E-2</v>
      </c>
      <c r="X70" s="24">
        <v>0.36320758683565602</v>
      </c>
      <c r="Y70" s="24">
        <v>7.1578488486575997E-2</v>
      </c>
      <c r="Z70" s="21">
        <f t="shared" si="15"/>
        <v>5.4823786692174491E-2</v>
      </c>
      <c r="AA70" s="21">
        <f t="shared" si="16"/>
        <v>1.0804300148917131E-2</v>
      </c>
      <c r="AB70" s="25">
        <v>656.16302694925196</v>
      </c>
      <c r="AC70" s="23">
        <v>36.073245120132803</v>
      </c>
      <c r="AD70" s="35">
        <v>236.699297099087</v>
      </c>
      <c r="AE70" s="25">
        <v>25.813300000000002</v>
      </c>
      <c r="AF70" s="41">
        <v>6.7617390875000004E-3</v>
      </c>
      <c r="AG70" s="41">
        <v>3.1651039608456E-2</v>
      </c>
      <c r="AH70" s="13">
        <v>7.3628649036999536E-3</v>
      </c>
      <c r="AI70" s="13">
        <v>4.6729695482577421E-3</v>
      </c>
      <c r="AJ70" s="50">
        <f t="shared" si="5"/>
        <v>0.63466729450780801</v>
      </c>
      <c r="AK70" s="13" t="s">
        <v>61</v>
      </c>
      <c r="AL70" s="13" t="s">
        <v>61</v>
      </c>
      <c r="AM70" s="50" t="str">
        <f t="shared" si="2"/>
        <v/>
      </c>
    </row>
    <row r="71" spans="1:39" x14ac:dyDescent="0.35">
      <c r="A71" s="1" t="s">
        <v>45</v>
      </c>
      <c r="B71" s="5">
        <v>28</v>
      </c>
      <c r="C71" s="8">
        <v>43228</v>
      </c>
      <c r="D71" s="5">
        <v>1</v>
      </c>
      <c r="E71" s="3">
        <v>4</v>
      </c>
      <c r="F71" s="44">
        <v>40</v>
      </c>
      <c r="G71" s="5">
        <v>12</v>
      </c>
      <c r="H71" s="24">
        <v>0.52367761022364701</v>
      </c>
      <c r="I71" s="21">
        <f t="shared" si="3"/>
        <v>7.9045677014890112E-2</v>
      </c>
      <c r="J71" s="122">
        <v>3.6730858348400765E-2</v>
      </c>
      <c r="K71" s="41">
        <v>1.6092842567269311E-2</v>
      </c>
      <c r="L71" s="41">
        <v>5.0914919336637662E-3</v>
      </c>
      <c r="M71" s="41">
        <v>1.3305810818598664E-4</v>
      </c>
      <c r="N71" s="41">
        <v>4.5708339383624281E-4</v>
      </c>
      <c r="O71" s="41">
        <v>1.6842545778927346E-3</v>
      </c>
      <c r="P71" s="41">
        <f t="shared" si="13"/>
        <v>6.0189588929248812E-2</v>
      </c>
      <c r="Q71" s="65">
        <v>0.51228172160507413</v>
      </c>
      <c r="R71" s="65">
        <v>0.64115584464884801</v>
      </c>
      <c r="S71" s="65">
        <v>0.7632532259930298</v>
      </c>
      <c r="T71" s="65">
        <v>1.0010537813108455</v>
      </c>
      <c r="U71" s="65">
        <v>1.5878689224002636</v>
      </c>
      <c r="V71" s="65"/>
      <c r="W71" s="126">
        <f t="shared" si="14"/>
        <v>3.3879651901607161E-2</v>
      </c>
      <c r="X71" s="24">
        <v>0.31155655945416899</v>
      </c>
      <c r="Y71" s="24">
        <v>4.7769959136249297E-2</v>
      </c>
      <c r="Z71" s="21">
        <f t="shared" si="15"/>
        <v>4.7027405200629278E-2</v>
      </c>
      <c r="AA71" s="21">
        <f t="shared" si="16"/>
        <v>7.2105598696225355E-3</v>
      </c>
      <c r="AB71" s="25">
        <v>656.16302694925196</v>
      </c>
      <c r="AC71" s="23">
        <v>13.917353597879901</v>
      </c>
      <c r="AD71" s="35">
        <v>91.320528639079299</v>
      </c>
      <c r="AE71" s="25">
        <v>24.678599999999999</v>
      </c>
      <c r="AF71" s="41">
        <v>7.1720014999999996E-3</v>
      </c>
      <c r="AG71" s="41">
        <v>3.2870656253602401E-2</v>
      </c>
      <c r="AH71" s="13">
        <v>5.9966719370332542E-3</v>
      </c>
      <c r="AI71" s="13">
        <v>3.7037878386263585E-3</v>
      </c>
      <c r="AJ71" s="50">
        <f t="shared" si="5"/>
        <v>0.61764056421914937</v>
      </c>
      <c r="AK71" s="13" t="s">
        <v>61</v>
      </c>
      <c r="AL71" s="13" t="s">
        <v>61</v>
      </c>
      <c r="AM71" s="50" t="str">
        <f t="shared" si="2"/>
        <v/>
      </c>
    </row>
    <row r="72" spans="1:39" x14ac:dyDescent="0.35">
      <c r="A72" s="1" t="s">
        <v>45</v>
      </c>
      <c r="B72" s="5">
        <v>28</v>
      </c>
      <c r="C72" s="8">
        <v>43228</v>
      </c>
      <c r="D72" s="5">
        <v>1</v>
      </c>
      <c r="E72" s="3">
        <v>4</v>
      </c>
      <c r="F72" s="44">
        <v>55</v>
      </c>
      <c r="G72" s="5">
        <v>12</v>
      </c>
      <c r="H72" s="24">
        <v>0.62417711968864698</v>
      </c>
      <c r="I72" s="21">
        <f t="shared" si="3"/>
        <v>9.4215414292625962E-2</v>
      </c>
      <c r="J72" s="122">
        <v>4.5482081676702021E-2</v>
      </c>
      <c r="K72" s="41">
        <v>1.6609279544065745E-2</v>
      </c>
      <c r="L72" s="41">
        <v>7.2662076691778809E-3</v>
      </c>
      <c r="M72" s="41">
        <v>6.6165837128536496E-6</v>
      </c>
      <c r="N72" s="41">
        <v>7.4645119159202987E-4</v>
      </c>
      <c r="O72" s="41">
        <v>3.6258158259779667E-3</v>
      </c>
      <c r="P72" s="41">
        <f t="shared" si="13"/>
        <v>7.3736452491228496E-2</v>
      </c>
      <c r="Q72" s="65">
        <v>0.21410749405185875</v>
      </c>
      <c r="R72" s="65">
        <v>0.13786108265947383</v>
      </c>
      <c r="S72" s="65">
        <v>0.61437479538335094</v>
      </c>
      <c r="T72" s="65">
        <v>1.0483985116467998</v>
      </c>
      <c r="U72" s="65">
        <v>0.67471509883771486</v>
      </c>
      <c r="V72" s="65">
        <v>0.26194878186151394</v>
      </c>
      <c r="W72" s="126">
        <f t="shared" si="14"/>
        <v>1.7952359387061901E-2</v>
      </c>
      <c r="X72" s="24">
        <v>0.29936628333798498</v>
      </c>
      <c r="Y72" s="24">
        <v>5.5564483896732499E-2</v>
      </c>
      <c r="Z72" s="21">
        <f t="shared" si="15"/>
        <v>4.5187363522714713E-2</v>
      </c>
      <c r="AA72" s="21">
        <f t="shared" si="16"/>
        <v>8.3870919089407553E-3</v>
      </c>
      <c r="AB72" s="25">
        <v>656.16302694925196</v>
      </c>
      <c r="AC72" s="23">
        <v>7.0461723339414402</v>
      </c>
      <c r="AD72" s="35">
        <v>46.234377670450897</v>
      </c>
      <c r="AE72" s="25">
        <v>24.609100000000002</v>
      </c>
      <c r="AF72" s="41">
        <v>8.0894739500000003E-3</v>
      </c>
      <c r="AG72" s="41">
        <v>3.13625084609667E-2</v>
      </c>
      <c r="AH72" s="13">
        <v>3.5575544508309352E-3</v>
      </c>
      <c r="AI72" s="13">
        <v>1.9296476151757047E-3</v>
      </c>
      <c r="AJ72" s="50">
        <f t="shared" si="5"/>
        <v>0.54240845554029349</v>
      </c>
      <c r="AK72" s="13" t="s">
        <v>61</v>
      </c>
      <c r="AL72" s="13" t="s">
        <v>61</v>
      </c>
      <c r="AM72" s="50" t="str">
        <f t="shared" si="2"/>
        <v/>
      </c>
    </row>
    <row r="73" spans="1:39" x14ac:dyDescent="0.35">
      <c r="A73" s="1" t="s">
        <v>45</v>
      </c>
      <c r="B73" s="5">
        <v>28</v>
      </c>
      <c r="C73" s="8">
        <v>43228</v>
      </c>
      <c r="D73" s="5">
        <v>1</v>
      </c>
      <c r="E73" s="3">
        <v>4</v>
      </c>
      <c r="F73" s="44">
        <v>80</v>
      </c>
      <c r="G73" s="5">
        <v>12</v>
      </c>
      <c r="H73" s="24">
        <v>1.0418711474728599</v>
      </c>
      <c r="I73" s="21">
        <f t="shared" si="3"/>
        <v>0.15726356942986564</v>
      </c>
      <c r="J73" s="122">
        <v>6.2720619306516207E-2</v>
      </c>
      <c r="K73" s="41">
        <v>2.2040197429086233E-2</v>
      </c>
      <c r="L73" s="41">
        <v>1.6950290219397454E-3</v>
      </c>
      <c r="M73" s="41">
        <v>1.8036202568476466E-5</v>
      </c>
      <c r="N73" s="41">
        <v>2.1663659211281549E-4</v>
      </c>
      <c r="O73" s="41">
        <v>7.4633686295260348E-4</v>
      </c>
      <c r="P73" s="41">
        <f t="shared" si="13"/>
        <v>8.7436855415176068E-2</v>
      </c>
      <c r="Q73" s="65">
        <v>0.43989071690171166</v>
      </c>
      <c r="R73" s="65">
        <v>0.13143263162388019</v>
      </c>
      <c r="S73" s="65">
        <v>0.1492545389633449</v>
      </c>
      <c r="T73" s="65">
        <v>0.27235504942378158</v>
      </c>
      <c r="U73" s="65">
        <v>0.28848660320840419</v>
      </c>
      <c r="V73" s="65">
        <v>-0.15585261105606893</v>
      </c>
      <c r="W73" s="126">
        <f t="shared" si="14"/>
        <v>3.0691100572689211E-2</v>
      </c>
      <c r="X73" s="24">
        <v>0.372292416471736</v>
      </c>
      <c r="Y73" s="24">
        <v>5.4645163025749101E-2</v>
      </c>
      <c r="Z73" s="21">
        <f t="shared" si="15"/>
        <v>5.6195081731582795E-2</v>
      </c>
      <c r="AA73" s="21">
        <f t="shared" si="16"/>
        <v>8.2483264944526943E-3</v>
      </c>
      <c r="AB73" s="25">
        <v>656.16302694925196</v>
      </c>
      <c r="AC73" s="23">
        <v>1.7493853512917199</v>
      </c>
      <c r="AD73" s="35">
        <v>11.4788198740426</v>
      </c>
      <c r="AE73" s="25">
        <v>24.4758</v>
      </c>
      <c r="AF73" s="41">
        <v>1.0862958075E-2</v>
      </c>
      <c r="AG73" s="41">
        <v>3.3930386859666997E-2</v>
      </c>
      <c r="AH73" s="13">
        <v>4.9110918191444461E-3</v>
      </c>
      <c r="AI73" s="13">
        <v>2.2237169468478251E-3</v>
      </c>
      <c r="AJ73" s="50">
        <f t="shared" si="5"/>
        <v>0.45279482215732947</v>
      </c>
      <c r="AK73" s="13" t="s">
        <v>61</v>
      </c>
      <c r="AL73" s="13" t="s">
        <v>61</v>
      </c>
      <c r="AM73" s="50" t="str">
        <f t="shared" si="2"/>
        <v/>
      </c>
    </row>
    <row r="74" spans="1:39" x14ac:dyDescent="0.35">
      <c r="A74" s="1" t="s">
        <v>45</v>
      </c>
      <c r="B74" s="5">
        <v>28</v>
      </c>
      <c r="C74" s="8">
        <v>43228</v>
      </c>
      <c r="D74" s="5">
        <v>1</v>
      </c>
      <c r="E74" s="3">
        <v>4</v>
      </c>
      <c r="F74" s="44">
        <v>115</v>
      </c>
      <c r="G74" s="5">
        <v>12</v>
      </c>
      <c r="H74" s="24">
        <v>1.35568711014869</v>
      </c>
      <c r="I74" s="21">
        <f t="shared" si="3"/>
        <v>0.20463201662621736</v>
      </c>
      <c r="J74" s="122">
        <v>3.3220868292115881E-2</v>
      </c>
      <c r="K74" s="41">
        <v>5.3309623411244107E-4</v>
      </c>
      <c r="L74" s="41">
        <v>7.3860610515904266E-3</v>
      </c>
      <c r="M74" s="41">
        <v>2.0583353106894071E-4</v>
      </c>
      <c r="N74" s="41">
        <v>1.7362889806003776E-4</v>
      </c>
      <c r="O74" s="41">
        <v>8.1602121464683496E-3</v>
      </c>
      <c r="P74" s="41">
        <f t="shared" si="13"/>
        <v>4.9679700153416079E-2</v>
      </c>
      <c r="Q74" s="65">
        <v>0.23615928462005967</v>
      </c>
      <c r="R74" s="65">
        <v>0.88656970185035577</v>
      </c>
      <c r="S74" s="65">
        <v>-0.57823698736336193</v>
      </c>
      <c r="T74" s="65">
        <v>-0.216543863612534</v>
      </c>
      <c r="U74" s="65">
        <v>4.452454307183433E-2</v>
      </c>
      <c r="V74" s="65">
        <v>0</v>
      </c>
      <c r="W74" s="126">
        <f t="shared" si="14"/>
        <v>4.0103085279759223E-3</v>
      </c>
      <c r="X74" s="24">
        <v>0.10050144314265801</v>
      </c>
      <c r="Y74" s="24">
        <v>3.0282724099339599E-2</v>
      </c>
      <c r="Z74" s="21">
        <f t="shared" si="15"/>
        <v>1.5170029153608756E-2</v>
      </c>
      <c r="AA74" s="21">
        <f t="shared" si="16"/>
        <v>4.5709772225418265E-3</v>
      </c>
      <c r="AB74" s="25">
        <v>656.16302694925196</v>
      </c>
      <c r="AC74" s="23">
        <v>0.23858828355817799</v>
      </c>
      <c r="AD74" s="35">
        <v>1.56552810334161</v>
      </c>
      <c r="AE74" s="25">
        <v>23.868300000000001</v>
      </c>
      <c r="AF74" s="41">
        <v>1.1486208391999999</v>
      </c>
      <c r="AG74" s="41">
        <v>3.7335119485312603E-2</v>
      </c>
      <c r="AH74" s="13">
        <v>7.5138579147246984E-3</v>
      </c>
      <c r="AI74" s="13">
        <v>1.7256540677864165E-2</v>
      </c>
      <c r="AJ74" s="50">
        <f t="shared" si="5"/>
        <v>2.296628559351249</v>
      </c>
      <c r="AK74" s="13" t="s">
        <v>61</v>
      </c>
      <c r="AL74" s="13" t="s">
        <v>61</v>
      </c>
      <c r="AM74" s="50" t="str">
        <f t="shared" ref="AM74:AM119" si="17">IF(AL74="","",AL74/AK74)</f>
        <v/>
      </c>
    </row>
    <row r="75" spans="1:39" x14ac:dyDescent="0.35">
      <c r="A75" s="1" t="s">
        <v>45</v>
      </c>
      <c r="B75" s="5">
        <v>39</v>
      </c>
      <c r="C75" s="8">
        <v>43235</v>
      </c>
      <c r="D75" s="5">
        <v>2</v>
      </c>
      <c r="E75" s="3">
        <v>1</v>
      </c>
      <c r="F75" s="44">
        <v>5</v>
      </c>
      <c r="G75" s="5">
        <v>13</v>
      </c>
      <c r="H75" s="24">
        <v>1.3373922181865701</v>
      </c>
      <c r="I75" s="21">
        <f t="shared" ref="I75:I98" si="18">H75/6.625</f>
        <v>0.20187052349985962</v>
      </c>
      <c r="J75" s="122">
        <v>1.0107715725993314E-2</v>
      </c>
      <c r="K75" s="41">
        <v>1.7325627608654328E-2</v>
      </c>
      <c r="L75" s="41">
        <v>1.9429824450957384E-2</v>
      </c>
      <c r="M75" s="41">
        <v>5.3425419301429797E-4</v>
      </c>
      <c r="N75" s="41">
        <v>2.7632634686583788E-3</v>
      </c>
      <c r="O75" s="41">
        <v>8.8306060298296053E-3</v>
      </c>
      <c r="P75" s="41">
        <f t="shared" si="13"/>
        <v>5.8991291477107299E-2</v>
      </c>
      <c r="Q75" s="65">
        <v>0.93376779370786356</v>
      </c>
      <c r="R75" s="65">
        <v>1.0292018749000524</v>
      </c>
      <c r="S75" s="65">
        <v>1.1004050404856081</v>
      </c>
      <c r="T75" s="65">
        <v>1.2709357568301201</v>
      </c>
      <c r="U75" s="65">
        <v>0.4340298645427218</v>
      </c>
      <c r="V75" s="65"/>
      <c r="W75" s="126">
        <f t="shared" si="14"/>
        <v>5.0528846219254159E-2</v>
      </c>
      <c r="X75" s="24">
        <v>0.60167259155050801</v>
      </c>
      <c r="Y75" s="24">
        <v>8.7068476788295199E-2</v>
      </c>
      <c r="Z75" s="21">
        <f t="shared" si="15"/>
        <v>9.0818504384982346E-2</v>
      </c>
      <c r="AA75" s="21">
        <f t="shared" si="16"/>
        <v>1.3142411590686067E-2</v>
      </c>
      <c r="AB75" s="25">
        <v>643.51786968083502</v>
      </c>
      <c r="AC75" s="23">
        <v>76.735560404739502</v>
      </c>
      <c r="AD75" s="35">
        <v>493.80704360422902</v>
      </c>
      <c r="AE75" s="25">
        <v>25.2242</v>
      </c>
      <c r="AF75" s="41">
        <v>5.3776441094444398E-2</v>
      </c>
      <c r="AG75" s="41">
        <v>5.99151185863879E-2</v>
      </c>
      <c r="AH75" s="13">
        <v>6.3885645957922843E-2</v>
      </c>
      <c r="AI75" s="13">
        <v>1.7523346650157215E-2</v>
      </c>
      <c r="AJ75" s="50">
        <f t="shared" ref="AJ75:AJ119" si="19">IF(AI75="","",AI75/AH75)</f>
        <v>0.27429239209224965</v>
      </c>
      <c r="AK75" s="13" t="s">
        <v>61</v>
      </c>
      <c r="AL75" s="13" t="s">
        <v>61</v>
      </c>
      <c r="AM75" s="50" t="str">
        <f t="shared" si="17"/>
        <v/>
      </c>
    </row>
    <row r="76" spans="1:39" x14ac:dyDescent="0.35">
      <c r="A76" s="1" t="s">
        <v>45</v>
      </c>
      <c r="B76" s="5">
        <v>39</v>
      </c>
      <c r="C76" s="8">
        <v>43235</v>
      </c>
      <c r="D76" s="5">
        <v>2</v>
      </c>
      <c r="E76" s="3">
        <v>1</v>
      </c>
      <c r="F76" s="44">
        <v>12</v>
      </c>
      <c r="G76" s="5">
        <v>13</v>
      </c>
      <c r="H76" s="24">
        <v>1.28652998485283</v>
      </c>
      <c r="I76" s="21">
        <f t="shared" si="18"/>
        <v>0.19419320526080452</v>
      </c>
      <c r="J76" s="122">
        <v>1.8352233722860965E-2</v>
      </c>
      <c r="K76" s="41">
        <v>2.1257212335233592E-2</v>
      </c>
      <c r="L76" s="41">
        <v>7.0131095766264055E-3</v>
      </c>
      <c r="M76" s="41">
        <v>9.3964829357417591E-5</v>
      </c>
      <c r="N76" s="41">
        <v>9.753235193417281E-4</v>
      </c>
      <c r="O76" s="41">
        <v>3.4582923612292587E-3</v>
      </c>
      <c r="P76" s="41">
        <f t="shared" si="13"/>
        <v>5.1150136344649363E-2</v>
      </c>
      <c r="Q76" s="65">
        <v>0.41831744983594688</v>
      </c>
      <c r="R76" s="65">
        <v>0.94312020960826748</v>
      </c>
      <c r="S76" s="65">
        <v>0.83474156473886185</v>
      </c>
      <c r="T76" s="65">
        <v>0.71414462144562108</v>
      </c>
      <c r="U76" s="65">
        <v>0.51287815437237072</v>
      </c>
      <c r="V76" s="65"/>
      <c r="W76" s="126">
        <f t="shared" si="14"/>
        <v>3.4146626828718246E-2</v>
      </c>
      <c r="X76" s="24">
        <v>0.51796295664528103</v>
      </c>
      <c r="Y76" s="24">
        <v>7.9852118994876903E-2</v>
      </c>
      <c r="Z76" s="21">
        <f t="shared" si="15"/>
        <v>7.8183087795514111E-2</v>
      </c>
      <c r="AA76" s="21">
        <f t="shared" si="16"/>
        <v>1.2053150036962551E-2</v>
      </c>
      <c r="AB76" s="25">
        <v>643.51786968083502</v>
      </c>
      <c r="AC76" s="23">
        <v>52.965369447614201</v>
      </c>
      <c r="AD76" s="35">
        <v>340.84161713787103</v>
      </c>
      <c r="AE76" s="25">
        <v>25.0288</v>
      </c>
      <c r="AF76" s="41">
        <v>1.0222838916666701E-2</v>
      </c>
      <c r="AG76" s="41">
        <v>5.5291455383145498E-2</v>
      </c>
      <c r="AH76" s="13">
        <v>9.2968673483909397E-3</v>
      </c>
      <c r="AI76" s="13">
        <v>4.7329811348202234E-3</v>
      </c>
      <c r="AJ76" s="50">
        <f t="shared" si="19"/>
        <v>0.50909418812342055</v>
      </c>
      <c r="AK76" s="13" t="s">
        <v>61</v>
      </c>
      <c r="AL76" s="13" t="s">
        <v>61</v>
      </c>
      <c r="AM76" s="50" t="str">
        <f t="shared" si="17"/>
        <v/>
      </c>
    </row>
    <row r="77" spans="1:39" x14ac:dyDescent="0.35">
      <c r="A77" s="1" t="s">
        <v>45</v>
      </c>
      <c r="B77" s="5">
        <v>39</v>
      </c>
      <c r="C77" s="8">
        <v>43235</v>
      </c>
      <c r="D77" s="5">
        <v>2</v>
      </c>
      <c r="E77" s="3">
        <v>1</v>
      </c>
      <c r="F77" s="44">
        <v>25</v>
      </c>
      <c r="G77" s="5">
        <v>13</v>
      </c>
      <c r="H77" s="24">
        <v>1.25015896562701</v>
      </c>
      <c r="I77" s="21">
        <f t="shared" si="18"/>
        <v>0.18870324009464301</v>
      </c>
      <c r="J77" s="122">
        <v>1.743910849017332E-2</v>
      </c>
      <c r="K77" s="41">
        <v>3.6117269861117879E-2</v>
      </c>
      <c r="L77" s="41">
        <v>6.6084285797340225E-3</v>
      </c>
      <c r="M77" s="41">
        <v>1.0725653577966913E-3</v>
      </c>
      <c r="N77" s="41">
        <v>9.9325532242448681E-4</v>
      </c>
      <c r="O77" s="41">
        <v>3.7671762886378347E-3</v>
      </c>
      <c r="P77" s="41">
        <f t="shared" si="13"/>
        <v>6.5997803899884244E-2</v>
      </c>
      <c r="Q77" s="65">
        <v>0.96923762708495764</v>
      </c>
      <c r="R77" s="65">
        <v>0.60130723342077785</v>
      </c>
      <c r="S77" s="65">
        <v>-0.12689167511328669</v>
      </c>
      <c r="T77" s="65">
        <v>0.12342011441079959</v>
      </c>
      <c r="U77" s="65">
        <v>1.1641344937439409E-2</v>
      </c>
      <c r="V77" s="65"/>
      <c r="W77" s="126">
        <f t="shared" si="14"/>
        <v>3.792560014503582E-2</v>
      </c>
      <c r="X77" s="24">
        <v>0.37697841679202398</v>
      </c>
      <c r="Y77" s="24">
        <v>5.8199858464731698E-2</v>
      </c>
      <c r="Z77" s="21">
        <f t="shared" si="15"/>
        <v>5.6902402534645131E-2</v>
      </c>
      <c r="AA77" s="21">
        <f t="shared" si="16"/>
        <v>8.7848842965632754E-3</v>
      </c>
      <c r="AB77" s="25">
        <v>643.51786968083502</v>
      </c>
      <c r="AC77" s="23">
        <v>26.606230285945198</v>
      </c>
      <c r="AD77" s="35">
        <v>171.21584633849099</v>
      </c>
      <c r="AE77" s="25">
        <v>24.0641</v>
      </c>
      <c r="AF77" s="41">
        <v>6.8333333333333302E-3</v>
      </c>
      <c r="AG77" s="41">
        <v>5.6742348476226501E-2</v>
      </c>
      <c r="AH77" s="13">
        <v>1.0165089202012581E-2</v>
      </c>
      <c r="AI77" s="13">
        <v>6.5783273797654068E-3</v>
      </c>
      <c r="AJ77" s="50">
        <f t="shared" si="19"/>
        <v>0.64714900666714925</v>
      </c>
      <c r="AK77" s="13" t="s">
        <v>61</v>
      </c>
      <c r="AL77" s="13" t="s">
        <v>61</v>
      </c>
      <c r="AM77" s="50" t="str">
        <f t="shared" si="17"/>
        <v/>
      </c>
    </row>
    <row r="78" spans="1:39" x14ac:dyDescent="0.35">
      <c r="A78" s="1" t="s">
        <v>45</v>
      </c>
      <c r="B78" s="5">
        <v>39</v>
      </c>
      <c r="C78" s="8">
        <v>43235</v>
      </c>
      <c r="D78" s="5">
        <v>2</v>
      </c>
      <c r="E78" s="3">
        <v>1</v>
      </c>
      <c r="F78" s="44">
        <v>40</v>
      </c>
      <c r="G78" s="5">
        <v>13</v>
      </c>
      <c r="H78" s="24">
        <v>1.0087390685888</v>
      </c>
      <c r="I78" s="21">
        <f t="shared" si="18"/>
        <v>0.15226250091906415</v>
      </c>
      <c r="J78" s="122">
        <v>1.7101304935884246E-2</v>
      </c>
      <c r="K78" s="41">
        <v>1.8475116363459283E-2</v>
      </c>
      <c r="L78" s="41">
        <v>1.0690302614971298E-2</v>
      </c>
      <c r="M78" s="41">
        <v>6.3125066702528849E-4</v>
      </c>
      <c r="N78" s="41">
        <v>1.0971818788398889E-3</v>
      </c>
      <c r="O78" s="41">
        <v>4.7981870629740901E-3</v>
      </c>
      <c r="P78" s="41">
        <f t="shared" si="13"/>
        <v>5.2793343523154096E-2</v>
      </c>
      <c r="Q78" s="65">
        <v>1.3587893083273253</v>
      </c>
      <c r="R78" s="65">
        <v>0.51975332075701774</v>
      </c>
      <c r="S78" s="65">
        <v>0.21145004251468136</v>
      </c>
      <c r="T78" s="65">
        <v>0.5573907347328696</v>
      </c>
      <c r="U78" s="65">
        <v>0.39320950653927844</v>
      </c>
      <c r="V78" s="65"/>
      <c r="W78" s="126">
        <f t="shared" si="14"/>
        <v>3.5883313947291905E-2</v>
      </c>
      <c r="X78" s="24">
        <v>0.269598018251961</v>
      </c>
      <c r="Y78" s="24">
        <v>4.5651315517681097E-2</v>
      </c>
      <c r="Z78" s="21">
        <f t="shared" si="15"/>
        <v>4.0694040490862039E-2</v>
      </c>
      <c r="AA78" s="21">
        <f t="shared" si="16"/>
        <v>6.8907646064424299E-3</v>
      </c>
      <c r="AB78" s="25">
        <v>643.51786968083502</v>
      </c>
      <c r="AC78" s="23">
        <v>12.9764893510539</v>
      </c>
      <c r="AD78" s="35">
        <v>83.5060278312625</v>
      </c>
      <c r="AE78" s="25">
        <v>23.589600000000001</v>
      </c>
      <c r="AF78" s="41">
        <v>2.1062678000000001E-2</v>
      </c>
      <c r="AG78" s="41">
        <v>6.07732343457199E-2</v>
      </c>
      <c r="AH78" s="13">
        <v>7.6069767406126559E-3</v>
      </c>
      <c r="AI78" s="13">
        <v>2.5927658723360362E-3</v>
      </c>
      <c r="AJ78" s="50">
        <f t="shared" si="19"/>
        <v>0.34084051532504334</v>
      </c>
      <c r="AK78" s="13" t="s">
        <v>61</v>
      </c>
      <c r="AL78" s="13" t="s">
        <v>61</v>
      </c>
      <c r="AM78" s="50" t="str">
        <f t="shared" si="17"/>
        <v/>
      </c>
    </row>
    <row r="79" spans="1:39" x14ac:dyDescent="0.35">
      <c r="A79" s="1" t="s">
        <v>45</v>
      </c>
      <c r="B79" s="5">
        <v>39</v>
      </c>
      <c r="C79" s="8">
        <v>43235</v>
      </c>
      <c r="D79" s="5">
        <v>2</v>
      </c>
      <c r="E79" s="3">
        <v>1</v>
      </c>
      <c r="F79" s="44">
        <v>60</v>
      </c>
      <c r="G79" s="5">
        <v>13</v>
      </c>
      <c r="H79" s="24">
        <v>1.0818132343108</v>
      </c>
      <c r="I79" s="21">
        <f t="shared" si="18"/>
        <v>0.16329256366955472</v>
      </c>
      <c r="J79" s="122">
        <v>4.3270524032215756E-2</v>
      </c>
      <c r="K79" s="41">
        <v>1.6942464690386017E-2</v>
      </c>
      <c r="L79" s="41">
        <v>1.3240151367631913E-2</v>
      </c>
      <c r="M79" s="41">
        <v>7.9024297567281394E-4</v>
      </c>
      <c r="N79" s="41">
        <v>1.4724407565487253E-3</v>
      </c>
      <c r="O79" s="41">
        <v>7.2087496835330665E-3</v>
      </c>
      <c r="P79" s="41">
        <f t="shared" si="13"/>
        <v>8.2924573505988294E-2</v>
      </c>
      <c r="Q79" s="65">
        <v>0.53790052648925823</v>
      </c>
      <c r="R79" s="65">
        <v>0.12224559190051111</v>
      </c>
      <c r="S79" s="65"/>
      <c r="T79" s="65"/>
      <c r="U79" s="65"/>
      <c r="V79" s="65"/>
      <c r="W79" s="126">
        <f t="shared" si="14"/>
        <v>2.5346379282724707E-2</v>
      </c>
      <c r="X79" s="24">
        <v>0.20686648941891</v>
      </c>
      <c r="Y79" s="24">
        <v>3.93133920786502E-2</v>
      </c>
      <c r="Z79" s="21">
        <f t="shared" si="15"/>
        <v>3.1225130478326039E-2</v>
      </c>
      <c r="AA79" s="21">
        <f t="shared" si="16"/>
        <v>5.9340969175321057E-3</v>
      </c>
      <c r="AB79" s="25">
        <v>643.51786968083502</v>
      </c>
      <c r="AC79" s="23">
        <v>4.9440403164477402</v>
      </c>
      <c r="AD79" s="35">
        <v>31.8157829205661</v>
      </c>
      <c r="AE79" s="25">
        <v>22.816099999999999</v>
      </c>
      <c r="AF79" s="41">
        <v>8.4359905000000006E-3</v>
      </c>
      <c r="AG79" s="41">
        <v>5.6810094457226401E-2</v>
      </c>
      <c r="AH79" s="13">
        <v>3.4026159144943851E-3</v>
      </c>
      <c r="AI79" s="13">
        <v>2.004663603089896E-3</v>
      </c>
      <c r="AJ79" s="50">
        <f t="shared" si="19"/>
        <v>0.5891536551482276</v>
      </c>
      <c r="AK79" s="13" t="s">
        <v>61</v>
      </c>
      <c r="AL79" s="13" t="s">
        <v>61</v>
      </c>
      <c r="AM79" s="50" t="str">
        <f t="shared" si="17"/>
        <v/>
      </c>
    </row>
    <row r="80" spans="1:39" x14ac:dyDescent="0.35">
      <c r="A80" s="1" t="s">
        <v>45</v>
      </c>
      <c r="B80" s="5">
        <v>39</v>
      </c>
      <c r="C80" s="8">
        <v>43235</v>
      </c>
      <c r="D80" s="5">
        <v>2</v>
      </c>
      <c r="E80" s="3">
        <v>1</v>
      </c>
      <c r="F80" s="44">
        <v>80</v>
      </c>
      <c r="G80" s="5">
        <v>13</v>
      </c>
      <c r="H80" s="24">
        <v>2.2795701889867699</v>
      </c>
      <c r="I80" s="21">
        <f t="shared" si="18"/>
        <v>0.34408606626215393</v>
      </c>
      <c r="J80" s="122">
        <v>4.3866958432757397E-2</v>
      </c>
      <c r="K80" s="41">
        <v>4.2647698728995286E-3</v>
      </c>
      <c r="L80" s="41">
        <v>2.3246664184159625E-2</v>
      </c>
      <c r="M80" s="41">
        <v>3.6103039938660962E-3</v>
      </c>
      <c r="N80" s="41">
        <v>1.1429840279288516E-3</v>
      </c>
      <c r="O80" s="41">
        <v>3.2869305856620346E-2</v>
      </c>
      <c r="P80" s="41">
        <f t="shared" si="13"/>
        <v>0.10900098636823186</v>
      </c>
      <c r="Q80" s="65">
        <v>0.28431050195680357</v>
      </c>
      <c r="R80" s="65">
        <v>0.36524148084994812</v>
      </c>
      <c r="S80" s="65"/>
      <c r="T80" s="65">
        <v>1.8726348241817237E-2</v>
      </c>
      <c r="U80" s="65">
        <v>-3.0739810727909933E-2</v>
      </c>
      <c r="V80" s="65"/>
      <c r="W80" s="126">
        <f t="shared" si="14"/>
        <v>1.4061980532361965E-2</v>
      </c>
      <c r="X80" s="24">
        <v>0.216222982416997</v>
      </c>
      <c r="Y80" s="24">
        <v>4.0690126976625302E-2</v>
      </c>
      <c r="Z80" s="21">
        <f t="shared" si="15"/>
        <v>3.263743130822596E-2</v>
      </c>
      <c r="AA80" s="21">
        <f t="shared" si="16"/>
        <v>6.1419059587358949E-3</v>
      </c>
      <c r="AB80" s="25">
        <v>643.51786968083502</v>
      </c>
      <c r="AC80" s="23">
        <v>1.5092588826851701</v>
      </c>
      <c r="AD80" s="35">
        <v>9.7123506098243606</v>
      </c>
      <c r="AE80" s="25">
        <v>21.865200000000002</v>
      </c>
      <c r="AF80" s="41">
        <v>0.19182619925</v>
      </c>
      <c r="AG80" s="41">
        <v>6.0564350904303503E-2</v>
      </c>
      <c r="AH80" s="13">
        <v>5.2646474526205937E-3</v>
      </c>
      <c r="AI80" s="13">
        <v>3.6080579059062047E-3</v>
      </c>
      <c r="AJ80" s="50">
        <f t="shared" si="19"/>
        <v>0.68533704077567714</v>
      </c>
      <c r="AK80" s="13" t="s">
        <v>61</v>
      </c>
      <c r="AL80" s="13" t="s">
        <v>61</v>
      </c>
      <c r="AM80" s="50" t="str">
        <f t="shared" si="17"/>
        <v/>
      </c>
    </row>
    <row r="81" spans="1:39" x14ac:dyDescent="0.35">
      <c r="A81" s="1" t="s">
        <v>45</v>
      </c>
      <c r="B81" s="5">
        <v>45</v>
      </c>
      <c r="C81" s="8">
        <v>43236</v>
      </c>
      <c r="D81" s="5">
        <v>2</v>
      </c>
      <c r="E81" s="3">
        <v>2</v>
      </c>
      <c r="F81" s="44">
        <v>5</v>
      </c>
      <c r="G81" s="5">
        <v>14</v>
      </c>
      <c r="H81" s="24">
        <v>1.0738468797271099</v>
      </c>
      <c r="I81" s="21">
        <f t="shared" si="18"/>
        <v>0.16209009505314867</v>
      </c>
      <c r="J81" s="122">
        <v>1.6035112467659363E-2</v>
      </c>
      <c r="K81" s="41">
        <v>2.1923582627874142E-2</v>
      </c>
      <c r="L81" s="41">
        <v>1.5525154500304559E-2</v>
      </c>
      <c r="M81" s="41">
        <v>4.6982528185641829E-5</v>
      </c>
      <c r="N81" s="41">
        <v>1.3958337673548741E-3</v>
      </c>
      <c r="O81" s="41">
        <v>4.5714288561183782E-3</v>
      </c>
      <c r="P81" s="41">
        <f t="shared" si="13"/>
        <v>5.9498094747496962E-2</v>
      </c>
      <c r="Q81" s="65">
        <v>1.3310592499062808</v>
      </c>
      <c r="R81" s="65">
        <v>0.91381725924030055</v>
      </c>
      <c r="S81" s="65">
        <v>0.30387144471322847</v>
      </c>
      <c r="T81" s="65">
        <v>0.94057863291892319</v>
      </c>
      <c r="U81" s="65">
        <v>0.63503819606177769</v>
      </c>
      <c r="V81" s="65">
        <v>8.4005618574327506E-2</v>
      </c>
      <c r="W81" s="126">
        <f t="shared" si="14"/>
        <v>4.7410108319083204E-2</v>
      </c>
      <c r="X81" s="24">
        <v>0.45979435767659899</v>
      </c>
      <c r="Y81" s="24">
        <v>8.6845699210254299E-2</v>
      </c>
      <c r="Z81" s="21">
        <f t="shared" si="15"/>
        <v>6.9402921913448906E-2</v>
      </c>
      <c r="AA81" s="21">
        <f t="shared" si="16"/>
        <v>1.3108784786453479E-2</v>
      </c>
      <c r="AB81" s="25">
        <v>691.45708330400805</v>
      </c>
      <c r="AC81" s="23">
        <v>76.735560404739502</v>
      </c>
      <c r="AD81" s="35">
        <v>530.59346783159697</v>
      </c>
      <c r="AE81" s="25">
        <v>25.372699999999998</v>
      </c>
      <c r="AF81" s="41">
        <v>5.3776441094444398E-2</v>
      </c>
      <c r="AG81" s="41">
        <v>3.3235784630856503E-2</v>
      </c>
      <c r="AH81" s="118">
        <v>5.5100000000000003E-2</v>
      </c>
      <c r="AI81" s="69">
        <v>1.9848000000000001E-2</v>
      </c>
      <c r="AJ81" s="119">
        <f t="shared" si="19"/>
        <v>0.36021778584392017</v>
      </c>
      <c r="AK81" s="13" t="s">
        <v>61</v>
      </c>
      <c r="AL81" s="13" t="s">
        <v>61</v>
      </c>
      <c r="AM81" s="50" t="str">
        <f t="shared" si="17"/>
        <v/>
      </c>
    </row>
    <row r="82" spans="1:39" x14ac:dyDescent="0.35">
      <c r="A82" s="1" t="s">
        <v>45</v>
      </c>
      <c r="B82" s="5">
        <v>45</v>
      </c>
      <c r="C82" s="8">
        <v>43236</v>
      </c>
      <c r="D82" s="5">
        <v>2</v>
      </c>
      <c r="E82" s="3">
        <v>2</v>
      </c>
      <c r="F82" s="44">
        <v>20</v>
      </c>
      <c r="G82" s="5">
        <v>14</v>
      </c>
      <c r="H82" s="24">
        <v>1.00060047036416</v>
      </c>
      <c r="I82" s="21">
        <f t="shared" si="18"/>
        <v>0.15103403326251472</v>
      </c>
      <c r="J82" s="122">
        <v>2.6169219096331513E-2</v>
      </c>
      <c r="K82" s="41">
        <v>2.4105945336271948E-2</v>
      </c>
      <c r="L82" s="41">
        <v>4.5734755787721114E-3</v>
      </c>
      <c r="M82" s="41">
        <v>3.1462410573290879E-5</v>
      </c>
      <c r="N82" s="41">
        <v>5.2410493758065565E-4</v>
      </c>
      <c r="O82" s="41">
        <v>2.2867288761641261E-3</v>
      </c>
      <c r="P82" s="41">
        <f t="shared" si="13"/>
        <v>5.7690936235693657E-2</v>
      </c>
      <c r="Q82" s="65">
        <v>0.8119294708774818</v>
      </c>
      <c r="R82" s="65">
        <v>0.92036367825472265</v>
      </c>
      <c r="S82" s="65">
        <v>0.85048974188140647</v>
      </c>
      <c r="T82" s="65">
        <v>1.3368966544772549</v>
      </c>
      <c r="U82" s="65">
        <v>0.32401383202352629</v>
      </c>
      <c r="V82" s="65">
        <v>0.3422344467150214</v>
      </c>
      <c r="W82" s="126">
        <f t="shared" si="14"/>
        <v>4.8317967428517149E-2</v>
      </c>
      <c r="X82" s="24">
        <v>0.41512256175551698</v>
      </c>
      <c r="Y82" s="24">
        <v>9.9288165614282303E-2</v>
      </c>
      <c r="Z82" s="21">
        <f t="shared" si="15"/>
        <v>6.2660009321587468E-2</v>
      </c>
      <c r="AA82" s="21">
        <f t="shared" si="16"/>
        <v>1.4986892922910536E-2</v>
      </c>
      <c r="AB82" s="25">
        <v>691.45708330400805</v>
      </c>
      <c r="AC82" s="23">
        <v>34.672621331767701</v>
      </c>
      <c r="AD82" s="35">
        <v>239.74629616568399</v>
      </c>
      <c r="AE82" s="25">
        <v>24.358599999999999</v>
      </c>
      <c r="AF82" s="41">
        <v>2.02397845E-2</v>
      </c>
      <c r="AG82" s="41">
        <v>3.31674654341544E-2</v>
      </c>
      <c r="AH82" s="118">
        <v>2.3191E-2</v>
      </c>
      <c r="AI82" s="69">
        <v>7.803E-3</v>
      </c>
      <c r="AJ82" s="119">
        <f t="shared" si="19"/>
        <v>0.33646673278426975</v>
      </c>
      <c r="AK82" s="13" t="s">
        <v>61</v>
      </c>
      <c r="AL82" s="13" t="s">
        <v>61</v>
      </c>
      <c r="AM82" s="50" t="str">
        <f t="shared" si="17"/>
        <v/>
      </c>
    </row>
    <row r="83" spans="1:39" x14ac:dyDescent="0.35">
      <c r="A83" s="1" t="s">
        <v>45</v>
      </c>
      <c r="B83" s="5">
        <v>45</v>
      </c>
      <c r="C83" s="8">
        <v>43236</v>
      </c>
      <c r="D83" s="5">
        <v>2</v>
      </c>
      <c r="E83" s="3">
        <v>2</v>
      </c>
      <c r="F83" s="44">
        <v>40</v>
      </c>
      <c r="G83" s="5">
        <v>14</v>
      </c>
      <c r="H83" s="24">
        <v>0.72966654345535398</v>
      </c>
      <c r="I83" s="21">
        <f t="shared" si="18"/>
        <v>0.11013834618194022</v>
      </c>
      <c r="J83" s="122">
        <v>4.0752831916655019E-2</v>
      </c>
      <c r="K83" s="41">
        <v>1.8358501562247189E-2</v>
      </c>
      <c r="L83" s="41">
        <v>3.7712169395941911E-3</v>
      </c>
      <c r="M83" s="41">
        <v>2.3373896396501078E-4</v>
      </c>
      <c r="N83" s="41">
        <v>5.3649470960119615E-4</v>
      </c>
      <c r="O83" s="41">
        <v>2.0106059485127826E-3</v>
      </c>
      <c r="P83" s="41">
        <f t="shared" si="13"/>
        <v>6.5663390040575392E-2</v>
      </c>
      <c r="Q83" s="65">
        <v>0.35416143365067471</v>
      </c>
      <c r="R83" s="65">
        <v>0.32819524109070364</v>
      </c>
      <c r="S83" s="65">
        <v>0.89864138918097991</v>
      </c>
      <c r="T83" s="65">
        <v>0.98066643409847154</v>
      </c>
      <c r="U83" s="65">
        <v>0.7254471009635276</v>
      </c>
      <c r="V83" s="65">
        <v>0.31406350101478131</v>
      </c>
      <c r="W83" s="126">
        <f t="shared" si="14"/>
        <v>2.5097102284128023E-2</v>
      </c>
      <c r="X83" s="24">
        <v>0.22640904173496901</v>
      </c>
      <c r="Y83" s="24">
        <v>4.2185023989053501E-2</v>
      </c>
      <c r="Z83" s="21">
        <f t="shared" si="15"/>
        <v>3.4174949695844378E-2</v>
      </c>
      <c r="AA83" s="21">
        <f t="shared" si="16"/>
        <v>6.3675507908005288E-3</v>
      </c>
      <c r="AB83" s="25">
        <v>691.45708330400805</v>
      </c>
      <c r="AC83" s="23">
        <v>12.9764893510539</v>
      </c>
      <c r="AD83" s="35">
        <v>89.726854782052698</v>
      </c>
      <c r="AE83" s="25">
        <v>23.7026</v>
      </c>
      <c r="AF83" s="41">
        <v>1.1462121800000001E-2</v>
      </c>
      <c r="AG83" s="41">
        <v>3.2605494786676001E-2</v>
      </c>
      <c r="AH83" s="13">
        <v>1.3619181824773799E-2</v>
      </c>
      <c r="AI83" s="13">
        <v>4.9720993836417102E-3</v>
      </c>
      <c r="AJ83" s="50">
        <f t="shared" si="19"/>
        <v>0.36508062287539744</v>
      </c>
      <c r="AK83" s="13" t="s">
        <v>61</v>
      </c>
      <c r="AL83" s="13" t="s">
        <v>61</v>
      </c>
      <c r="AM83" s="50" t="str">
        <f t="shared" si="17"/>
        <v/>
      </c>
    </row>
    <row r="84" spans="1:39" x14ac:dyDescent="0.35">
      <c r="A84" s="1" t="s">
        <v>45</v>
      </c>
      <c r="B84" s="5">
        <v>45</v>
      </c>
      <c r="C84" s="8">
        <v>43236</v>
      </c>
      <c r="D84" s="5">
        <v>2</v>
      </c>
      <c r="E84" s="3">
        <v>2</v>
      </c>
      <c r="F84" s="44">
        <v>60</v>
      </c>
      <c r="G84" s="5">
        <v>14</v>
      </c>
      <c r="H84" s="24">
        <v>0.89737347009780599</v>
      </c>
      <c r="I84" s="21">
        <f t="shared" si="18"/>
        <v>0.13545259926004619</v>
      </c>
      <c r="J84" s="122">
        <v>6.0266265357384677E-2</v>
      </c>
      <c r="K84" s="41">
        <v>1.7292309094022306E-2</v>
      </c>
      <c r="L84" s="41">
        <v>2.1252513420798001E-3</v>
      </c>
      <c r="M84" s="41">
        <v>2.6504303302605565E-4</v>
      </c>
      <c r="N84" s="41">
        <v>4.8798433107137421E-4</v>
      </c>
      <c r="O84" s="41">
        <v>2.5767643374147906E-3</v>
      </c>
      <c r="P84" s="41">
        <f t="shared" si="13"/>
        <v>8.3013617494999012E-2</v>
      </c>
      <c r="Q84" s="65">
        <v>0.2456145984841567</v>
      </c>
      <c r="R84" s="65">
        <v>6.0585321742702945E-2</v>
      </c>
      <c r="S84" s="65">
        <v>0.77026964324829694</v>
      </c>
      <c r="T84" s="65">
        <v>0.69159666531098396</v>
      </c>
      <c r="U84" s="65">
        <v>0.68476451196764476</v>
      </c>
      <c r="V84" s="65">
        <v>0.24501249836990241</v>
      </c>
      <c r="W84" s="126">
        <f t="shared" si="14"/>
        <v>1.8635747969245203E-2</v>
      </c>
      <c r="X84" s="24">
        <v>0.201761273322316</v>
      </c>
      <c r="Y84" s="24">
        <v>0.13114750206681</v>
      </c>
      <c r="Z84" s="21">
        <f t="shared" si="15"/>
        <v>3.0454531822236376E-2</v>
      </c>
      <c r="AA84" s="21">
        <f t="shared" si="16"/>
        <v>1.9795849368575095E-2</v>
      </c>
      <c r="AB84" s="25">
        <v>691.45708330400805</v>
      </c>
      <c r="AC84" s="23">
        <v>4.9440403164477402</v>
      </c>
      <c r="AD84" s="35">
        <v>34.185916969483799</v>
      </c>
      <c r="AE84" s="25">
        <v>22.922799999999999</v>
      </c>
      <c r="AF84" s="41">
        <v>1.5876528000000001E-2</v>
      </c>
      <c r="AG84" s="41">
        <v>3.4164754857165899E-2</v>
      </c>
      <c r="AH84" s="13">
        <v>5.4732424815606747E-3</v>
      </c>
      <c r="AI84" s="13">
        <v>2.6294959565048436E-3</v>
      </c>
      <c r="AJ84" s="50">
        <f t="shared" si="19"/>
        <v>0.48042745508966606</v>
      </c>
      <c r="AK84" s="13" t="s">
        <v>61</v>
      </c>
      <c r="AL84" s="13" t="s">
        <v>61</v>
      </c>
      <c r="AM84" s="50" t="str">
        <f t="shared" si="17"/>
        <v/>
      </c>
    </row>
    <row r="85" spans="1:39" x14ac:dyDescent="0.35">
      <c r="A85" s="1" t="s">
        <v>45</v>
      </c>
      <c r="B85" s="5">
        <v>45</v>
      </c>
      <c r="C85" s="8">
        <v>43236</v>
      </c>
      <c r="D85" s="5">
        <v>2</v>
      </c>
      <c r="E85" s="3">
        <v>2</v>
      </c>
      <c r="F85" s="44">
        <v>80</v>
      </c>
      <c r="G85" s="5">
        <v>14</v>
      </c>
      <c r="H85" s="24"/>
      <c r="I85" s="21"/>
      <c r="J85" s="122">
        <v>5.2444001803378354E-2</v>
      </c>
      <c r="K85" s="41">
        <v>3.5317625509949224E-3</v>
      </c>
      <c r="L85" s="41">
        <v>1.6388527647918996E-2</v>
      </c>
      <c r="M85" s="41">
        <v>7.2294759313300434E-4</v>
      </c>
      <c r="N85" s="41">
        <v>1.145789474736559E-3</v>
      </c>
      <c r="O85" s="41">
        <v>1.2467052722397674E-2</v>
      </c>
      <c r="P85" s="41">
        <f t="shared" si="13"/>
        <v>8.6700081792559516E-2</v>
      </c>
      <c r="Q85" s="65">
        <v>0.15014746695958195</v>
      </c>
      <c r="R85" s="65">
        <v>0.23845197277898772</v>
      </c>
      <c r="S85" s="65">
        <v>-0.133444404266229</v>
      </c>
      <c r="T85" s="65">
        <v>0.30461382158423944</v>
      </c>
      <c r="U85" s="65">
        <v>0.17638477692291402</v>
      </c>
      <c r="V85" s="65">
        <v>0.47276364132264981</v>
      </c>
      <c r="W85" s="126">
        <f t="shared" si="14"/>
        <v>1.2845821358549106E-2</v>
      </c>
      <c r="X85" s="24">
        <v>0.20453701519024201</v>
      </c>
      <c r="Y85" s="24">
        <v>4.1881644178482197E-2</v>
      </c>
      <c r="Z85" s="21">
        <f t="shared" si="15"/>
        <v>3.0873511726828982E-2</v>
      </c>
      <c r="AA85" s="21">
        <f t="shared" si="16"/>
        <v>6.3217576118463695E-3</v>
      </c>
      <c r="AB85" s="25">
        <v>691.45708330400805</v>
      </c>
      <c r="AC85" s="23">
        <v>1.5092588826851701</v>
      </c>
      <c r="AD85" s="35">
        <v>10.435877449721501</v>
      </c>
      <c r="AE85" s="25">
        <v>21.850100000000001</v>
      </c>
      <c r="AF85" s="41">
        <v>0.13992249300000001</v>
      </c>
      <c r="AG85" s="41">
        <v>3.97234032109317E-2</v>
      </c>
      <c r="AH85" s="13">
        <v>7.9427045007813557E-3</v>
      </c>
      <c r="AI85" s="13">
        <v>3.2788268036218105E-3</v>
      </c>
      <c r="AJ85" s="50">
        <f t="shared" si="19"/>
        <v>0.4128098688928008</v>
      </c>
      <c r="AK85" s="13" t="s">
        <v>61</v>
      </c>
      <c r="AL85" s="13" t="s">
        <v>61</v>
      </c>
      <c r="AM85" s="50" t="str">
        <f t="shared" si="17"/>
        <v/>
      </c>
    </row>
    <row r="86" spans="1:39" x14ac:dyDescent="0.35">
      <c r="A86" s="1" t="s">
        <v>45</v>
      </c>
      <c r="B86" s="5">
        <v>45</v>
      </c>
      <c r="C86" s="8">
        <v>43236</v>
      </c>
      <c r="D86" s="5">
        <v>2</v>
      </c>
      <c r="E86" s="3">
        <v>2</v>
      </c>
      <c r="F86" s="44">
        <v>100</v>
      </c>
      <c r="G86" s="5">
        <v>14</v>
      </c>
      <c r="H86" s="24">
        <v>0.80923891100721301</v>
      </c>
      <c r="I86" s="21">
        <f t="shared" si="18"/>
        <v>0.12214926958599441</v>
      </c>
      <c r="J86" s="122">
        <v>2.8586625781712675E-2</v>
      </c>
      <c r="K86" s="41">
        <v>7.9964435116866182E-4</v>
      </c>
      <c r="L86" s="41">
        <v>1.2385525435830371E-2</v>
      </c>
      <c r="M86" s="41">
        <v>9.18698905453986E-4</v>
      </c>
      <c r="N86" s="41">
        <v>6.4719869677438611E-4</v>
      </c>
      <c r="O86" s="41">
        <v>9.5897856496871148E-3</v>
      </c>
      <c r="P86" s="41">
        <f t="shared" si="13"/>
        <v>5.2927478820627191E-2</v>
      </c>
      <c r="Q86" s="65">
        <v>0.17890909983388198</v>
      </c>
      <c r="R86" s="65">
        <v>0.51524935151597084</v>
      </c>
      <c r="S86" s="65">
        <v>0.15262574636078108</v>
      </c>
      <c r="T86" s="65">
        <v>-0.13476217718888706</v>
      </c>
      <c r="U86" s="65">
        <v>0.94263912146384155</v>
      </c>
      <c r="V86" s="65">
        <v>0.14054831925791667</v>
      </c>
      <c r="W86" s="126">
        <f t="shared" si="14"/>
        <v>9.250870984358504E-3</v>
      </c>
      <c r="X86" s="24">
        <v>5.3690821541792902E-2</v>
      </c>
      <c r="Y86" s="24">
        <v>1.8773834005129102E-2</v>
      </c>
      <c r="Z86" s="21">
        <f t="shared" si="15"/>
        <v>8.1042749497045891E-3</v>
      </c>
      <c r="AA86" s="21">
        <f t="shared" si="16"/>
        <v>2.8337862649251474E-3</v>
      </c>
      <c r="AB86" s="25">
        <v>691.45708330400805</v>
      </c>
      <c r="AC86" s="23">
        <v>0.44093863411932999</v>
      </c>
      <c r="AD86" s="35">
        <v>3.0489014186420502</v>
      </c>
      <c r="AE86" s="25">
        <v>21.051500000000001</v>
      </c>
      <c r="AF86" s="41">
        <v>2.4222597259162399</v>
      </c>
      <c r="AG86" s="41">
        <v>3.6510285694583797E-2</v>
      </c>
      <c r="AH86" s="13">
        <v>8.4034026368969353E-3</v>
      </c>
      <c r="AI86" s="13">
        <v>2.4632022024409842E-2</v>
      </c>
      <c r="AJ86" s="50">
        <f t="shared" si="19"/>
        <v>2.9311962176199535</v>
      </c>
      <c r="AK86" s="13" t="s">
        <v>61</v>
      </c>
      <c r="AL86" s="13" t="s">
        <v>61</v>
      </c>
      <c r="AM86" s="50" t="str">
        <f t="shared" si="17"/>
        <v/>
      </c>
    </row>
    <row r="87" spans="1:39" x14ac:dyDescent="0.35">
      <c r="A87" s="1" t="s">
        <v>45</v>
      </c>
      <c r="B87" s="5">
        <v>50</v>
      </c>
      <c r="C87" s="8">
        <v>43237</v>
      </c>
      <c r="D87" s="5">
        <v>2</v>
      </c>
      <c r="E87" s="3">
        <v>3</v>
      </c>
      <c r="F87" s="44">
        <v>5</v>
      </c>
      <c r="G87" s="5">
        <v>15</v>
      </c>
      <c r="H87" s="24">
        <v>1.35529431614833</v>
      </c>
      <c r="I87" s="21">
        <f t="shared" si="18"/>
        <v>0.20457272696578566</v>
      </c>
      <c r="J87" s="122">
        <v>2.2390041832722526E-2</v>
      </c>
      <c r="K87" s="41">
        <v>2.6121715471509616E-2</v>
      </c>
      <c r="L87" s="41">
        <v>5.3223059593657626E-2</v>
      </c>
      <c r="M87" s="41">
        <v>9.1578840197973136E-4</v>
      </c>
      <c r="N87" s="41">
        <v>3.7366494317878744E-3</v>
      </c>
      <c r="O87" s="41">
        <v>1.3962470038655847E-2</v>
      </c>
      <c r="P87" s="41">
        <f t="shared" si="13"/>
        <v>0.12034972477031322</v>
      </c>
      <c r="Q87" s="65">
        <v>0.74354598775749736</v>
      </c>
      <c r="R87" s="65">
        <v>0.64261570626876485</v>
      </c>
      <c r="S87" s="65">
        <v>-0.55554113000082894</v>
      </c>
      <c r="T87" s="65">
        <v>0.33263960410671617</v>
      </c>
      <c r="U87" s="65">
        <v>0.35334876429622153</v>
      </c>
      <c r="V87" s="65">
        <v>0.28462016828738901</v>
      </c>
      <c r="W87" s="126">
        <f t="shared" si="14"/>
        <v>9.4656202612775457E-3</v>
      </c>
      <c r="X87" s="24">
        <v>0.54043705750811499</v>
      </c>
      <c r="Y87" s="24">
        <v>7.8847107820154097E-2</v>
      </c>
      <c r="Z87" s="21">
        <f t="shared" si="15"/>
        <v>8.1575404906885279E-2</v>
      </c>
      <c r="AA87" s="21">
        <f t="shared" si="16"/>
        <v>1.1901450237004393E-2</v>
      </c>
      <c r="AB87" s="25">
        <v>608.50761369816303</v>
      </c>
      <c r="AC87" s="23">
        <v>76.735560404739502</v>
      </c>
      <c r="AD87" s="35">
        <v>466.94172747679301</v>
      </c>
      <c r="AE87" s="25">
        <v>25.615600000000001</v>
      </c>
      <c r="AF87" s="41">
        <v>5.3776441094444398E-2</v>
      </c>
      <c r="AG87" s="41">
        <v>5.4986598468646099E-2</v>
      </c>
      <c r="AH87" s="118">
        <v>6.5809317028280384E-2</v>
      </c>
      <c r="AI87" s="69">
        <v>1.8461187117421552E-2</v>
      </c>
      <c r="AJ87" s="119">
        <f t="shared" si="19"/>
        <v>0.28052543243213091</v>
      </c>
      <c r="AK87" s="13" t="s">
        <v>61</v>
      </c>
      <c r="AL87" s="13" t="s">
        <v>61</v>
      </c>
      <c r="AM87" s="50" t="str">
        <f t="shared" si="17"/>
        <v/>
      </c>
    </row>
    <row r="88" spans="1:39" x14ac:dyDescent="0.35">
      <c r="A88" s="1" t="s">
        <v>45</v>
      </c>
      <c r="B88" s="5">
        <v>50</v>
      </c>
      <c r="C88" s="8">
        <v>43237</v>
      </c>
      <c r="D88" s="5">
        <v>2</v>
      </c>
      <c r="E88" s="3">
        <v>3</v>
      </c>
      <c r="F88" s="44">
        <v>12</v>
      </c>
      <c r="G88" s="5">
        <v>15</v>
      </c>
      <c r="H88" s="24">
        <v>0.83255796305117502</v>
      </c>
      <c r="I88" s="21">
        <f t="shared" si="18"/>
        <v>0.12566912649829057</v>
      </c>
      <c r="J88" s="122">
        <v>2.652285719222788E-2</v>
      </c>
      <c r="K88" s="41">
        <v>2.6671470962938072E-2</v>
      </c>
      <c r="L88" s="41">
        <v>2.3290487986755124E-2</v>
      </c>
      <c r="M88" s="41">
        <v>4.1772854406315859E-4</v>
      </c>
      <c r="N88" s="41">
        <v>3.0435369272920308E-3</v>
      </c>
      <c r="O88" s="41">
        <v>1.5244080900333514E-2</v>
      </c>
      <c r="P88" s="41">
        <f t="shared" si="13"/>
        <v>9.5190162513609775E-2</v>
      </c>
      <c r="Q88" s="65">
        <v>0.63836038097373171</v>
      </c>
      <c r="R88" s="65">
        <v>0.47883813158313993</v>
      </c>
      <c r="S88" s="65">
        <v>0.54562467169245144</v>
      </c>
      <c r="T88" s="65">
        <v>0.62866062886849317</v>
      </c>
      <c r="U88" s="65">
        <v>1.1157440729237924</v>
      </c>
      <c r="V88" s="65">
        <v>0.52871934110953123</v>
      </c>
      <c r="W88" s="126">
        <f t="shared" si="14"/>
        <v>5.4128581591542525E-2</v>
      </c>
      <c r="X88" s="24">
        <v>0.49453730678449098</v>
      </c>
      <c r="Y88" s="24">
        <v>7.5788254593313995E-2</v>
      </c>
      <c r="Z88" s="21">
        <f t="shared" si="15"/>
        <v>7.4647140646715626E-2</v>
      </c>
      <c r="AA88" s="21">
        <f t="shared" si="16"/>
        <v>1.1439736542387018E-2</v>
      </c>
      <c r="AB88" s="25">
        <v>608.50761369816303</v>
      </c>
      <c r="AC88" s="23">
        <v>52.965369447614201</v>
      </c>
      <c r="AD88" s="35">
        <v>322.298305712093</v>
      </c>
      <c r="AE88" s="25">
        <v>25.659700000000001</v>
      </c>
      <c r="AF88" s="41">
        <v>1.0222838916666701E-2</v>
      </c>
      <c r="AG88" s="41">
        <v>5.4580122582646703E-2</v>
      </c>
      <c r="AH88" s="118">
        <v>1.2227955492028928E-2</v>
      </c>
      <c r="AI88" s="69">
        <v>5.9027237073272752E-3</v>
      </c>
      <c r="AJ88" s="119">
        <f t="shared" si="19"/>
        <v>0.482723682726446</v>
      </c>
      <c r="AK88" s="13" t="s">
        <v>61</v>
      </c>
      <c r="AL88" s="13" t="s">
        <v>61</v>
      </c>
      <c r="AM88" s="50" t="str">
        <f t="shared" si="17"/>
        <v/>
      </c>
    </row>
    <row r="89" spans="1:39" x14ac:dyDescent="0.35">
      <c r="A89" s="1" t="s">
        <v>45</v>
      </c>
      <c r="B89" s="5">
        <v>50</v>
      </c>
      <c r="C89" s="8">
        <v>43237</v>
      </c>
      <c r="D89" s="5">
        <v>2</v>
      </c>
      <c r="E89" s="3">
        <v>3</v>
      </c>
      <c r="F89" s="44">
        <v>25</v>
      </c>
      <c r="G89" s="5">
        <v>15</v>
      </c>
      <c r="H89" s="24">
        <v>0.75805922276086102</v>
      </c>
      <c r="I89" s="21">
        <f t="shared" si="18"/>
        <v>0.11442403362428091</v>
      </c>
      <c r="J89" s="122">
        <v>3.2286630337285162E-2</v>
      </c>
      <c r="K89" s="41">
        <v>2.6221671015405693E-2</v>
      </c>
      <c r="L89" s="41">
        <v>1.2251581785561216E-2</v>
      </c>
      <c r="M89" s="41">
        <v>5.2385119262442193E-4</v>
      </c>
      <c r="N89" s="41">
        <v>1.6714370608345043E-3</v>
      </c>
      <c r="O89" s="41">
        <v>8.0482327205571649E-3</v>
      </c>
      <c r="P89" s="41">
        <f t="shared" si="13"/>
        <v>8.1003404112268168E-2</v>
      </c>
      <c r="Q89" s="65">
        <v>0.79719759395725787</v>
      </c>
      <c r="R89" s="65">
        <v>0.70073237235223262</v>
      </c>
      <c r="S89" s="65">
        <v>1.2006980093480895</v>
      </c>
      <c r="T89" s="65">
        <v>0.84989851385601267</v>
      </c>
      <c r="U89" s="65">
        <v>1.2326508175058835</v>
      </c>
      <c r="V89" s="65">
        <v>0.48465222378059047</v>
      </c>
      <c r="W89" s="126">
        <f t="shared" si="14"/>
        <v>6.5229760115887034E-2</v>
      </c>
      <c r="X89" s="24">
        <v>0.47573495417896999</v>
      </c>
      <c r="Y89" s="24">
        <v>7.1817153211649207E-2</v>
      </c>
      <c r="Z89" s="21">
        <f t="shared" si="15"/>
        <v>7.1809049687391699E-2</v>
      </c>
      <c r="AA89" s="21">
        <f t="shared" si="16"/>
        <v>1.0840325013079126E-2</v>
      </c>
      <c r="AB89" s="25">
        <v>608.50761369816303</v>
      </c>
      <c r="AC89" s="23">
        <v>26.606230285945198</v>
      </c>
      <c r="AD89" s="35">
        <v>161.900937008043</v>
      </c>
      <c r="AE89" s="25">
        <v>24.323399999999999</v>
      </c>
      <c r="AF89" s="41">
        <v>6.8333333333333302E-3</v>
      </c>
      <c r="AG89" s="41">
        <v>5.1130723050069098E-2</v>
      </c>
      <c r="AH89" s="118">
        <v>8.7564812768309748E-3</v>
      </c>
      <c r="AI89" s="69">
        <v>5.5627781222200908E-3</v>
      </c>
      <c r="AJ89" s="119">
        <f t="shared" si="19"/>
        <v>0.63527551151611605</v>
      </c>
      <c r="AK89" s="13" t="s">
        <v>61</v>
      </c>
      <c r="AL89" s="13" t="s">
        <v>61</v>
      </c>
      <c r="AM89" s="50" t="str">
        <f t="shared" si="17"/>
        <v/>
      </c>
    </row>
    <row r="90" spans="1:39" x14ac:dyDescent="0.35">
      <c r="A90" s="1" t="s">
        <v>45</v>
      </c>
      <c r="B90" s="5">
        <v>50</v>
      </c>
      <c r="C90" s="8">
        <v>43237</v>
      </c>
      <c r="D90" s="5">
        <v>2</v>
      </c>
      <c r="E90" s="3">
        <v>3</v>
      </c>
      <c r="F90" s="44">
        <v>40</v>
      </c>
      <c r="G90" s="5">
        <v>15</v>
      </c>
      <c r="H90" s="24">
        <v>1.0786622941212201</v>
      </c>
      <c r="I90" s="21">
        <f t="shared" si="18"/>
        <v>0.16281695005603322</v>
      </c>
      <c r="J90" s="122">
        <v>3.6936707389295671E-2</v>
      </c>
      <c r="K90" s="41">
        <v>2.3789419447267687E-2</v>
      </c>
      <c r="L90" s="41">
        <v>2.0666649726073762E-2</v>
      </c>
      <c r="M90" s="41">
        <v>1.2528671984631651E-3</v>
      </c>
      <c r="N90" s="41">
        <v>1.9074731718904006E-3</v>
      </c>
      <c r="O90" s="41">
        <v>8.7217898741342517E-3</v>
      </c>
      <c r="P90" s="41">
        <f t="shared" si="13"/>
        <v>9.3274906807124941E-2</v>
      </c>
      <c r="Q90" s="65">
        <v>0.63020146496762752</v>
      </c>
      <c r="R90" s="65">
        <v>0.48630176685212889</v>
      </c>
      <c r="S90" s="65">
        <v>0.23528144866389111</v>
      </c>
      <c r="T90" s="65">
        <v>0.55244685501537538</v>
      </c>
      <c r="U90" s="65">
        <v>-9.790684382057083E-3</v>
      </c>
      <c r="V90" s="65">
        <v>0.39111145041675643</v>
      </c>
      <c r="W90" s="126">
        <f t="shared" si="14"/>
        <v>4.3793542067639746E-2</v>
      </c>
      <c r="X90" s="24">
        <v>0.28676963213632101</v>
      </c>
      <c r="Y90" s="24">
        <v>5.1695792004483501E-2</v>
      </c>
      <c r="Z90" s="21">
        <f t="shared" si="15"/>
        <v>4.3285982209256002E-2</v>
      </c>
      <c r="AA90" s="21">
        <f t="shared" si="16"/>
        <v>7.8031384157710949E-3</v>
      </c>
      <c r="AB90" s="25">
        <v>608.50761369816303</v>
      </c>
      <c r="AC90" s="23">
        <v>12.9764893510539</v>
      </c>
      <c r="AD90" s="35">
        <v>78.962925691894498</v>
      </c>
      <c r="AE90" s="25">
        <v>23.695499999999999</v>
      </c>
      <c r="AF90" s="41">
        <v>2.4108167999999999E-2</v>
      </c>
      <c r="AG90" s="41">
        <v>3.2063500000000002E-2</v>
      </c>
      <c r="AH90" s="13">
        <v>1.6901936081377751E-2</v>
      </c>
      <c r="AI90" s="13">
        <v>6.7048297976581208E-3</v>
      </c>
      <c r="AJ90" s="50">
        <f t="shared" si="19"/>
        <v>0.39669004576614048</v>
      </c>
      <c r="AK90" s="13" t="s">
        <v>61</v>
      </c>
      <c r="AL90" s="13" t="s">
        <v>61</v>
      </c>
      <c r="AM90" s="50" t="str">
        <f t="shared" si="17"/>
        <v/>
      </c>
    </row>
    <row r="91" spans="1:39" x14ac:dyDescent="0.35">
      <c r="A91" s="1" t="s">
        <v>45</v>
      </c>
      <c r="B91" s="5">
        <v>50</v>
      </c>
      <c r="C91" s="8">
        <v>43237</v>
      </c>
      <c r="D91" s="5">
        <v>2</v>
      </c>
      <c r="E91" s="3">
        <v>3</v>
      </c>
      <c r="F91" s="44">
        <v>60</v>
      </c>
      <c r="G91" s="5">
        <v>15</v>
      </c>
      <c r="H91" s="24">
        <v>1.09858541119912</v>
      </c>
      <c r="I91" s="21">
        <f t="shared" si="18"/>
        <v>0.16582421301118794</v>
      </c>
      <c r="J91" s="122">
        <v>7.0790957345703551E-2</v>
      </c>
      <c r="K91" s="41">
        <v>1.4826739011252263E-2</v>
      </c>
      <c r="L91" s="41">
        <v>2.3391420284862966E-2</v>
      </c>
      <c r="M91" s="41">
        <v>0</v>
      </c>
      <c r="N91" s="41">
        <v>4.3691491555453198E-3</v>
      </c>
      <c r="O91" s="41">
        <v>1.2268834839632025E-2</v>
      </c>
      <c r="P91" s="41">
        <f t="shared" si="13"/>
        <v>0.12564710063699613</v>
      </c>
      <c r="Q91" s="65">
        <v>0.38004188348638773</v>
      </c>
      <c r="R91" s="65">
        <v>5.3499654163899305E-2</v>
      </c>
      <c r="S91" s="65">
        <v>-1.3251367264068448E-2</v>
      </c>
      <c r="T91" s="65">
        <v>0.65378700444152271</v>
      </c>
      <c r="U91" s="65">
        <v>-5.9971346043320314E-2</v>
      </c>
      <c r="V91" s="65">
        <v>0.48433369814339122</v>
      </c>
      <c r="W91" s="126">
        <f t="shared" si="14"/>
        <v>3.3066972265790577E-2</v>
      </c>
      <c r="X91" s="24">
        <v>0.206533018691405</v>
      </c>
      <c r="Y91" s="24">
        <v>4.1171604706265602E-2</v>
      </c>
      <c r="Z91" s="21">
        <f t="shared" si="15"/>
        <v>3.1174795274174341E-2</v>
      </c>
      <c r="AA91" s="21">
        <f t="shared" si="16"/>
        <v>6.2145818424551849E-3</v>
      </c>
      <c r="AB91" s="25">
        <v>608.50761369816303</v>
      </c>
      <c r="AC91" s="23">
        <v>4.9440403164477402</v>
      </c>
      <c r="AD91" s="35">
        <v>30.0848617498912</v>
      </c>
      <c r="AE91" s="25">
        <v>22.5807</v>
      </c>
      <c r="AF91" s="41">
        <v>2.4345309400000001E-2</v>
      </c>
      <c r="AG91" s="41">
        <v>8.1223199999999995E-2</v>
      </c>
      <c r="AH91" s="13">
        <v>1.0598479827992908E-2</v>
      </c>
      <c r="AI91" s="13">
        <v>3.0504961461535014E-3</v>
      </c>
      <c r="AJ91" s="50">
        <f t="shared" si="19"/>
        <v>0.28782393283388363</v>
      </c>
      <c r="AK91" s="13" t="s">
        <v>61</v>
      </c>
      <c r="AL91" s="13" t="s">
        <v>61</v>
      </c>
      <c r="AM91" s="50" t="str">
        <f t="shared" si="17"/>
        <v/>
      </c>
    </row>
    <row r="92" spans="1:39" x14ac:dyDescent="0.35">
      <c r="A92" s="1" t="s">
        <v>45</v>
      </c>
      <c r="B92" s="5">
        <v>50</v>
      </c>
      <c r="C92" s="8">
        <v>43237</v>
      </c>
      <c r="D92" s="5">
        <v>2</v>
      </c>
      <c r="E92" s="3">
        <v>3</v>
      </c>
      <c r="F92" s="44">
        <v>81</v>
      </c>
      <c r="G92" s="5">
        <v>15</v>
      </c>
      <c r="H92" s="24"/>
      <c r="I92" s="21"/>
      <c r="J92" s="122">
        <v>7.002034298748161E-2</v>
      </c>
      <c r="K92" s="41">
        <v>4.4147031887436525E-3</v>
      </c>
      <c r="L92" s="41">
        <v>6.5435905186163393E-2</v>
      </c>
      <c r="M92" s="41">
        <v>0</v>
      </c>
      <c r="N92" s="41">
        <v>4.2479057259474547E-3</v>
      </c>
      <c r="O92" s="41">
        <v>8.5775235443132827E-2</v>
      </c>
      <c r="P92" s="41">
        <f t="shared" si="13"/>
        <v>0.22989409253146892</v>
      </c>
      <c r="Q92" s="65">
        <v>0.43170300218237534</v>
      </c>
      <c r="R92" s="65">
        <v>0.3880398416195675</v>
      </c>
      <c r="S92" s="65">
        <v>-0.31085978125762465</v>
      </c>
      <c r="T92" s="65">
        <v>3.5565874508189099E-2</v>
      </c>
      <c r="U92" s="65">
        <v>0.27646245489622395</v>
      </c>
      <c r="V92" s="65">
        <v>0.16183751575542027</v>
      </c>
      <c r="W92" s="126">
        <f t="shared" si="14"/>
        <v>2.6655719297743564E-2</v>
      </c>
      <c r="X92" s="24">
        <v>0.21735041563246901</v>
      </c>
      <c r="Y92" s="24">
        <v>4.40199705829998E-2</v>
      </c>
      <c r="Z92" s="21">
        <f t="shared" si="15"/>
        <v>3.2807609906787778E-2</v>
      </c>
      <c r="AA92" s="21">
        <f t="shared" si="16"/>
        <v>6.6445238615848758E-3</v>
      </c>
      <c r="AB92" s="25">
        <v>608.50761369816303</v>
      </c>
      <c r="AC92" s="23">
        <v>1.5092588826851701</v>
      </c>
      <c r="AD92" s="35">
        <v>9.1839552115550802</v>
      </c>
      <c r="AE92" s="25">
        <v>21.966699999999999</v>
      </c>
      <c r="AF92" s="41">
        <v>0.12207249050000001</v>
      </c>
      <c r="AG92" s="41">
        <v>8.6293350000000005E-2</v>
      </c>
      <c r="AH92" s="13">
        <v>7.6254398440278514E-3</v>
      </c>
      <c r="AI92" s="13">
        <v>2.8139548056082902E-3</v>
      </c>
      <c r="AJ92" s="50">
        <f t="shared" si="19"/>
        <v>0.36902196636068729</v>
      </c>
      <c r="AK92" s="13" t="s">
        <v>61</v>
      </c>
      <c r="AL92" s="13" t="s">
        <v>61</v>
      </c>
      <c r="AM92" s="50" t="str">
        <f t="shared" si="17"/>
        <v/>
      </c>
    </row>
    <row r="93" spans="1:39" x14ac:dyDescent="0.35">
      <c r="A93" s="1" t="s">
        <v>45</v>
      </c>
      <c r="B93" s="5">
        <v>54</v>
      </c>
      <c r="C93" s="8">
        <v>43238</v>
      </c>
      <c r="D93" s="5">
        <v>2</v>
      </c>
      <c r="E93" s="3">
        <v>4</v>
      </c>
      <c r="F93" s="44">
        <v>5</v>
      </c>
      <c r="G93" s="5">
        <v>16</v>
      </c>
      <c r="H93" s="24">
        <v>1.32014472848679</v>
      </c>
      <c r="I93" s="21">
        <f t="shared" si="18"/>
        <v>0.19926712882819472</v>
      </c>
      <c r="J93" s="122">
        <v>1.8880051776437638E-2</v>
      </c>
      <c r="K93" s="41">
        <v>2.3572849102159499E-2</v>
      </c>
      <c r="L93" s="41">
        <v>3.3745087890262676E-2</v>
      </c>
      <c r="M93" s="41">
        <v>3.3734150428777902E-4</v>
      </c>
      <c r="N93" s="41">
        <v>3.9102460909777427E-3</v>
      </c>
      <c r="O93" s="41">
        <v>1.0651626007528881E-2</v>
      </c>
      <c r="P93" s="41">
        <f t="shared" si="13"/>
        <v>9.1097202371654223E-2</v>
      </c>
      <c r="Q93" s="65">
        <v>0.49516093658080801</v>
      </c>
      <c r="R93" s="65">
        <v>0.87591356394788367</v>
      </c>
      <c r="S93" s="65">
        <v>-0.14195771844869787</v>
      </c>
      <c r="T93" s="65">
        <v>0.46555714220687805</v>
      </c>
      <c r="U93" s="65">
        <v>0.25869069576047699</v>
      </c>
      <c r="V93" s="65"/>
      <c r="W93" s="126">
        <f t="shared" si="14"/>
        <v>2.6374662732594437E-2</v>
      </c>
      <c r="X93" s="24">
        <v>0.60627510030544596</v>
      </c>
      <c r="Y93" s="24">
        <v>8.6106386259873602E-2</v>
      </c>
      <c r="Z93" s="21">
        <f t="shared" si="15"/>
        <v>9.1513222687614484E-2</v>
      </c>
      <c r="AA93" s="21">
        <f t="shared" si="16"/>
        <v>1.2997190378848845E-2</v>
      </c>
      <c r="AB93" s="25">
        <v>650.94426912300605</v>
      </c>
      <c r="AC93" s="23">
        <v>76.735560404739502</v>
      </c>
      <c r="AD93" s="35">
        <v>499.50573283407402</v>
      </c>
      <c r="AE93" s="25">
        <v>25.671700000000001</v>
      </c>
      <c r="AF93" s="41">
        <v>5.3776441094444398E-2</v>
      </c>
      <c r="AG93" s="41">
        <v>6.304775E-2</v>
      </c>
      <c r="AH93" s="118">
        <v>6.0810477301104185E-2</v>
      </c>
      <c r="AI93" s="118">
        <v>1.6106029183675531E-2</v>
      </c>
      <c r="AJ93" s="50">
        <f t="shared" si="19"/>
        <v>0.26485615470383883</v>
      </c>
      <c r="AK93" s="13" t="s">
        <v>61</v>
      </c>
      <c r="AL93" s="13" t="s">
        <v>61</v>
      </c>
      <c r="AM93" s="50" t="str">
        <f t="shared" si="17"/>
        <v/>
      </c>
    </row>
    <row r="94" spans="1:39" x14ac:dyDescent="0.35">
      <c r="A94" s="1" t="s">
        <v>45</v>
      </c>
      <c r="B94" s="5">
        <v>54</v>
      </c>
      <c r="C94" s="8">
        <v>43238</v>
      </c>
      <c r="D94" s="5">
        <v>2</v>
      </c>
      <c r="E94" s="3">
        <v>4</v>
      </c>
      <c r="F94" s="44">
        <v>12</v>
      </c>
      <c r="G94" s="5">
        <v>16</v>
      </c>
      <c r="H94" s="24">
        <v>1.1251339552561099</v>
      </c>
      <c r="I94" s="21">
        <f t="shared" si="18"/>
        <v>0.16983154041601659</v>
      </c>
      <c r="J94" s="122">
        <v>2.2717289025940064E-2</v>
      </c>
      <c r="K94" s="41">
        <v>2.1307190107181625E-2</v>
      </c>
      <c r="L94" s="41">
        <v>2.7454940419320298E-2</v>
      </c>
      <c r="M94" s="41">
        <v>5.5186727451804213E-4</v>
      </c>
      <c r="N94" s="41">
        <v>1.2899751156232678E-3</v>
      </c>
      <c r="O94" s="41">
        <v>7.1490995936612095E-3</v>
      </c>
      <c r="P94" s="41">
        <f t="shared" si="13"/>
        <v>8.0470361536244511E-2</v>
      </c>
      <c r="Q94" s="65">
        <v>0.90046125956285628</v>
      </c>
      <c r="R94" s="65">
        <v>0.65929166874045697</v>
      </c>
      <c r="S94" s="65">
        <v>-0.57123601060648699</v>
      </c>
      <c r="T94" s="65">
        <v>0.28476688013888574</v>
      </c>
      <c r="U94" s="65">
        <v>0.50545521423352158</v>
      </c>
      <c r="V94" s="65"/>
      <c r="W94" s="126">
        <f t="shared" si="14"/>
        <v>1.9629619145952577E-2</v>
      </c>
      <c r="X94" s="24">
        <v>0.55788596916069</v>
      </c>
      <c r="Y94" s="24">
        <v>8.7128956167051005E-2</v>
      </c>
      <c r="Z94" s="21">
        <f t="shared" si="15"/>
        <v>8.4209202892179619E-2</v>
      </c>
      <c r="AA94" s="21">
        <f t="shared" si="16"/>
        <v>1.3151540553517133E-2</v>
      </c>
      <c r="AB94" s="25">
        <v>650.94426912300605</v>
      </c>
      <c r="AC94" s="23">
        <v>52.965369447614201</v>
      </c>
      <c r="AD94" s="35">
        <v>344.775037039072</v>
      </c>
      <c r="AE94" s="25">
        <v>25.3901</v>
      </c>
      <c r="AF94" s="41">
        <v>1.0222838916666701E-2</v>
      </c>
      <c r="AG94" s="41">
        <v>3.0788550000000001E-2</v>
      </c>
      <c r="AH94" s="118">
        <v>1.164815813050714E-2</v>
      </c>
      <c r="AI94" s="118">
        <v>5.7724118951615853E-3</v>
      </c>
      <c r="AJ94" s="50">
        <f t="shared" si="19"/>
        <v>0.49556434849929915</v>
      </c>
      <c r="AK94" s="13" t="s">
        <v>61</v>
      </c>
      <c r="AL94" s="13" t="s">
        <v>61</v>
      </c>
      <c r="AM94" s="50" t="str">
        <f t="shared" si="17"/>
        <v/>
      </c>
    </row>
    <row r="95" spans="1:39" x14ac:dyDescent="0.35">
      <c r="A95" s="1" t="s">
        <v>45</v>
      </c>
      <c r="B95" s="5">
        <v>54</v>
      </c>
      <c r="C95" s="8">
        <v>43238</v>
      </c>
      <c r="D95" s="5">
        <v>2</v>
      </c>
      <c r="E95" s="3">
        <v>4</v>
      </c>
      <c r="F95" s="44">
        <v>25</v>
      </c>
      <c r="G95" s="5">
        <v>16</v>
      </c>
      <c r="H95" s="24">
        <v>1.6368916137223299</v>
      </c>
      <c r="I95" s="21">
        <f t="shared" si="18"/>
        <v>0.24707797942978565</v>
      </c>
      <c r="J95" s="122">
        <v>2.4142397770597079E-2</v>
      </c>
      <c r="K95" s="41">
        <v>2.2340064060774489E-2</v>
      </c>
      <c r="L95" s="41">
        <v>9.8790757997735887E-3</v>
      </c>
      <c r="M95" s="41">
        <v>8.8230084991760521E-6</v>
      </c>
      <c r="N95" s="41">
        <v>4.7553307127565285E-4</v>
      </c>
      <c r="O95" s="41">
        <v>3.1297531118589113E-3</v>
      </c>
      <c r="P95" s="41">
        <f t="shared" si="13"/>
        <v>5.9975646822778901E-2</v>
      </c>
      <c r="Q95" s="65">
        <v>0.711119309843808</v>
      </c>
      <c r="R95" s="65">
        <v>0.36270282036132168</v>
      </c>
      <c r="S95" s="65">
        <v>-0.4434905612940262</v>
      </c>
      <c r="T95" s="65">
        <v>0.39551294722533908</v>
      </c>
      <c r="U95" s="65">
        <v>0.4144852062342485</v>
      </c>
      <c r="V95" s="65"/>
      <c r="W95" s="126">
        <f t="shared" si="14"/>
        <v>2.109024364820317E-2</v>
      </c>
      <c r="X95" s="24">
        <v>0.42583515919616799</v>
      </c>
      <c r="Y95" s="24">
        <v>6.3663643906016601E-2</v>
      </c>
      <c r="Z95" s="21">
        <f t="shared" si="15"/>
        <v>6.4277005161685732E-2</v>
      </c>
      <c r="AA95" s="21">
        <f t="shared" si="16"/>
        <v>9.6096066273232607E-3</v>
      </c>
      <c r="AB95" s="25">
        <v>650.94426912300605</v>
      </c>
      <c r="AC95" s="23">
        <v>26.606230285945198</v>
      </c>
      <c r="AD95" s="35">
        <v>173.19173127603</v>
      </c>
      <c r="AE95" s="25">
        <v>25.667400000000001</v>
      </c>
      <c r="AF95" s="41">
        <v>6.8333333333333302E-3</v>
      </c>
      <c r="AG95" s="41">
        <v>6.9037050000000003E-2</v>
      </c>
      <c r="AH95" s="118">
        <v>8.4341263701367096E-3</v>
      </c>
      <c r="AI95" s="69">
        <v>5.3379255995072636E-3</v>
      </c>
      <c r="AJ95" s="119">
        <f t="shared" si="19"/>
        <v>0.63289608967771971</v>
      </c>
      <c r="AK95" s="13" t="s">
        <v>61</v>
      </c>
      <c r="AL95" s="13" t="s">
        <v>61</v>
      </c>
      <c r="AM95" s="50" t="str">
        <f t="shared" si="17"/>
        <v/>
      </c>
    </row>
    <row r="96" spans="1:39" x14ac:dyDescent="0.35">
      <c r="A96" s="1" t="s">
        <v>45</v>
      </c>
      <c r="B96" s="5">
        <v>54</v>
      </c>
      <c r="C96" s="8">
        <v>43238</v>
      </c>
      <c r="D96" s="5">
        <v>2</v>
      </c>
      <c r="E96" s="3">
        <v>4</v>
      </c>
      <c r="F96" s="44">
        <v>45</v>
      </c>
      <c r="G96" s="5">
        <v>16</v>
      </c>
      <c r="H96" s="24">
        <v>0.71330523405518198</v>
      </c>
      <c r="I96" s="21">
        <f t="shared" si="18"/>
        <v>0.10766871457436709</v>
      </c>
      <c r="J96" s="122">
        <v>3.0106741776013506E-2</v>
      </c>
      <c r="K96" s="41">
        <v>1.5176583414888558E-2</v>
      </c>
      <c r="L96" s="41">
        <v>9.7199666849400752E-3</v>
      </c>
      <c r="M96" s="41">
        <v>3.6525915016148124E-5</v>
      </c>
      <c r="N96" s="41">
        <v>1.4671124374820012E-3</v>
      </c>
      <c r="O96" s="41">
        <v>4.1151299103690192E-3</v>
      </c>
      <c r="P96" s="41">
        <f t="shared" si="13"/>
        <v>6.0622060138709306E-2</v>
      </c>
      <c r="Q96" s="65">
        <v>0.85516592047542839</v>
      </c>
      <c r="R96" s="65">
        <v>0.26383992772314702</v>
      </c>
      <c r="S96" s="65">
        <v>0.4785753791501135</v>
      </c>
      <c r="T96" s="65">
        <v>1.0344592917288487</v>
      </c>
      <c r="U96" s="65">
        <v>0.18255453993223358</v>
      </c>
      <c r="V96" s="65">
        <v>0.10059077118701645</v>
      </c>
      <c r="W96" s="126">
        <f t="shared" si="14"/>
        <v>3.5121741655690313E-2</v>
      </c>
      <c r="X96" s="24">
        <v>0.36186496525895301</v>
      </c>
      <c r="Y96" s="24">
        <v>5.6877604716326302E-2</v>
      </c>
      <c r="Z96" s="21">
        <f t="shared" si="15"/>
        <v>5.4621126831540079E-2</v>
      </c>
      <c r="AA96" s="21">
        <f t="shared" si="16"/>
        <v>8.5852988251058568E-3</v>
      </c>
      <c r="AB96" s="25">
        <v>650.94426912300605</v>
      </c>
      <c r="AC96" s="23">
        <v>10.297990357089599</v>
      </c>
      <c r="AD96" s="35">
        <v>67.034178064314503</v>
      </c>
      <c r="AE96" s="25">
        <v>23.6754</v>
      </c>
      <c r="AF96" s="41">
        <v>3.4656108099999999E-2</v>
      </c>
      <c r="AG96" s="41">
        <v>6.2069300000000001E-2</v>
      </c>
      <c r="AH96" s="13">
        <v>2.2800000000000001E-2</v>
      </c>
      <c r="AI96" s="69">
        <v>7.1999999999999998E-3</v>
      </c>
      <c r="AJ96" s="119">
        <f t="shared" si="19"/>
        <v>0.31578947368421051</v>
      </c>
      <c r="AK96" s="13" t="s">
        <v>61</v>
      </c>
      <c r="AL96" s="13" t="s">
        <v>61</v>
      </c>
      <c r="AM96" s="50" t="str">
        <f t="shared" si="17"/>
        <v/>
      </c>
    </row>
    <row r="97" spans="1:39" x14ac:dyDescent="0.35">
      <c r="A97" s="1" t="s">
        <v>45</v>
      </c>
      <c r="B97" s="5">
        <v>54</v>
      </c>
      <c r="C97" s="8">
        <v>43238</v>
      </c>
      <c r="D97" s="5">
        <v>2</v>
      </c>
      <c r="E97" s="3">
        <v>4</v>
      </c>
      <c r="F97" s="44">
        <v>67</v>
      </c>
      <c r="G97" s="5">
        <v>16</v>
      </c>
      <c r="H97" s="24"/>
      <c r="I97" s="21"/>
      <c r="J97" s="122">
        <v>4.7862541098332823E-2</v>
      </c>
      <c r="K97" s="41">
        <v>1.7825405328134748E-3</v>
      </c>
      <c r="L97" s="41">
        <v>5.7739864554777164E-2</v>
      </c>
      <c r="M97" s="41">
        <v>0</v>
      </c>
      <c r="N97" s="41">
        <v>4.0392701813820008E-3</v>
      </c>
      <c r="O97" s="41">
        <v>6.8852058667160418E-2</v>
      </c>
      <c r="P97" s="41">
        <f t="shared" si="13"/>
        <v>0.18027627503446586</v>
      </c>
      <c r="Q97" s="65">
        <v>0.58058197183448135</v>
      </c>
      <c r="R97" s="65">
        <v>0.57098605351113785</v>
      </c>
      <c r="S97" s="65">
        <v>0.32991420193546261</v>
      </c>
      <c r="T97" s="65">
        <v>0.39230752625729404</v>
      </c>
      <c r="U97" s="65">
        <v>5.2520450377804839E-5</v>
      </c>
      <c r="V97" s="65">
        <v>0.26377757465435903</v>
      </c>
      <c r="W97" s="126">
        <f t="shared" si="14"/>
        <v>6.6016976795857135E-2</v>
      </c>
      <c r="X97" s="24">
        <v>0.43733495691067298</v>
      </c>
      <c r="Y97" s="24">
        <v>6.6458165747507195E-2</v>
      </c>
      <c r="Z97" s="21">
        <f t="shared" ref="Z97:Z119" si="20">X97/6.625</f>
        <v>6.6012823684629879E-2</v>
      </c>
      <c r="AA97" s="21">
        <f t="shared" ref="AA97:AA119" si="21">Y97/6.625</f>
        <v>1.0031421244906746E-2</v>
      </c>
      <c r="AB97" s="25">
        <v>650.94426912300605</v>
      </c>
      <c r="AC97" s="23">
        <v>2.79791190373337</v>
      </c>
      <c r="AD97" s="35">
        <v>18.212847192462799</v>
      </c>
      <c r="AE97" s="25">
        <v>22.5913</v>
      </c>
      <c r="AF97" s="41">
        <v>0.52592805399999998</v>
      </c>
      <c r="AG97" s="41">
        <v>0.10781925000000001</v>
      </c>
      <c r="AH97" s="13">
        <v>1.8329461382933655E-2</v>
      </c>
      <c r="AI97" s="69">
        <v>1.4703215336136263E-2</v>
      </c>
      <c r="AJ97" s="119">
        <f t="shared" si="19"/>
        <v>0.80216297844006768</v>
      </c>
      <c r="AK97" s="13" t="s">
        <v>61</v>
      </c>
      <c r="AL97" s="13" t="s">
        <v>61</v>
      </c>
      <c r="AM97" s="50" t="str">
        <f t="shared" si="17"/>
        <v/>
      </c>
    </row>
    <row r="98" spans="1:39" x14ac:dyDescent="0.35">
      <c r="A98" s="1" t="s">
        <v>45</v>
      </c>
      <c r="B98" s="5">
        <v>54</v>
      </c>
      <c r="C98" s="8">
        <v>43238</v>
      </c>
      <c r="D98" s="5">
        <v>2</v>
      </c>
      <c r="E98" s="3">
        <v>4</v>
      </c>
      <c r="F98" s="44">
        <v>90</v>
      </c>
      <c r="G98" s="5">
        <v>16</v>
      </c>
      <c r="H98" s="24">
        <v>1.4007489143512</v>
      </c>
      <c r="I98" s="21">
        <f t="shared" si="18"/>
        <v>0.21143379839263396</v>
      </c>
      <c r="J98" s="122">
        <v>3.3263093736402009E-2</v>
      </c>
      <c r="K98" s="41">
        <v>5.9973326337649615E-4</v>
      </c>
      <c r="L98" s="41">
        <v>4.1218428298197954E-2</v>
      </c>
      <c r="M98" s="41">
        <v>3.1875980948023429E-3</v>
      </c>
      <c r="N98" s="41">
        <v>2.1155026405312934E-3</v>
      </c>
      <c r="O98" s="41">
        <v>4.298538615771292E-2</v>
      </c>
      <c r="P98" s="41">
        <f t="shared" si="13"/>
        <v>0.12336974219102304</v>
      </c>
      <c r="Q98" s="65">
        <v>0.27960002741371798</v>
      </c>
      <c r="R98" s="65">
        <v>0.30784540659820459</v>
      </c>
      <c r="S98" s="65">
        <v>8.9968990856921782E-3</v>
      </c>
      <c r="T98" s="65">
        <v>0.23441585504395998</v>
      </c>
      <c r="U98" s="65">
        <v>0.53467146659115572</v>
      </c>
      <c r="V98" s="65">
        <v>0.24048409766683942</v>
      </c>
      <c r="W98" s="126">
        <f t="shared" si="14"/>
        <v>2.2071449326065563E-2</v>
      </c>
      <c r="X98" s="24">
        <v>0.104298027023611</v>
      </c>
      <c r="Y98" s="24">
        <v>2.6989092641648799E-2</v>
      </c>
      <c r="Z98" s="21">
        <f t="shared" si="20"/>
        <v>1.5743098418658265E-2</v>
      </c>
      <c r="AA98" s="21">
        <f t="shared" si="21"/>
        <v>4.0738253043998184E-3</v>
      </c>
      <c r="AB98" s="25">
        <v>650.94426912300605</v>
      </c>
      <c r="AC98" s="23">
        <v>0.80488002137729298</v>
      </c>
      <c r="AD98" s="35">
        <v>5.2393203724715098</v>
      </c>
      <c r="AE98" s="25">
        <v>21.8508</v>
      </c>
      <c r="AF98" s="41">
        <v>2.01372185837086</v>
      </c>
      <c r="AG98" s="41">
        <v>2.3435350000000001E-2</v>
      </c>
      <c r="AH98" s="13">
        <v>7.8539164980492154E-3</v>
      </c>
      <c r="AI98" s="13">
        <v>2.873401700135695E-2</v>
      </c>
      <c r="AJ98" s="50">
        <f t="shared" si="19"/>
        <v>3.6585590142821114</v>
      </c>
      <c r="AK98" s="13" t="s">
        <v>61</v>
      </c>
      <c r="AL98" s="13" t="s">
        <v>61</v>
      </c>
      <c r="AM98" s="50" t="str">
        <f t="shared" si="17"/>
        <v/>
      </c>
    </row>
    <row r="99" spans="1:39" s="99" customFormat="1" x14ac:dyDescent="0.35">
      <c r="A99" s="85" t="s">
        <v>44</v>
      </c>
      <c r="B99" s="86">
        <v>14</v>
      </c>
      <c r="C99" s="87">
        <v>42866.833333333336</v>
      </c>
      <c r="D99" s="88">
        <v>1</v>
      </c>
      <c r="E99" s="88">
        <v>1</v>
      </c>
      <c r="F99" s="89">
        <v>0</v>
      </c>
      <c r="G99" s="90">
        <v>101</v>
      </c>
      <c r="H99" s="92">
        <v>1.6008406846030301</v>
      </c>
      <c r="I99" s="92">
        <f>H99/6.625</f>
        <v>0.24163632975140076</v>
      </c>
      <c r="J99" s="123"/>
      <c r="K99" s="96"/>
      <c r="L99" s="96"/>
      <c r="M99" s="96"/>
      <c r="N99" s="96"/>
      <c r="O99" s="96"/>
      <c r="P99" s="96"/>
      <c r="Q99" s="93"/>
      <c r="R99" s="93"/>
      <c r="S99" s="93"/>
      <c r="T99" s="93"/>
      <c r="U99" s="93"/>
      <c r="V99" s="93"/>
      <c r="W99" s="129"/>
      <c r="X99" s="92">
        <v>0.300866118286229</v>
      </c>
      <c r="Y99" s="92">
        <v>6.0736548445545199E-2</v>
      </c>
      <c r="Z99" s="92"/>
      <c r="AA99" s="92"/>
      <c r="AB99" s="94">
        <v>638.84154808503104</v>
      </c>
      <c r="AC99" s="91">
        <v>76.969804164601996</v>
      </c>
      <c r="AD99" s="95">
        <v>491.71508848316103</v>
      </c>
      <c r="AE99" s="94">
        <v>24.457000000000001</v>
      </c>
      <c r="AF99" s="96">
        <v>8.8581293333333342E-3</v>
      </c>
      <c r="AG99" s="96">
        <v>6.6310755325586432E-2</v>
      </c>
      <c r="AH99" s="97">
        <v>7.1014598567197809E-4</v>
      </c>
      <c r="AI99" s="97">
        <v>3.1112851310615878E-4</v>
      </c>
      <c r="AJ99" s="98">
        <f t="shared" si="19"/>
        <v>0.4381190901357449</v>
      </c>
      <c r="AK99" s="97">
        <v>3.0589504228868098E-2</v>
      </c>
      <c r="AL99" s="97">
        <v>1.8314850723071114E-2</v>
      </c>
      <c r="AM99" s="98">
        <f t="shared" si="17"/>
        <v>0.59872989722360126</v>
      </c>
    </row>
    <row r="100" spans="1:39" s="99" customFormat="1" x14ac:dyDescent="0.35">
      <c r="A100" s="85" t="s">
        <v>44</v>
      </c>
      <c r="B100" s="86">
        <v>14</v>
      </c>
      <c r="C100" s="87">
        <v>42866.833333333336</v>
      </c>
      <c r="D100" s="88">
        <v>1</v>
      </c>
      <c r="E100" s="88">
        <v>1</v>
      </c>
      <c r="F100" s="89">
        <v>15</v>
      </c>
      <c r="G100" s="90">
        <v>101</v>
      </c>
      <c r="H100" s="92">
        <v>1.2662824338295</v>
      </c>
      <c r="I100" s="92">
        <f t="shared" ref="I100:I112" si="22">H100/6.625</f>
        <v>0.19113697114407546</v>
      </c>
      <c r="J100" s="123"/>
      <c r="K100" s="96"/>
      <c r="L100" s="96"/>
      <c r="M100" s="96"/>
      <c r="N100" s="96"/>
      <c r="O100" s="96"/>
      <c r="P100" s="96"/>
      <c r="Q100" s="93"/>
      <c r="R100" s="93"/>
      <c r="S100" s="93"/>
      <c r="T100" s="93"/>
      <c r="U100" s="93"/>
      <c r="V100" s="93"/>
      <c r="W100" s="129"/>
      <c r="X100" s="101">
        <v>0.22044664517062099</v>
      </c>
      <c r="Y100" s="101">
        <v>4.6448072750188203E-2</v>
      </c>
      <c r="Z100" s="92"/>
      <c r="AA100" s="92"/>
      <c r="AB100" s="102">
        <v>638.84154808503104</v>
      </c>
      <c r="AC100" s="100">
        <v>35.097931846197199</v>
      </c>
      <c r="AD100" s="103">
        <v>224.22017115207501</v>
      </c>
      <c r="AE100" s="102">
        <v>24.296500000000002</v>
      </c>
      <c r="AF100" s="96">
        <v>2.2079226058333335E-2</v>
      </c>
      <c r="AG100" s="96">
        <v>6.0022802753266741E-2</v>
      </c>
      <c r="AH100" s="97">
        <v>2.3535488532264491E-3</v>
      </c>
      <c r="AI100" s="97">
        <v>7.2052755312622895E-4</v>
      </c>
      <c r="AJ100" s="98">
        <f t="shared" si="19"/>
        <v>0.30614514423121797</v>
      </c>
      <c r="AK100" s="97">
        <v>3.0624043426062512E-2</v>
      </c>
      <c r="AL100" s="97">
        <v>2.576793256280905E-2</v>
      </c>
      <c r="AM100" s="98">
        <f t="shared" si="17"/>
        <v>0.84142816166722512</v>
      </c>
    </row>
    <row r="101" spans="1:39" s="99" customFormat="1" x14ac:dyDescent="0.35">
      <c r="A101" s="85" t="s">
        <v>44</v>
      </c>
      <c r="B101" s="86">
        <v>14</v>
      </c>
      <c r="C101" s="87">
        <v>42866.833333333336</v>
      </c>
      <c r="D101" s="88">
        <v>1</v>
      </c>
      <c r="E101" s="88">
        <v>1</v>
      </c>
      <c r="F101" s="89">
        <v>30</v>
      </c>
      <c r="G101" s="90">
        <v>101</v>
      </c>
      <c r="H101" s="92">
        <v>1.66044968766434</v>
      </c>
      <c r="I101" s="92">
        <f t="shared" si="22"/>
        <v>0.25063391511914568</v>
      </c>
      <c r="J101" s="123"/>
      <c r="K101" s="96"/>
      <c r="L101" s="96"/>
      <c r="M101" s="96"/>
      <c r="N101" s="96"/>
      <c r="O101" s="96"/>
      <c r="P101" s="96"/>
      <c r="Q101" s="93"/>
      <c r="R101" s="93"/>
      <c r="S101" s="93"/>
      <c r="T101" s="93"/>
      <c r="U101" s="93"/>
      <c r="V101" s="93"/>
      <c r="W101" s="129"/>
      <c r="X101" s="101">
        <v>0.22641824673906799</v>
      </c>
      <c r="Y101" s="101">
        <v>4.7124681361178103E-2</v>
      </c>
      <c r="Z101" s="92"/>
      <c r="AA101" s="92"/>
      <c r="AB101" s="102">
        <v>638.84154808503104</v>
      </c>
      <c r="AC101" s="100">
        <v>22.3215208908594</v>
      </c>
      <c r="AD101" s="103">
        <v>142.59914961529</v>
      </c>
      <c r="AE101" s="102">
        <v>24.167300000000001</v>
      </c>
      <c r="AF101" s="96">
        <v>2.0555520566666666E-2</v>
      </c>
      <c r="AG101" s="96">
        <v>9.6982687003719162E-2</v>
      </c>
      <c r="AH101" s="97">
        <v>6.0264770521363973E-3</v>
      </c>
      <c r="AI101" s="97">
        <v>1.9521625246225571E-3</v>
      </c>
      <c r="AJ101" s="98">
        <f t="shared" si="19"/>
        <v>0.32393096459738646</v>
      </c>
      <c r="AK101" s="97">
        <v>8.507096821062439E-3</v>
      </c>
      <c r="AL101" s="97">
        <v>1.7675805896212975E-3</v>
      </c>
      <c r="AM101" s="98">
        <f t="shared" si="17"/>
        <v>0.20777718025319794</v>
      </c>
    </row>
    <row r="102" spans="1:39" s="99" customFormat="1" x14ac:dyDescent="0.35">
      <c r="A102" s="85" t="s">
        <v>44</v>
      </c>
      <c r="B102" s="86">
        <v>32</v>
      </c>
      <c r="C102" s="87">
        <v>42868.833333333336</v>
      </c>
      <c r="D102" s="88">
        <v>1</v>
      </c>
      <c r="E102" s="88">
        <v>3</v>
      </c>
      <c r="F102" s="89">
        <v>0</v>
      </c>
      <c r="G102" s="90">
        <v>102</v>
      </c>
      <c r="H102" s="92">
        <v>2.3076305855877002</v>
      </c>
      <c r="I102" s="92">
        <f t="shared" si="22"/>
        <v>0.34832159782455852</v>
      </c>
      <c r="J102" s="123"/>
      <c r="K102" s="96"/>
      <c r="L102" s="96"/>
      <c r="M102" s="96"/>
      <c r="N102" s="96"/>
      <c r="O102" s="96"/>
      <c r="P102" s="96"/>
      <c r="Q102" s="93"/>
      <c r="R102" s="93"/>
      <c r="S102" s="93"/>
      <c r="T102" s="93"/>
      <c r="U102" s="93"/>
      <c r="V102" s="93"/>
      <c r="W102" s="129"/>
      <c r="X102" s="101">
        <v>0.42754254268679598</v>
      </c>
      <c r="Y102" s="101">
        <v>6.4783179304491095E-2</v>
      </c>
      <c r="Z102" s="92"/>
      <c r="AA102" s="92"/>
      <c r="AB102" s="102">
        <v>638.84154808503104</v>
      </c>
      <c r="AC102" s="100">
        <v>76.969804164601996</v>
      </c>
      <c r="AD102" s="103">
        <v>491.71508848316103</v>
      </c>
      <c r="AE102" s="102">
        <v>24.66</v>
      </c>
      <c r="AF102" s="96">
        <v>8.8581293333333342E-3</v>
      </c>
      <c r="AG102" s="96">
        <v>6.6310755325586432E-2</v>
      </c>
      <c r="AH102" s="97">
        <v>2.3642644270751708E-3</v>
      </c>
      <c r="AI102" s="97">
        <v>1.088922874609518E-3</v>
      </c>
      <c r="AJ102" s="98">
        <f t="shared" si="19"/>
        <v>0.46057575546091661</v>
      </c>
      <c r="AK102" s="97">
        <v>6.3154861353532784E-3</v>
      </c>
      <c r="AL102" s="97">
        <v>1.3486947266043057E-3</v>
      </c>
      <c r="AM102" s="98">
        <f t="shared" si="17"/>
        <v>0.21355358838561711</v>
      </c>
    </row>
    <row r="103" spans="1:39" s="99" customFormat="1" x14ac:dyDescent="0.35">
      <c r="A103" s="85" t="s">
        <v>44</v>
      </c>
      <c r="B103" s="86">
        <v>32</v>
      </c>
      <c r="C103" s="87">
        <v>42868.833333333336</v>
      </c>
      <c r="D103" s="88">
        <v>1</v>
      </c>
      <c r="E103" s="88">
        <v>3</v>
      </c>
      <c r="F103" s="89">
        <v>15</v>
      </c>
      <c r="G103" s="90">
        <v>102</v>
      </c>
      <c r="H103" s="92">
        <v>1.68696027395276</v>
      </c>
      <c r="I103" s="92">
        <f t="shared" si="22"/>
        <v>0.25463551304947324</v>
      </c>
      <c r="J103" s="123"/>
      <c r="K103" s="96"/>
      <c r="L103" s="96"/>
      <c r="M103" s="96"/>
      <c r="N103" s="96"/>
      <c r="O103" s="96"/>
      <c r="P103" s="96"/>
      <c r="Q103" s="93"/>
      <c r="R103" s="93"/>
      <c r="S103" s="93"/>
      <c r="T103" s="93"/>
      <c r="U103" s="93"/>
      <c r="V103" s="93"/>
      <c r="W103" s="129"/>
      <c r="X103" s="101">
        <v>0.297632707803765</v>
      </c>
      <c r="Y103" s="101">
        <v>5.2219349112785397E-2</v>
      </c>
      <c r="Z103" s="92"/>
      <c r="AA103" s="92"/>
      <c r="AB103" s="102">
        <v>638.84154808503104</v>
      </c>
      <c r="AC103" s="100">
        <v>35.097931846197199</v>
      </c>
      <c r="AD103" s="103">
        <v>224.22017115207501</v>
      </c>
      <c r="AE103" s="102">
        <v>24.392499999999998</v>
      </c>
      <c r="AF103" s="96">
        <v>2.2079226058333335E-2</v>
      </c>
      <c r="AG103" s="96">
        <v>8.9142313035984605E-2</v>
      </c>
      <c r="AH103" s="97">
        <v>7.0035736867206421E-3</v>
      </c>
      <c r="AI103" s="97">
        <v>2.4621790812126478E-3</v>
      </c>
      <c r="AJ103" s="98">
        <f t="shared" si="19"/>
        <v>0.35156038778904319</v>
      </c>
      <c r="AK103" s="97">
        <v>1.0309609861611838E-2</v>
      </c>
      <c r="AL103" s="97">
        <v>2.1023537505950214E-3</v>
      </c>
      <c r="AM103" s="98">
        <f t="shared" si="17"/>
        <v>0.2039217563821889</v>
      </c>
    </row>
    <row r="104" spans="1:39" s="99" customFormat="1" x14ac:dyDescent="0.35">
      <c r="A104" s="85" t="s">
        <v>44</v>
      </c>
      <c r="B104" s="86">
        <v>32</v>
      </c>
      <c r="C104" s="87">
        <v>42868.833333333336</v>
      </c>
      <c r="D104" s="88">
        <v>1</v>
      </c>
      <c r="E104" s="88">
        <v>3</v>
      </c>
      <c r="F104" s="89">
        <v>30</v>
      </c>
      <c r="G104" s="90">
        <v>102</v>
      </c>
      <c r="H104" s="92">
        <v>1.5401434146766</v>
      </c>
      <c r="I104" s="92">
        <f t="shared" si="22"/>
        <v>0.23247447768703397</v>
      </c>
      <c r="J104" s="123"/>
      <c r="K104" s="96"/>
      <c r="L104" s="96"/>
      <c r="M104" s="96"/>
      <c r="N104" s="96"/>
      <c r="O104" s="96"/>
      <c r="P104" s="96"/>
      <c r="Q104" s="93"/>
      <c r="R104" s="93"/>
      <c r="S104" s="93"/>
      <c r="T104" s="93"/>
      <c r="U104" s="93"/>
      <c r="V104" s="93"/>
      <c r="W104" s="129"/>
      <c r="X104" s="101">
        <v>0.29077635533778201</v>
      </c>
      <c r="Y104" s="101">
        <v>5.26038933024148E-2</v>
      </c>
      <c r="Z104" s="92"/>
      <c r="AA104" s="92"/>
      <c r="AB104" s="102">
        <v>638.84154808503104</v>
      </c>
      <c r="AC104" s="100">
        <v>22.3215208908594</v>
      </c>
      <c r="AD104" s="103">
        <v>142.59914961529</v>
      </c>
      <c r="AE104" s="102">
        <v>24.363199999999999</v>
      </c>
      <c r="AF104" s="96">
        <v>2.0555520566666666E-2</v>
      </c>
      <c r="AG104" s="96">
        <v>2.39914273E-2</v>
      </c>
      <c r="AH104" s="97">
        <v>6.2821725886296892E-3</v>
      </c>
      <c r="AI104" s="97">
        <v>2.274837382690546E-3</v>
      </c>
      <c r="AJ104" s="98">
        <f t="shared" si="19"/>
        <v>0.36210997876878598</v>
      </c>
      <c r="AK104" s="97">
        <v>2.6134084359636872E-3</v>
      </c>
      <c r="AL104" s="97">
        <v>6.9899106442329953E-4</v>
      </c>
      <c r="AM104" s="98">
        <f t="shared" si="17"/>
        <v>0.26746338414016346</v>
      </c>
    </row>
    <row r="105" spans="1:39" s="99" customFormat="1" x14ac:dyDescent="0.35">
      <c r="A105" s="85" t="s">
        <v>44</v>
      </c>
      <c r="B105" s="86">
        <v>59</v>
      </c>
      <c r="C105" s="87">
        <v>42871.833333333336</v>
      </c>
      <c r="D105" s="88">
        <v>2</v>
      </c>
      <c r="E105" s="88">
        <v>1</v>
      </c>
      <c r="F105" s="89">
        <v>0</v>
      </c>
      <c r="G105" s="90">
        <v>103</v>
      </c>
      <c r="H105" s="92">
        <v>5.8715347604213299</v>
      </c>
      <c r="I105" s="92">
        <f t="shared" si="22"/>
        <v>0.88626939779944602</v>
      </c>
      <c r="J105" s="123"/>
      <c r="K105" s="96"/>
      <c r="L105" s="96"/>
      <c r="M105" s="96"/>
      <c r="N105" s="96"/>
      <c r="O105" s="96"/>
      <c r="P105" s="96"/>
      <c r="Q105" s="93"/>
      <c r="R105" s="93"/>
      <c r="S105" s="93"/>
      <c r="T105" s="93"/>
      <c r="U105" s="93"/>
      <c r="V105" s="93"/>
      <c r="W105" s="129"/>
      <c r="X105" s="101">
        <v>0.25935476749396802</v>
      </c>
      <c r="Y105" s="101">
        <v>4.6175887177686503E-2</v>
      </c>
      <c r="Z105" s="92"/>
      <c r="AA105" s="92"/>
      <c r="AB105" s="102">
        <v>638.84154808503104</v>
      </c>
      <c r="AC105" s="100">
        <v>77.885885527186701</v>
      </c>
      <c r="AD105" s="103">
        <v>497.56739684161499</v>
      </c>
      <c r="AE105" s="102">
        <v>25.3368</v>
      </c>
      <c r="AF105" s="96">
        <v>9.7556733E-3</v>
      </c>
      <c r="AG105" s="96">
        <v>4.127509441426884E-2</v>
      </c>
      <c r="AH105" s="97">
        <v>2.508807468186096E-4</v>
      </c>
      <c r="AI105" s="97">
        <v>1.1879432879533348E-4</v>
      </c>
      <c r="AJ105" s="98">
        <f t="shared" si="19"/>
        <v>0.47350914847691955</v>
      </c>
      <c r="AK105" s="97">
        <v>8.2044108807547561E-3</v>
      </c>
      <c r="AL105" s="97">
        <v>2.2861016868763345E-3</v>
      </c>
      <c r="AM105" s="98">
        <f t="shared" si="17"/>
        <v>0.27864300314832929</v>
      </c>
    </row>
    <row r="106" spans="1:39" s="99" customFormat="1" x14ac:dyDescent="0.35">
      <c r="A106" s="85" t="s">
        <v>44</v>
      </c>
      <c r="B106" s="86">
        <v>59</v>
      </c>
      <c r="C106" s="87">
        <v>42871.833333333336</v>
      </c>
      <c r="D106" s="88">
        <v>2</v>
      </c>
      <c r="E106" s="88">
        <v>1</v>
      </c>
      <c r="F106" s="89">
        <v>15</v>
      </c>
      <c r="G106" s="90">
        <v>103</v>
      </c>
      <c r="H106" s="92">
        <v>1.6733607502365999</v>
      </c>
      <c r="I106" s="92">
        <f t="shared" si="22"/>
        <v>0.25258275475269432</v>
      </c>
      <c r="J106" s="123"/>
      <c r="K106" s="96"/>
      <c r="L106" s="96"/>
      <c r="M106" s="96"/>
      <c r="N106" s="96"/>
      <c r="O106" s="96"/>
      <c r="P106" s="96"/>
      <c r="Q106" s="93"/>
      <c r="R106" s="93"/>
      <c r="S106" s="93"/>
      <c r="T106" s="93"/>
      <c r="U106" s="93"/>
      <c r="V106" s="93"/>
      <c r="W106" s="129"/>
      <c r="X106" s="101">
        <v>0.23015112118684</v>
      </c>
      <c r="Y106" s="101">
        <v>4.3100948201487597E-2</v>
      </c>
      <c r="Z106" s="92"/>
      <c r="AA106" s="92"/>
      <c r="AB106" s="102">
        <v>638.84154808503104</v>
      </c>
      <c r="AC106" s="100">
        <v>36.875697070077301</v>
      </c>
      <c r="AD106" s="103">
        <v>235.577274029628</v>
      </c>
      <c r="AE106" s="102">
        <v>25.073799999999999</v>
      </c>
      <c r="AF106" s="96">
        <v>1.1596250250000001E-2</v>
      </c>
      <c r="AG106" s="96">
        <v>5.1515515467161196E-2</v>
      </c>
      <c r="AH106" s="97">
        <v>8.6117311478855964E-4</v>
      </c>
      <c r="AI106" s="97">
        <v>3.1810207082139769E-4</v>
      </c>
      <c r="AJ106" s="98">
        <f t="shared" si="19"/>
        <v>0.36938225933760138</v>
      </c>
      <c r="AK106" s="97">
        <v>1.7888926635294535E-2</v>
      </c>
      <c r="AL106" s="97">
        <v>1.0952127348199447E-2</v>
      </c>
      <c r="AM106" s="98">
        <f t="shared" si="17"/>
        <v>0.61222942949472969</v>
      </c>
    </row>
    <row r="107" spans="1:39" s="99" customFormat="1" x14ac:dyDescent="0.35">
      <c r="A107" s="85" t="s">
        <v>44</v>
      </c>
      <c r="B107" s="86">
        <v>59</v>
      </c>
      <c r="C107" s="87">
        <v>42871.833333333336</v>
      </c>
      <c r="D107" s="88">
        <v>2</v>
      </c>
      <c r="E107" s="88">
        <v>1</v>
      </c>
      <c r="F107" s="89">
        <v>30</v>
      </c>
      <c r="G107" s="90">
        <v>103</v>
      </c>
      <c r="H107" s="92">
        <v>1.15635825321009</v>
      </c>
      <c r="I107" s="92">
        <f t="shared" si="22"/>
        <v>0.17454464199397585</v>
      </c>
      <c r="J107" s="123"/>
      <c r="K107" s="96"/>
      <c r="L107" s="96"/>
      <c r="M107" s="96"/>
      <c r="N107" s="96"/>
      <c r="O107" s="96"/>
      <c r="P107" s="96"/>
      <c r="Q107" s="93"/>
      <c r="R107" s="93"/>
      <c r="S107" s="93"/>
      <c r="T107" s="93"/>
      <c r="U107" s="93"/>
      <c r="V107" s="93"/>
      <c r="W107" s="129"/>
      <c r="X107" s="101">
        <v>0.21990363456933701</v>
      </c>
      <c r="Y107" s="101">
        <v>4.5684690854736303E-2</v>
      </c>
      <c r="Z107" s="92"/>
      <c r="AA107" s="92"/>
      <c r="AB107" s="102">
        <v>638.84154808503104</v>
      </c>
      <c r="AC107" s="100">
        <v>15.293396778291701</v>
      </c>
      <c r="AD107" s="103">
        <v>97.700572733225101</v>
      </c>
      <c r="AE107" s="102">
        <v>24.847100000000001</v>
      </c>
      <c r="AF107" s="96">
        <v>9.5261386249999996E-3</v>
      </c>
      <c r="AG107" s="96">
        <v>4.8102041782863744E-2</v>
      </c>
      <c r="AH107" s="97">
        <v>2.6433726586206382E-4</v>
      </c>
      <c r="AI107" s="97">
        <v>1.1567393313566813E-4</v>
      </c>
      <c r="AJ107" s="98">
        <f t="shared" si="19"/>
        <v>0.43759979418122974</v>
      </c>
      <c r="AK107" s="97">
        <v>1.7269126152611749E-2</v>
      </c>
      <c r="AL107" s="97">
        <v>7.6702511836026057E-3</v>
      </c>
      <c r="AM107" s="98">
        <f t="shared" si="17"/>
        <v>0.44415977483855323</v>
      </c>
    </row>
    <row r="108" spans="1:39" s="99" customFormat="1" x14ac:dyDescent="0.35">
      <c r="A108" s="85" t="s">
        <v>45</v>
      </c>
      <c r="B108" s="86">
        <v>16</v>
      </c>
      <c r="C108" s="87">
        <v>43225</v>
      </c>
      <c r="D108" s="88">
        <v>1</v>
      </c>
      <c r="E108" s="88">
        <v>1</v>
      </c>
      <c r="F108" s="89">
        <v>10</v>
      </c>
      <c r="G108" s="90">
        <v>104</v>
      </c>
      <c r="H108" s="101">
        <v>1.6115707842471301</v>
      </c>
      <c r="I108" s="92">
        <f t="shared" si="22"/>
        <v>0.24325596743352906</v>
      </c>
      <c r="J108" s="123"/>
      <c r="K108" s="96"/>
      <c r="L108" s="96"/>
      <c r="M108" s="96"/>
      <c r="N108" s="96"/>
      <c r="O108" s="96"/>
      <c r="P108" s="96"/>
      <c r="Q108" s="93"/>
      <c r="R108" s="93"/>
      <c r="S108" s="93"/>
      <c r="T108" s="93"/>
      <c r="U108" s="93"/>
      <c r="V108" s="93"/>
      <c r="W108" s="129"/>
      <c r="X108" s="101">
        <v>0.34357259783301197</v>
      </c>
      <c r="Y108" s="101">
        <v>6.3095376674091805E-2</v>
      </c>
      <c r="Z108" s="92">
        <f t="shared" si="20"/>
        <v>5.1860014767247088E-2</v>
      </c>
      <c r="AA108" s="92">
        <f t="shared" si="21"/>
        <v>9.5238304413723471E-3</v>
      </c>
      <c r="AB108" s="102">
        <v>585.19457997153302</v>
      </c>
      <c r="AC108" s="100">
        <v>77.499036500515402</v>
      </c>
      <c r="AD108" s="103">
        <v>453.520161131176</v>
      </c>
      <c r="AE108" s="102">
        <v>25.4175</v>
      </c>
      <c r="AF108" s="96">
        <v>1.05426639125E-2</v>
      </c>
      <c r="AG108" s="96">
        <v>2.2860160305232111E-2</v>
      </c>
      <c r="AH108" s="97">
        <v>7.1263766482393008E-4</v>
      </c>
      <c r="AI108" s="97">
        <v>2.7441141787408853E-4</v>
      </c>
      <c r="AJ108" s="98">
        <f t="shared" si="19"/>
        <v>0.38506443234639698</v>
      </c>
      <c r="AK108" s="97">
        <v>6.4568402716103064E-3</v>
      </c>
      <c r="AL108" s="97">
        <v>2.1871422397306112E-3</v>
      </c>
      <c r="AM108" s="98">
        <f t="shared" si="17"/>
        <v>0.33873259175190157</v>
      </c>
    </row>
    <row r="109" spans="1:39" s="99" customFormat="1" x14ac:dyDescent="0.35">
      <c r="A109" s="85" t="s">
        <v>45</v>
      </c>
      <c r="B109" s="86">
        <v>16</v>
      </c>
      <c r="C109" s="87">
        <v>43225</v>
      </c>
      <c r="D109" s="88">
        <v>1</v>
      </c>
      <c r="E109" s="88">
        <v>1</v>
      </c>
      <c r="F109" s="89">
        <v>60</v>
      </c>
      <c r="G109" s="90">
        <v>104</v>
      </c>
      <c r="H109" s="101">
        <v>0.47222517133319802</v>
      </c>
      <c r="I109" s="92">
        <f t="shared" si="22"/>
        <v>7.1279271144633657E-2</v>
      </c>
      <c r="J109" s="123"/>
      <c r="K109" s="96"/>
      <c r="L109" s="96"/>
      <c r="M109" s="96"/>
      <c r="N109" s="96"/>
      <c r="O109" s="96"/>
      <c r="P109" s="96"/>
      <c r="Q109" s="93"/>
      <c r="R109" s="93"/>
      <c r="S109" s="93"/>
      <c r="T109" s="93"/>
      <c r="U109" s="93"/>
      <c r="V109" s="93"/>
      <c r="W109" s="129"/>
      <c r="X109" s="101">
        <v>0.24873452814987601</v>
      </c>
      <c r="Y109" s="101">
        <v>4.0878267969731201E-2</v>
      </c>
      <c r="Z109" s="92">
        <f t="shared" si="20"/>
        <v>3.7544834437717133E-2</v>
      </c>
      <c r="AA109" s="92">
        <f t="shared" si="21"/>
        <v>6.1703045992047099E-3</v>
      </c>
      <c r="AB109" s="102">
        <v>585.19457997153302</v>
      </c>
      <c r="AC109" s="100">
        <v>7.0461723339414402</v>
      </c>
      <c r="AD109" s="103">
        <v>41.233818593678997</v>
      </c>
      <c r="AE109" s="102">
        <v>24.5425</v>
      </c>
      <c r="AF109" s="96">
        <v>2.8797772105375308E-2</v>
      </c>
      <c r="AG109" s="96">
        <v>2.4888448268204657E-2</v>
      </c>
      <c r="AH109" s="97">
        <v>2.5461317418122779E-3</v>
      </c>
      <c r="AI109" s="97">
        <v>6.591760784360976E-4</v>
      </c>
      <c r="AJ109" s="98">
        <f t="shared" si="19"/>
        <v>0.25889315451010841</v>
      </c>
      <c r="AK109" s="97">
        <v>1.078796590914053E-2</v>
      </c>
      <c r="AL109" s="97">
        <v>6.2567851872773117E-3</v>
      </c>
      <c r="AM109" s="98">
        <f t="shared" si="17"/>
        <v>0.57997821275797723</v>
      </c>
    </row>
    <row r="110" spans="1:39" s="99" customFormat="1" x14ac:dyDescent="0.35">
      <c r="A110" s="85" t="s">
        <v>45</v>
      </c>
      <c r="B110" s="86">
        <v>16</v>
      </c>
      <c r="C110" s="87">
        <v>43225</v>
      </c>
      <c r="D110" s="88">
        <v>1</v>
      </c>
      <c r="E110" s="88">
        <v>1</v>
      </c>
      <c r="F110" s="89">
        <v>115</v>
      </c>
      <c r="G110" s="90">
        <v>104</v>
      </c>
      <c r="H110" s="101">
        <v>1.7126659487891001</v>
      </c>
      <c r="I110" s="92">
        <f t="shared" si="22"/>
        <v>0.25851561491156227</v>
      </c>
      <c r="J110" s="123"/>
      <c r="K110" s="96"/>
      <c r="L110" s="96"/>
      <c r="M110" s="96"/>
      <c r="N110" s="96"/>
      <c r="O110" s="96"/>
      <c r="P110" s="96"/>
      <c r="Q110" s="93"/>
      <c r="R110" s="93"/>
      <c r="S110" s="93"/>
      <c r="T110" s="93"/>
      <c r="U110" s="93"/>
      <c r="V110" s="93"/>
      <c r="W110" s="129"/>
      <c r="X110" s="101">
        <v>0.170177162485697</v>
      </c>
      <c r="Y110" s="101">
        <v>3.2710884000958403E-2</v>
      </c>
      <c r="Z110" s="92">
        <f t="shared" si="20"/>
        <v>2.5687118865765586E-2</v>
      </c>
      <c r="AA110" s="92">
        <f t="shared" si="21"/>
        <v>4.9374919246729662E-3</v>
      </c>
      <c r="AB110" s="102">
        <v>585.19457997153302</v>
      </c>
      <c r="AC110" s="100">
        <v>0.23858828355817799</v>
      </c>
      <c r="AD110" s="103">
        <v>1.3962057038295701</v>
      </c>
      <c r="AE110" s="102">
        <v>24.211400000000001</v>
      </c>
      <c r="AF110" s="96">
        <v>2.6739746100950479E-2</v>
      </c>
      <c r="AG110" s="96">
        <v>2.6739746100950479E-2</v>
      </c>
      <c r="AH110" s="97">
        <v>8.8590728214612652E-5</v>
      </c>
      <c r="AI110" s="97">
        <v>5.9889374724266281E-5</v>
      </c>
      <c r="AJ110" s="98">
        <f t="shared" si="19"/>
        <v>0.67602305490912296</v>
      </c>
      <c r="AK110" s="97">
        <v>4.649662372339592E-3</v>
      </c>
      <c r="AL110" s="97">
        <v>1.3137453195431015E-3</v>
      </c>
      <c r="AM110" s="98">
        <f t="shared" si="17"/>
        <v>0.28254639032684392</v>
      </c>
    </row>
    <row r="111" spans="1:39" s="99" customFormat="1" x14ac:dyDescent="0.35">
      <c r="A111" s="85" t="s">
        <v>45</v>
      </c>
      <c r="B111" s="86">
        <v>26</v>
      </c>
      <c r="C111" s="87">
        <v>43227</v>
      </c>
      <c r="D111" s="88">
        <v>1</v>
      </c>
      <c r="E111" s="88">
        <v>3</v>
      </c>
      <c r="F111" s="89">
        <v>10</v>
      </c>
      <c r="G111" s="90">
        <v>105</v>
      </c>
      <c r="H111" s="101">
        <v>1.2939477721424699</v>
      </c>
      <c r="I111" s="92">
        <f t="shared" si="22"/>
        <v>0.19531287126678792</v>
      </c>
      <c r="J111" s="123"/>
      <c r="K111" s="96"/>
      <c r="L111" s="96"/>
      <c r="M111" s="96"/>
      <c r="N111" s="96"/>
      <c r="O111" s="96"/>
      <c r="P111" s="96"/>
      <c r="Q111" s="93"/>
      <c r="R111" s="93"/>
      <c r="S111" s="93"/>
      <c r="T111" s="93"/>
      <c r="U111" s="93"/>
      <c r="V111" s="93"/>
      <c r="W111" s="129"/>
      <c r="X111" s="101">
        <v>0.379751460995156</v>
      </c>
      <c r="Y111" s="101">
        <v>5.6672390811519903E-2</v>
      </c>
      <c r="Z111" s="92">
        <f t="shared" si="20"/>
        <v>5.7320975244551847E-2</v>
      </c>
      <c r="AA111" s="92">
        <f t="shared" si="21"/>
        <v>8.5543231413614945E-3</v>
      </c>
      <c r="AB111" s="102">
        <v>663.216643327057</v>
      </c>
      <c r="AC111" s="100">
        <v>77.499036500515402</v>
      </c>
      <c r="AD111" s="103">
        <v>513.986508489529</v>
      </c>
      <c r="AE111" s="102">
        <v>25.648800000000001</v>
      </c>
      <c r="AF111" s="96">
        <v>2.8765172799999999E-2</v>
      </c>
      <c r="AG111" s="96">
        <v>5.2035446054857923E-2</v>
      </c>
      <c r="AH111" s="97">
        <v>1.8121731777961366E-3</v>
      </c>
      <c r="AI111" s="97">
        <v>4.3648031351142835E-4</v>
      </c>
      <c r="AJ111" s="98">
        <f t="shared" si="19"/>
        <v>0.24086015556319582</v>
      </c>
      <c r="AK111" s="97">
        <v>3.2422822162080485E-2</v>
      </c>
      <c r="AL111" s="97">
        <v>9.1738537543697207E-2</v>
      </c>
      <c r="AM111" s="98">
        <f t="shared" si="17"/>
        <v>2.8294433188172103</v>
      </c>
    </row>
    <row r="112" spans="1:39" s="99" customFormat="1" x14ac:dyDescent="0.35">
      <c r="A112" s="85" t="s">
        <v>45</v>
      </c>
      <c r="B112" s="86">
        <v>26</v>
      </c>
      <c r="C112" s="87">
        <v>43227</v>
      </c>
      <c r="D112" s="88">
        <v>1</v>
      </c>
      <c r="E112" s="88">
        <v>3</v>
      </c>
      <c r="F112" s="89">
        <v>45</v>
      </c>
      <c r="G112" s="90">
        <v>105</v>
      </c>
      <c r="H112" s="101">
        <v>0.60181011697597098</v>
      </c>
      <c r="I112" s="92">
        <f t="shared" si="22"/>
        <v>9.0839262939769211E-2</v>
      </c>
      <c r="J112" s="123"/>
      <c r="K112" s="96"/>
      <c r="L112" s="96"/>
      <c r="M112" s="96"/>
      <c r="N112" s="96"/>
      <c r="O112" s="96"/>
      <c r="P112" s="96"/>
      <c r="Q112" s="93"/>
      <c r="R112" s="93"/>
      <c r="S112" s="93"/>
      <c r="T112" s="93"/>
      <c r="U112" s="93"/>
      <c r="V112" s="93"/>
      <c r="W112" s="129"/>
      <c r="X112" s="101">
        <v>0.27728943404204598</v>
      </c>
      <c r="Y112" s="101">
        <v>4.5186684852735998E-2</v>
      </c>
      <c r="Z112" s="92">
        <f t="shared" si="20"/>
        <v>4.1855008912006941E-2</v>
      </c>
      <c r="AA112" s="92">
        <f t="shared" si="21"/>
        <v>6.8206316758846787E-3</v>
      </c>
      <c r="AB112" s="102">
        <v>663.216643327057</v>
      </c>
      <c r="AC112" s="100">
        <v>13.917353597879901</v>
      </c>
      <c r="AD112" s="103">
        <v>92.302205371816299</v>
      </c>
      <c r="AE112" s="102">
        <v>24.688600000000001</v>
      </c>
      <c r="AF112" s="96">
        <v>1.2705051199999999E-2</v>
      </c>
      <c r="AG112" s="96">
        <v>3.753897282412564E-2</v>
      </c>
      <c r="AH112" s="97">
        <v>9.0656983621945086E-4</v>
      </c>
      <c r="AI112" s="97">
        <v>3.1278879053932138E-4</v>
      </c>
      <c r="AJ112" s="98">
        <f t="shared" si="19"/>
        <v>0.34502448464831281</v>
      </c>
      <c r="AK112" s="97">
        <v>1.3282380224784611E-2</v>
      </c>
      <c r="AL112" s="97">
        <v>5.8625749689898447E-3</v>
      </c>
      <c r="AM112" s="98">
        <f t="shared" si="17"/>
        <v>0.44137984832345162</v>
      </c>
    </row>
    <row r="113" spans="1:39" s="99" customFormat="1" x14ac:dyDescent="0.35">
      <c r="A113" s="85" t="s">
        <v>45</v>
      </c>
      <c r="B113" s="86">
        <v>26</v>
      </c>
      <c r="C113" s="87">
        <v>43227</v>
      </c>
      <c r="D113" s="88">
        <v>1</v>
      </c>
      <c r="E113" s="88">
        <v>3</v>
      </c>
      <c r="F113" s="89">
        <v>120</v>
      </c>
      <c r="G113" s="90">
        <v>105</v>
      </c>
      <c r="H113" s="101"/>
      <c r="I113" s="92"/>
      <c r="J113" s="123"/>
      <c r="K113" s="96"/>
      <c r="L113" s="96"/>
      <c r="M113" s="96"/>
      <c r="N113" s="96"/>
      <c r="O113" s="96"/>
      <c r="P113" s="96"/>
      <c r="Q113" s="93"/>
      <c r="R113" s="93"/>
      <c r="S113" s="93"/>
      <c r="T113" s="93"/>
      <c r="U113" s="93"/>
      <c r="V113" s="93"/>
      <c r="W113" s="129"/>
      <c r="X113" s="101">
        <v>0.15530716308023301</v>
      </c>
      <c r="Y113" s="101">
        <v>3.2294364081894303E-2</v>
      </c>
      <c r="Z113" s="92">
        <f t="shared" si="20"/>
        <v>2.3442590653620077E-2</v>
      </c>
      <c r="AA113" s="92">
        <f t="shared" si="21"/>
        <v>4.8746209934934798E-3</v>
      </c>
      <c r="AB113" s="102">
        <v>663.216643327057</v>
      </c>
      <c r="AC113" s="100">
        <v>0.31082099573737298</v>
      </c>
      <c r="AD113" s="103">
        <v>2.0614165746851398</v>
      </c>
      <c r="AE113" s="102">
        <v>24.419799999999999</v>
      </c>
      <c r="AF113" s="96">
        <v>1.7701363309999998</v>
      </c>
      <c r="AG113" s="96">
        <v>3.2833075058885754E-2</v>
      </c>
      <c r="AH113" s="97">
        <v>1.4797432353365607E-3</v>
      </c>
      <c r="AI113" s="97">
        <v>2.3368545304404045E-3</v>
      </c>
      <c r="AJ113" s="98">
        <f t="shared" si="19"/>
        <v>1.5792297438068015</v>
      </c>
      <c r="AK113" s="97">
        <v>3.615904222239077E-3</v>
      </c>
      <c r="AL113" s="97">
        <v>8.3930219463521061E-4</v>
      </c>
      <c r="AM113" s="98">
        <f t="shared" si="17"/>
        <v>0.23211405586276546</v>
      </c>
    </row>
    <row r="114" spans="1:39" s="99" customFormat="1" x14ac:dyDescent="0.35">
      <c r="A114" s="85" t="s">
        <v>45</v>
      </c>
      <c r="B114" s="86">
        <v>38</v>
      </c>
      <c r="C114" s="87">
        <v>43234</v>
      </c>
      <c r="D114" s="88">
        <v>2</v>
      </c>
      <c r="E114" s="88">
        <v>1</v>
      </c>
      <c r="F114" s="89">
        <v>5</v>
      </c>
      <c r="G114" s="90">
        <v>106</v>
      </c>
      <c r="H114" s="101">
        <v>1.3373922181865701</v>
      </c>
      <c r="I114" s="92">
        <f t="shared" ref="I114:I118" si="23">H114/6.625</f>
        <v>0.20187052349985962</v>
      </c>
      <c r="J114" s="123"/>
      <c r="K114" s="96"/>
      <c r="L114" s="96"/>
      <c r="M114" s="96"/>
      <c r="N114" s="96"/>
      <c r="O114" s="96"/>
      <c r="P114" s="96"/>
      <c r="Q114" s="93"/>
      <c r="R114" s="93"/>
      <c r="S114" s="93"/>
      <c r="T114" s="93"/>
      <c r="U114" s="93"/>
      <c r="V114" s="93"/>
      <c r="W114" s="129"/>
      <c r="X114" s="101">
        <v>0.60167259155050801</v>
      </c>
      <c r="Y114" s="101">
        <v>8.7068476788295199E-2</v>
      </c>
      <c r="Z114" s="92">
        <f t="shared" si="20"/>
        <v>9.0818504384982346E-2</v>
      </c>
      <c r="AA114" s="92">
        <f t="shared" si="21"/>
        <v>1.3142411590686067E-2</v>
      </c>
      <c r="AB114" s="102">
        <v>643.51786968083502</v>
      </c>
      <c r="AC114" s="100">
        <v>76.735560404739502</v>
      </c>
      <c r="AD114" s="103">
        <v>493.80704360422902</v>
      </c>
      <c r="AE114" s="102">
        <v>25.2242</v>
      </c>
      <c r="AF114" s="96">
        <v>0.15322289759999999</v>
      </c>
      <c r="AG114" s="96">
        <v>0.16315999363021808</v>
      </c>
      <c r="AH114" s="97">
        <v>1.4938891537610983E-2</v>
      </c>
      <c r="AI114" s="97">
        <v>4.0147598355478008E-3</v>
      </c>
      <c r="AJ114" s="98">
        <f t="shared" si="19"/>
        <v>0.26874549731082914</v>
      </c>
      <c r="AK114" s="97">
        <v>5.0272655520035847E-2</v>
      </c>
      <c r="AL114" s="97">
        <v>2.7124145333890168E-2</v>
      </c>
      <c r="AM114" s="98">
        <f t="shared" si="17"/>
        <v>0.53954073150323267</v>
      </c>
    </row>
    <row r="115" spans="1:39" s="99" customFormat="1" x14ac:dyDescent="0.35">
      <c r="A115" s="85" t="s">
        <v>45</v>
      </c>
      <c r="B115" s="86">
        <v>38</v>
      </c>
      <c r="C115" s="87">
        <v>43234</v>
      </c>
      <c r="D115" s="88">
        <v>2</v>
      </c>
      <c r="E115" s="88">
        <v>1</v>
      </c>
      <c r="F115" s="89">
        <v>40</v>
      </c>
      <c r="G115" s="90">
        <v>106</v>
      </c>
      <c r="H115" s="101">
        <v>1.0087390685888</v>
      </c>
      <c r="I115" s="92">
        <f t="shared" si="23"/>
        <v>0.15226250091906415</v>
      </c>
      <c r="J115" s="123"/>
      <c r="K115" s="96"/>
      <c r="L115" s="96"/>
      <c r="M115" s="96"/>
      <c r="N115" s="96"/>
      <c r="O115" s="96"/>
      <c r="P115" s="96"/>
      <c r="Q115" s="93"/>
      <c r="R115" s="93"/>
      <c r="S115" s="93"/>
      <c r="T115" s="93"/>
      <c r="U115" s="93"/>
      <c r="V115" s="93"/>
      <c r="W115" s="129"/>
      <c r="X115" s="101">
        <v>0.269598018251961</v>
      </c>
      <c r="Y115" s="101">
        <v>4.5651315517681097E-2</v>
      </c>
      <c r="Z115" s="92">
        <f t="shared" si="20"/>
        <v>4.0694040490862039E-2</v>
      </c>
      <c r="AA115" s="92">
        <f t="shared" si="21"/>
        <v>6.8907646064424299E-3</v>
      </c>
      <c r="AB115" s="102">
        <v>643.51786968083502</v>
      </c>
      <c r="AC115" s="100">
        <v>12.9764893510539</v>
      </c>
      <c r="AD115" s="103">
        <v>83.5060278312625</v>
      </c>
      <c r="AE115" s="102">
        <v>23.589600000000001</v>
      </c>
      <c r="AF115" s="96">
        <v>6.8444652599999989E-2</v>
      </c>
      <c r="AG115" s="96">
        <v>0.10788491863272567</v>
      </c>
      <c r="AH115" s="97">
        <v>4.7564172214234089E-3</v>
      </c>
      <c r="AI115" s="97">
        <v>1.2380125319445565E-3</v>
      </c>
      <c r="AJ115" s="98">
        <f t="shared" si="19"/>
        <v>0.26028257705577562</v>
      </c>
      <c r="AK115" s="97">
        <v>4.9510401985586941E-2</v>
      </c>
      <c r="AL115" s="97">
        <v>6.2990739844772325E-2</v>
      </c>
      <c r="AM115" s="98">
        <f t="shared" si="17"/>
        <v>1.2722728420405407</v>
      </c>
    </row>
    <row r="116" spans="1:39" s="99" customFormat="1" x14ac:dyDescent="0.35">
      <c r="A116" s="85" t="s">
        <v>45</v>
      </c>
      <c r="B116" s="86">
        <v>38</v>
      </c>
      <c r="C116" s="87">
        <v>43234</v>
      </c>
      <c r="D116" s="88">
        <v>2</v>
      </c>
      <c r="E116" s="88">
        <v>1</v>
      </c>
      <c r="F116" s="89">
        <v>80</v>
      </c>
      <c r="G116" s="90">
        <v>106</v>
      </c>
      <c r="H116" s="101">
        <v>2.2795701889867699</v>
      </c>
      <c r="I116" s="92">
        <f t="shared" si="23"/>
        <v>0.34408606626215393</v>
      </c>
      <c r="J116" s="123"/>
      <c r="K116" s="96"/>
      <c r="L116" s="96"/>
      <c r="M116" s="96"/>
      <c r="N116" s="96"/>
      <c r="O116" s="96"/>
      <c r="P116" s="96"/>
      <c r="Q116" s="93"/>
      <c r="R116" s="93"/>
      <c r="S116" s="93"/>
      <c r="T116" s="93"/>
      <c r="U116" s="93"/>
      <c r="V116" s="93"/>
      <c r="W116" s="129"/>
      <c r="X116" s="101">
        <v>0.216222982416997</v>
      </c>
      <c r="Y116" s="101">
        <v>4.0690126976625302E-2</v>
      </c>
      <c r="Z116" s="92">
        <f t="shared" si="20"/>
        <v>3.263743130822596E-2</v>
      </c>
      <c r="AA116" s="92">
        <f t="shared" si="21"/>
        <v>6.1419059587358949E-3</v>
      </c>
      <c r="AB116" s="102">
        <v>643.51786968083502</v>
      </c>
      <c r="AC116" s="100">
        <v>1.5092588826851701</v>
      </c>
      <c r="AD116" s="103">
        <v>9.7123506098243606</v>
      </c>
      <c r="AE116" s="102">
        <v>21.865200000000002</v>
      </c>
      <c r="AF116" s="96">
        <v>1.1404485371999999</v>
      </c>
      <c r="AG116" s="96">
        <v>0.13060804975977164</v>
      </c>
      <c r="AH116" s="97">
        <v>5.5800982729631299E-3</v>
      </c>
      <c r="AI116" s="97">
        <v>3.1760611833354002E-3</v>
      </c>
      <c r="AJ116" s="98">
        <f t="shared" si="19"/>
        <v>0.5691765678615649</v>
      </c>
      <c r="AK116" s="97">
        <v>2.9604214589034217E-2</v>
      </c>
      <c r="AL116" s="97">
        <v>1.0838187135059988E-2</v>
      </c>
      <c r="AM116" s="98">
        <f t="shared" si="17"/>
        <v>0.36610284331186388</v>
      </c>
    </row>
    <row r="117" spans="1:39" s="99" customFormat="1" x14ac:dyDescent="0.35">
      <c r="A117" s="85" t="s">
        <v>45</v>
      </c>
      <c r="B117" s="86">
        <v>48</v>
      </c>
      <c r="C117" s="87">
        <v>43236</v>
      </c>
      <c r="D117" s="88">
        <v>2</v>
      </c>
      <c r="E117" s="88">
        <v>2</v>
      </c>
      <c r="F117" s="89">
        <v>5</v>
      </c>
      <c r="G117" s="90">
        <v>107</v>
      </c>
      <c r="H117" s="101">
        <v>1.0738468797271099</v>
      </c>
      <c r="I117" s="92">
        <f t="shared" si="23"/>
        <v>0.16209009505314867</v>
      </c>
      <c r="J117" s="123"/>
      <c r="K117" s="96"/>
      <c r="L117" s="96"/>
      <c r="M117" s="96"/>
      <c r="N117" s="96"/>
      <c r="O117" s="96"/>
      <c r="P117" s="96"/>
      <c r="Q117" s="93"/>
      <c r="R117" s="93"/>
      <c r="S117" s="93"/>
      <c r="T117" s="93"/>
      <c r="U117" s="93"/>
      <c r="V117" s="93"/>
      <c r="W117" s="129"/>
      <c r="X117" s="101">
        <v>0.45979435767659899</v>
      </c>
      <c r="Y117" s="101">
        <v>8.6845699210254299E-2</v>
      </c>
      <c r="Z117" s="92">
        <f t="shared" si="20"/>
        <v>6.9402921913448906E-2</v>
      </c>
      <c r="AA117" s="92">
        <f t="shared" si="21"/>
        <v>1.3108784786453479E-2</v>
      </c>
      <c r="AB117" s="102">
        <v>691.45708330400805</v>
      </c>
      <c r="AC117" s="100">
        <v>76.735560404739502</v>
      </c>
      <c r="AD117" s="103">
        <v>530.59346783159697</v>
      </c>
      <c r="AE117" s="102">
        <v>25.372699999999998</v>
      </c>
      <c r="AF117" s="96">
        <v>8.5615865999999999E-2</v>
      </c>
      <c r="AG117" s="96">
        <v>4.7823590767289086E-2</v>
      </c>
      <c r="AH117" s="97">
        <v>4.1777221852423658E-3</v>
      </c>
      <c r="AI117" s="97">
        <v>1.0807004453572096E-3</v>
      </c>
      <c r="AJ117" s="98">
        <f t="shared" si="19"/>
        <v>0.25868174029731805</v>
      </c>
      <c r="AK117" s="97">
        <v>1.0360420176935703E-2</v>
      </c>
      <c r="AL117" s="97">
        <v>2.9610999152059965E-3</v>
      </c>
      <c r="AM117" s="98">
        <f t="shared" si="17"/>
        <v>0.28580886340864603</v>
      </c>
    </row>
    <row r="118" spans="1:39" s="99" customFormat="1" x14ac:dyDescent="0.35">
      <c r="A118" s="85" t="s">
        <v>45</v>
      </c>
      <c r="B118" s="86">
        <v>48</v>
      </c>
      <c r="C118" s="87">
        <v>43236</v>
      </c>
      <c r="D118" s="88">
        <v>2</v>
      </c>
      <c r="E118" s="88">
        <v>2</v>
      </c>
      <c r="F118" s="89">
        <v>40</v>
      </c>
      <c r="G118" s="90">
        <v>107</v>
      </c>
      <c r="H118" s="101">
        <v>0.72966654345535398</v>
      </c>
      <c r="I118" s="92">
        <f t="shared" si="23"/>
        <v>0.11013834618194022</v>
      </c>
      <c r="J118" s="123"/>
      <c r="K118" s="96"/>
      <c r="L118" s="96"/>
      <c r="M118" s="96"/>
      <c r="N118" s="96"/>
      <c r="O118" s="96"/>
      <c r="P118" s="96"/>
      <c r="Q118" s="93"/>
      <c r="R118" s="93"/>
      <c r="S118" s="93"/>
      <c r="T118" s="93"/>
      <c r="U118" s="93"/>
      <c r="V118" s="93"/>
      <c r="W118" s="129"/>
      <c r="X118" s="101">
        <v>0.22640904173496901</v>
      </c>
      <c r="Y118" s="101">
        <v>4.2185023989053501E-2</v>
      </c>
      <c r="Z118" s="92">
        <f t="shared" si="20"/>
        <v>3.4174949695844378E-2</v>
      </c>
      <c r="AA118" s="92">
        <f t="shared" si="21"/>
        <v>6.3675507908005288E-3</v>
      </c>
      <c r="AB118" s="102">
        <v>691.45708330400805</v>
      </c>
      <c r="AC118" s="100">
        <v>12.9764893510539</v>
      </c>
      <c r="AD118" s="103">
        <v>89.726854782052698</v>
      </c>
      <c r="AE118" s="102">
        <v>23.7026</v>
      </c>
      <c r="AF118" s="96">
        <v>4.3285662000000009E-2</v>
      </c>
      <c r="AG118" s="96">
        <v>4.4207575076641477E-2</v>
      </c>
      <c r="AH118" s="97">
        <v>3.1721443938371886E-3</v>
      </c>
      <c r="AI118" s="97">
        <v>7.2275339841416562E-4</v>
      </c>
      <c r="AJ118" s="98">
        <f t="shared" si="19"/>
        <v>0.22784378914727965</v>
      </c>
      <c r="AK118" s="97">
        <v>1.2012197292392685E-2</v>
      </c>
      <c r="AL118" s="97">
        <v>3.9901611458588596E-3</v>
      </c>
      <c r="AM118" s="98">
        <f t="shared" si="17"/>
        <v>0.33217579171679318</v>
      </c>
    </row>
    <row r="119" spans="1:39" s="99" customFormat="1" x14ac:dyDescent="0.35">
      <c r="A119" s="104" t="s">
        <v>45</v>
      </c>
      <c r="B119" s="86">
        <v>48</v>
      </c>
      <c r="C119" s="105">
        <v>43236</v>
      </c>
      <c r="D119" s="88">
        <v>2</v>
      </c>
      <c r="E119" s="88">
        <v>2</v>
      </c>
      <c r="F119" s="89">
        <v>85</v>
      </c>
      <c r="G119" s="90">
        <v>107</v>
      </c>
      <c r="H119" s="101"/>
      <c r="I119" s="92"/>
      <c r="J119" s="123"/>
      <c r="K119" s="96"/>
      <c r="L119" s="96"/>
      <c r="M119" s="96"/>
      <c r="N119" s="96"/>
      <c r="O119" s="96"/>
      <c r="P119" s="96"/>
      <c r="Q119" s="93"/>
      <c r="R119" s="93"/>
      <c r="S119" s="93"/>
      <c r="T119" s="93"/>
      <c r="U119" s="93"/>
      <c r="V119" s="93"/>
      <c r="W119" s="129"/>
      <c r="X119" s="101">
        <v>0.20453701519024201</v>
      </c>
      <c r="Y119" s="101">
        <v>4.1881644178482197E-2</v>
      </c>
      <c r="Z119" s="92">
        <f t="shared" si="20"/>
        <v>3.0873511726828982E-2</v>
      </c>
      <c r="AA119" s="92">
        <f t="shared" si="21"/>
        <v>6.3217576118463695E-3</v>
      </c>
      <c r="AB119" s="102">
        <v>691.45708330400805</v>
      </c>
      <c r="AC119" s="100">
        <v>1.5092588826851701</v>
      </c>
      <c r="AD119" s="103">
        <v>10.435877449721501</v>
      </c>
      <c r="AE119" s="102">
        <v>21.850100000000001</v>
      </c>
      <c r="AF119" s="96">
        <v>0.63765849000000008</v>
      </c>
      <c r="AG119" s="96">
        <v>4.8589603743233033E-2</v>
      </c>
      <c r="AH119" s="97">
        <v>2.0658409149861799E-3</v>
      </c>
      <c r="AI119" s="97">
        <v>1.3011809385948963E-3</v>
      </c>
      <c r="AJ119" s="98">
        <f t="shared" si="19"/>
        <v>0.62985534324340797</v>
      </c>
      <c r="AK119" s="97">
        <v>4.9504661794311173E-3</v>
      </c>
      <c r="AL119" s="97">
        <v>1.1506563965293318E-3</v>
      </c>
      <c r="AM119" s="98">
        <f t="shared" si="17"/>
        <v>0.23243394759674119</v>
      </c>
    </row>
    <row r="120" spans="1:39" x14ac:dyDescent="0.35">
      <c r="A120" s="14"/>
      <c r="B120" s="14"/>
      <c r="C120" s="15"/>
      <c r="D120" s="16"/>
      <c r="E120" s="17"/>
      <c r="F120" s="45"/>
      <c r="G120" s="6"/>
      <c r="H120" s="24"/>
      <c r="J120" s="41"/>
      <c r="K120" s="41"/>
      <c r="L120" s="41"/>
      <c r="M120" s="41"/>
      <c r="N120" s="41"/>
      <c r="O120" s="41"/>
      <c r="P120" s="41"/>
      <c r="Q120" s="65"/>
      <c r="R120" s="65"/>
      <c r="S120" s="65"/>
      <c r="T120" s="65"/>
      <c r="U120" s="65"/>
      <c r="V120" s="65"/>
      <c r="W120" s="126"/>
      <c r="X120" s="24"/>
      <c r="Y120" s="24"/>
      <c r="Z120" s="24"/>
      <c r="AA120" s="24"/>
      <c r="AB120" s="25"/>
      <c r="AC120" s="23"/>
      <c r="AD120" s="35"/>
      <c r="AE120" s="25"/>
      <c r="AF120" s="41"/>
      <c r="AG120" s="41"/>
    </row>
    <row r="121" spans="1:39" x14ac:dyDescent="0.35">
      <c r="A121" s="14"/>
      <c r="B121" s="14"/>
      <c r="C121" s="15"/>
      <c r="D121" s="16"/>
      <c r="E121" s="17"/>
      <c r="F121" s="45"/>
      <c r="G121" s="6"/>
      <c r="H121" s="24"/>
      <c r="J121" s="41"/>
      <c r="K121" s="41"/>
      <c r="L121" s="41"/>
      <c r="M121" s="41"/>
      <c r="N121" s="41"/>
      <c r="O121" s="41"/>
      <c r="P121" s="41"/>
      <c r="Q121" s="65"/>
      <c r="R121" s="65"/>
      <c r="S121" s="65"/>
      <c r="T121" s="65"/>
      <c r="U121" s="65"/>
      <c r="V121" s="65"/>
      <c r="W121" s="126"/>
      <c r="X121" s="24"/>
      <c r="Y121" s="24"/>
      <c r="Z121" s="24"/>
      <c r="AA121" s="24"/>
      <c r="AB121" s="25"/>
      <c r="AC121" s="23"/>
      <c r="AD121" s="35"/>
      <c r="AE121" s="25"/>
      <c r="AF121" s="41"/>
      <c r="AG121" s="41"/>
    </row>
    <row r="122" spans="1:39" x14ac:dyDescent="0.35">
      <c r="B122" s="1"/>
      <c r="C122" s="9"/>
      <c r="D122" s="5"/>
      <c r="E122" s="3"/>
      <c r="F122" s="43"/>
      <c r="G122" s="6"/>
      <c r="H122" s="24"/>
      <c r="X122" s="24"/>
      <c r="Y122" s="24"/>
      <c r="Z122" s="24"/>
      <c r="AA122" s="24"/>
      <c r="AB122" s="25"/>
      <c r="AC122" s="23"/>
      <c r="AD122" s="35"/>
      <c r="AE122" s="25"/>
      <c r="AF122" s="41"/>
      <c r="AG122" s="41"/>
    </row>
    <row r="123" spans="1:39" x14ac:dyDescent="0.35">
      <c r="B123" s="1"/>
      <c r="C123" s="9"/>
      <c r="D123" s="5"/>
      <c r="E123" s="3"/>
      <c r="F123" s="43"/>
      <c r="G123" s="6"/>
      <c r="H123" s="24"/>
      <c r="X123" s="24"/>
      <c r="Y123" s="24"/>
      <c r="Z123" s="24"/>
      <c r="AA123" s="24"/>
      <c r="AB123" s="25"/>
      <c r="AC123" s="23"/>
      <c r="AD123" s="35"/>
      <c r="AE123" s="25"/>
      <c r="AF123" s="41"/>
      <c r="AG123" s="41"/>
    </row>
    <row r="124" spans="1:39" x14ac:dyDescent="0.35">
      <c r="B124" s="1"/>
      <c r="C124" s="9"/>
      <c r="D124" s="5"/>
      <c r="E124" s="3"/>
      <c r="F124" s="43"/>
      <c r="G124" s="6"/>
      <c r="H124" s="24"/>
      <c r="X124" s="24"/>
      <c r="Y124" s="24"/>
      <c r="Z124" s="24"/>
      <c r="AA124" s="24"/>
      <c r="AB124" s="25"/>
      <c r="AC124" s="23"/>
      <c r="AD124" s="35"/>
      <c r="AE124" s="25"/>
      <c r="AF124" s="41"/>
      <c r="AG124" s="41"/>
    </row>
    <row r="125" spans="1:39" x14ac:dyDescent="0.35">
      <c r="B125" s="1"/>
      <c r="C125" s="6"/>
      <c r="D125" s="5"/>
      <c r="E125" s="3"/>
      <c r="F125" s="43"/>
      <c r="G125" s="6"/>
      <c r="H125" s="24"/>
      <c r="X125" s="24"/>
      <c r="Y125" s="24"/>
      <c r="Z125" s="24"/>
      <c r="AA125" s="24"/>
      <c r="AB125" s="25"/>
      <c r="AC125" s="23"/>
      <c r="AD125" s="35"/>
      <c r="AE125" s="25"/>
      <c r="AF125" s="41"/>
      <c r="AG125" s="41"/>
    </row>
    <row r="126" spans="1:39" x14ac:dyDescent="0.35">
      <c r="B126" s="1"/>
      <c r="C126" s="9"/>
      <c r="D126" s="5"/>
      <c r="E126" s="3"/>
      <c r="F126" s="43"/>
      <c r="G126" s="6"/>
      <c r="H126" s="24"/>
      <c r="X126" s="24"/>
      <c r="Y126" s="24"/>
      <c r="Z126" s="24"/>
      <c r="AA126" s="24"/>
      <c r="AB126" s="25"/>
      <c r="AC126" s="23"/>
      <c r="AD126" s="35"/>
      <c r="AE126" s="25"/>
      <c r="AF126" s="41"/>
      <c r="AG126" s="41"/>
    </row>
    <row r="127" spans="1:39" x14ac:dyDescent="0.35">
      <c r="B127" s="1"/>
      <c r="C127" s="9"/>
      <c r="D127" s="5"/>
      <c r="E127" s="3"/>
      <c r="F127" s="43"/>
      <c r="G127" s="6"/>
      <c r="H127" s="24"/>
      <c r="X127" s="24"/>
      <c r="Y127" s="24"/>
      <c r="Z127" s="24"/>
      <c r="AA127" s="24"/>
      <c r="AB127" s="25"/>
      <c r="AC127" s="23"/>
      <c r="AD127" s="35"/>
      <c r="AE127" s="25"/>
      <c r="AF127" s="41"/>
      <c r="AG127" s="41"/>
    </row>
    <row r="128" spans="1:39" x14ac:dyDescent="0.35">
      <c r="B128" s="1"/>
      <c r="C128" s="9"/>
      <c r="D128" s="5"/>
      <c r="E128" s="3"/>
      <c r="F128" s="43"/>
      <c r="G128" s="6"/>
      <c r="H128" s="24"/>
      <c r="X128" s="24"/>
      <c r="Y128" s="24"/>
      <c r="Z128" s="24"/>
      <c r="AA128" s="24"/>
      <c r="AB128" s="25"/>
      <c r="AC128" s="23"/>
      <c r="AD128" s="35"/>
      <c r="AE128" s="25"/>
      <c r="AF128" s="41"/>
      <c r="AG128" s="41"/>
    </row>
    <row r="129" spans="2:33" x14ac:dyDescent="0.35">
      <c r="B129" s="1"/>
      <c r="C129" s="9"/>
      <c r="D129" s="1"/>
      <c r="E129" s="3"/>
      <c r="F129" s="43"/>
      <c r="G129" s="6"/>
      <c r="H129" s="24"/>
      <c r="X129" s="24"/>
      <c r="Y129" s="24"/>
      <c r="Z129" s="24"/>
      <c r="AA129" s="24"/>
      <c r="AB129" s="25"/>
      <c r="AC129" s="23"/>
      <c r="AD129" s="35"/>
      <c r="AE129" s="25"/>
      <c r="AF129" s="41"/>
      <c r="AG129" s="41"/>
    </row>
    <row r="130" spans="2:33" x14ac:dyDescent="0.35">
      <c r="B130" s="1"/>
      <c r="C130" s="9"/>
      <c r="D130" s="1"/>
      <c r="E130" s="3"/>
      <c r="F130" s="43"/>
      <c r="G130" s="6"/>
      <c r="H130" s="24"/>
      <c r="X130" s="24"/>
      <c r="Y130" s="24"/>
      <c r="Z130" s="24"/>
      <c r="AA130" s="24"/>
      <c r="AB130" s="25"/>
      <c r="AC130" s="23"/>
      <c r="AD130" s="35"/>
      <c r="AE130" s="25"/>
      <c r="AF130" s="41"/>
      <c r="AG130" s="41"/>
    </row>
    <row r="131" spans="2:33" x14ac:dyDescent="0.35">
      <c r="B131" s="1"/>
      <c r="C131" s="9"/>
      <c r="D131" s="1"/>
      <c r="E131" s="3"/>
      <c r="F131" s="43"/>
      <c r="G131" s="6"/>
      <c r="H131" s="24"/>
      <c r="X131" s="24"/>
      <c r="Y131" s="24"/>
      <c r="Z131" s="24"/>
      <c r="AA131" s="24"/>
      <c r="AB131" s="25"/>
      <c r="AC131" s="23"/>
      <c r="AD131" s="35"/>
      <c r="AE131" s="25"/>
      <c r="AF131" s="41"/>
      <c r="AG131" s="41"/>
    </row>
    <row r="132" spans="2:33" x14ac:dyDescent="0.35">
      <c r="B132" s="1"/>
      <c r="C132" s="9"/>
      <c r="D132" s="1"/>
      <c r="E132" s="3"/>
      <c r="F132" s="43"/>
      <c r="G132" s="6"/>
      <c r="H132" s="24"/>
      <c r="X132" s="24"/>
      <c r="Y132" s="24"/>
      <c r="Z132" s="24"/>
      <c r="AA132" s="24"/>
      <c r="AB132" s="25"/>
      <c r="AC132" s="23"/>
      <c r="AD132" s="35"/>
      <c r="AE132" s="25"/>
      <c r="AF132" s="41"/>
      <c r="AG132" s="41"/>
    </row>
    <row r="133" spans="2:33" x14ac:dyDescent="0.35">
      <c r="B133" s="1"/>
      <c r="C133" s="9"/>
      <c r="D133" s="1"/>
      <c r="E133" s="3"/>
      <c r="F133" s="43"/>
      <c r="G133" s="6"/>
      <c r="H133" s="24"/>
      <c r="X133" s="24"/>
      <c r="Y133" s="24"/>
      <c r="Z133" s="24"/>
      <c r="AA133" s="24"/>
      <c r="AB133" s="25"/>
      <c r="AC133" s="23"/>
      <c r="AD133" s="35"/>
      <c r="AE133" s="25"/>
      <c r="AF133" s="41"/>
      <c r="AG133" s="41"/>
    </row>
    <row r="134" spans="2:33" x14ac:dyDescent="0.35">
      <c r="B134" s="1"/>
      <c r="C134" s="9"/>
      <c r="D134" s="1"/>
      <c r="E134" s="3"/>
      <c r="F134" s="43"/>
      <c r="G134" s="6"/>
      <c r="H134" s="24"/>
      <c r="X134" s="24"/>
      <c r="Y134" s="24"/>
      <c r="Z134" s="24"/>
      <c r="AA134" s="24"/>
      <c r="AB134" s="25"/>
      <c r="AC134" s="23"/>
      <c r="AD134" s="35"/>
      <c r="AE134" s="25"/>
      <c r="AF134" s="41"/>
      <c r="AG134" s="41"/>
    </row>
    <row r="135" spans="2:33" x14ac:dyDescent="0.35">
      <c r="B135" s="1"/>
      <c r="C135" s="9"/>
      <c r="D135" s="1"/>
      <c r="E135" s="3"/>
      <c r="F135" s="43"/>
      <c r="G135" s="1"/>
      <c r="H135" s="24"/>
      <c r="X135" s="24"/>
      <c r="Y135" s="24"/>
      <c r="Z135" s="24"/>
      <c r="AA135" s="24"/>
      <c r="AB135" s="25"/>
      <c r="AC135" s="23"/>
      <c r="AD135" s="35"/>
      <c r="AE135" s="25"/>
      <c r="AF135" s="41"/>
      <c r="AG135" s="41"/>
    </row>
    <row r="136" spans="2:33" x14ac:dyDescent="0.35">
      <c r="B136" s="1"/>
      <c r="C136" s="9"/>
      <c r="D136" s="1"/>
      <c r="E136" s="3"/>
      <c r="F136" s="43"/>
      <c r="G136" s="1"/>
      <c r="H136" s="24"/>
      <c r="X136" s="24"/>
      <c r="Y136" s="24"/>
      <c r="Z136" s="24"/>
      <c r="AA136" s="24"/>
      <c r="AB136" s="25"/>
      <c r="AC136" s="23"/>
      <c r="AD136" s="35"/>
      <c r="AE136" s="25"/>
      <c r="AF136" s="41"/>
      <c r="AG136" s="41"/>
    </row>
    <row r="137" spans="2:33" x14ac:dyDescent="0.35">
      <c r="B137" s="1"/>
      <c r="C137" s="9"/>
      <c r="D137" s="1"/>
      <c r="E137" s="3"/>
      <c r="F137" s="43"/>
      <c r="G137" s="1"/>
      <c r="H137" s="24"/>
      <c r="X137" s="24"/>
      <c r="Y137" s="24"/>
      <c r="Z137" s="24"/>
      <c r="AA137" s="24"/>
      <c r="AB137" s="25"/>
      <c r="AC137" s="23"/>
      <c r="AD137" s="35"/>
      <c r="AE137" s="25"/>
      <c r="AF137" s="41"/>
      <c r="AG137" s="41"/>
    </row>
    <row r="138" spans="2:33" x14ac:dyDescent="0.35">
      <c r="B138" s="1"/>
      <c r="C138" s="9"/>
      <c r="D138" s="1"/>
      <c r="E138" s="3"/>
      <c r="F138" s="43"/>
      <c r="G138" s="1"/>
      <c r="H138" s="24"/>
      <c r="X138" s="24"/>
      <c r="Y138" s="24"/>
      <c r="Z138" s="24"/>
      <c r="AA138" s="24"/>
      <c r="AB138" s="25"/>
      <c r="AC138" s="23"/>
      <c r="AD138" s="35"/>
      <c r="AE138" s="25"/>
      <c r="AF138" s="41"/>
      <c r="AG138" s="41"/>
    </row>
    <row r="139" spans="2:33" x14ac:dyDescent="0.35">
      <c r="B139" s="1"/>
      <c r="C139" s="9"/>
      <c r="D139" s="1"/>
      <c r="E139" s="3"/>
      <c r="F139" s="43"/>
      <c r="G139" s="1"/>
      <c r="H139" s="24"/>
      <c r="X139" s="24"/>
      <c r="Y139" s="24"/>
      <c r="Z139" s="24"/>
      <c r="AA139" s="24"/>
      <c r="AB139" s="25"/>
      <c r="AC139" s="23"/>
      <c r="AD139" s="35"/>
      <c r="AE139" s="25"/>
      <c r="AF139" s="41"/>
      <c r="AG139" s="41"/>
    </row>
    <row r="140" spans="2:33" x14ac:dyDescent="0.35">
      <c r="B140" s="1"/>
      <c r="C140" s="9"/>
      <c r="D140" s="1"/>
      <c r="E140" s="3"/>
      <c r="F140" s="43"/>
      <c r="G140" s="1"/>
      <c r="H140" s="24"/>
      <c r="X140" s="24"/>
      <c r="Y140" s="24"/>
      <c r="Z140" s="24"/>
      <c r="AA140" s="24"/>
      <c r="AB140" s="25"/>
      <c r="AC140" s="23"/>
      <c r="AD140" s="35"/>
      <c r="AE140" s="25"/>
      <c r="AF140" s="41"/>
      <c r="AG140" s="41"/>
    </row>
    <row r="141" spans="2:33" x14ac:dyDescent="0.35">
      <c r="B141" s="1"/>
      <c r="C141" s="9"/>
      <c r="D141" s="1"/>
      <c r="E141" s="3"/>
      <c r="F141" s="43"/>
      <c r="G141" s="1"/>
      <c r="H141" s="24"/>
      <c r="X141" s="24"/>
      <c r="Y141" s="24"/>
      <c r="Z141" s="24"/>
      <c r="AA141" s="24"/>
      <c r="AB141" s="25"/>
      <c r="AC141" s="23"/>
      <c r="AD141" s="35"/>
      <c r="AE141" s="25"/>
      <c r="AF141" s="41"/>
      <c r="AG141" s="41"/>
    </row>
    <row r="142" spans="2:33" x14ac:dyDescent="0.35">
      <c r="B142" s="1"/>
      <c r="C142" s="9"/>
      <c r="D142" s="1"/>
      <c r="E142" s="3"/>
      <c r="F142" s="43"/>
      <c r="G142" s="1"/>
      <c r="H142" s="24"/>
      <c r="X142" s="24"/>
      <c r="Y142" s="24"/>
      <c r="Z142" s="24"/>
      <c r="AA142" s="24"/>
      <c r="AB142" s="25"/>
      <c r="AC142" s="23"/>
      <c r="AD142" s="35"/>
      <c r="AE142" s="25"/>
      <c r="AF142" s="41"/>
      <c r="AG142" s="41"/>
    </row>
    <row r="143" spans="2:33" x14ac:dyDescent="0.35">
      <c r="B143" s="1"/>
      <c r="C143" s="9"/>
      <c r="D143" s="1"/>
      <c r="E143" s="3"/>
      <c r="F143" s="43"/>
      <c r="G143" s="1"/>
      <c r="H143" s="24"/>
      <c r="X143" s="24"/>
      <c r="Y143" s="24"/>
      <c r="Z143" s="24"/>
      <c r="AA143" s="24"/>
      <c r="AB143" s="25"/>
      <c r="AC143" s="23"/>
      <c r="AD143" s="35"/>
      <c r="AE143" s="25"/>
      <c r="AF143" s="41"/>
      <c r="AG143" s="41"/>
    </row>
    <row r="144" spans="2:33" x14ac:dyDescent="0.35">
      <c r="B144" s="1"/>
      <c r="C144" s="9"/>
      <c r="D144" s="1"/>
      <c r="E144" s="3"/>
      <c r="F144" s="43"/>
      <c r="G144" s="1"/>
      <c r="H144" s="24"/>
      <c r="X144" s="24"/>
      <c r="Y144" s="24"/>
      <c r="Z144" s="24"/>
      <c r="AA144" s="24"/>
      <c r="AB144" s="25"/>
      <c r="AC144" s="23"/>
      <c r="AD144" s="35"/>
      <c r="AE144" s="25"/>
      <c r="AF144" s="41"/>
      <c r="AG144" s="41"/>
    </row>
    <row r="145" spans="2:33" x14ac:dyDescent="0.35">
      <c r="B145" s="1"/>
      <c r="C145" s="9"/>
      <c r="D145" s="1"/>
      <c r="E145" s="3"/>
      <c r="F145" s="43"/>
      <c r="G145" s="1"/>
      <c r="H145" s="24"/>
      <c r="X145" s="24"/>
      <c r="Y145" s="24"/>
      <c r="Z145" s="24"/>
      <c r="AA145" s="24"/>
      <c r="AB145" s="25"/>
      <c r="AC145" s="23"/>
      <c r="AD145" s="35"/>
      <c r="AE145" s="25"/>
      <c r="AF145" s="41"/>
      <c r="AG145" s="41"/>
    </row>
    <row r="146" spans="2:33" x14ac:dyDescent="0.35">
      <c r="B146" s="1"/>
      <c r="C146" s="9"/>
      <c r="D146" s="1"/>
      <c r="E146" s="3"/>
      <c r="F146" s="43"/>
      <c r="G146" s="1"/>
      <c r="H146" s="24"/>
      <c r="X146" s="24"/>
      <c r="Y146" s="24"/>
      <c r="Z146" s="24"/>
      <c r="AA146" s="24"/>
      <c r="AB146" s="25"/>
      <c r="AC146" s="23"/>
      <c r="AD146" s="35"/>
      <c r="AE146" s="25"/>
      <c r="AF146" s="41"/>
      <c r="AG146" s="41"/>
    </row>
    <row r="147" spans="2:33" x14ac:dyDescent="0.35">
      <c r="B147" s="1"/>
      <c r="C147" s="9"/>
      <c r="D147" s="1"/>
      <c r="E147" s="3"/>
      <c r="F147" s="43"/>
      <c r="G147" s="1"/>
      <c r="H147" s="24"/>
      <c r="X147" s="24"/>
      <c r="Y147" s="24"/>
      <c r="Z147" s="24"/>
      <c r="AA147" s="24"/>
      <c r="AB147" s="25"/>
      <c r="AC147" s="23"/>
      <c r="AD147" s="35"/>
      <c r="AE147" s="25"/>
      <c r="AF147" s="41"/>
      <c r="AG147" s="41"/>
    </row>
    <row r="148" spans="2:33" x14ac:dyDescent="0.35">
      <c r="B148" s="1"/>
      <c r="C148" s="9"/>
      <c r="D148" s="1"/>
      <c r="E148" s="3"/>
      <c r="F148" s="43"/>
      <c r="G148" s="1"/>
      <c r="H148" s="24"/>
      <c r="X148" s="24"/>
      <c r="Y148" s="24"/>
      <c r="Z148" s="24"/>
      <c r="AA148" s="24"/>
      <c r="AB148" s="25"/>
      <c r="AC148" s="23"/>
      <c r="AD148" s="35"/>
      <c r="AE148" s="25"/>
      <c r="AF148" s="41"/>
      <c r="AG148" s="41"/>
    </row>
    <row r="149" spans="2:33" x14ac:dyDescent="0.35">
      <c r="C149" s="7"/>
    </row>
    <row r="150" spans="2:33" x14ac:dyDescent="0.35">
      <c r="C150" s="7"/>
    </row>
    <row r="151" spans="2:33" x14ac:dyDescent="0.35">
      <c r="C151" s="4"/>
    </row>
    <row r="152" spans="2:33" x14ac:dyDescent="0.35">
      <c r="C152" s="7"/>
    </row>
    <row r="153" spans="2:33" x14ac:dyDescent="0.35">
      <c r="C153" s="4"/>
    </row>
    <row r="154" spans="2:33" x14ac:dyDescent="0.35">
      <c r="C154" s="4"/>
    </row>
    <row r="155" spans="2:33" x14ac:dyDescent="0.35">
      <c r="C155" s="4"/>
    </row>
    <row r="156" spans="2:33" x14ac:dyDescent="0.35">
      <c r="C156" s="4"/>
    </row>
    <row r="157" spans="2:33" x14ac:dyDescent="0.35">
      <c r="C157" s="4"/>
    </row>
    <row r="158" spans="2:33" x14ac:dyDescent="0.35">
      <c r="C158" s="7"/>
    </row>
    <row r="159" spans="2:33" x14ac:dyDescent="0.35">
      <c r="C159" s="4"/>
    </row>
    <row r="160" spans="2:33" x14ac:dyDescent="0.35">
      <c r="C160" s="4"/>
    </row>
    <row r="161" spans="3:3" x14ac:dyDescent="0.35">
      <c r="C161" s="4"/>
    </row>
    <row r="162" spans="3:3" x14ac:dyDescent="0.35">
      <c r="C162" s="4"/>
    </row>
    <row r="163" spans="3:3" x14ac:dyDescent="0.35">
      <c r="C163" s="4"/>
    </row>
    <row r="164" spans="3:3" x14ac:dyDescent="0.35">
      <c r="C164" s="7"/>
    </row>
    <row r="165" spans="3:3" x14ac:dyDescent="0.35">
      <c r="C165" s="7"/>
    </row>
    <row r="166" spans="3:3" x14ac:dyDescent="0.35">
      <c r="C166" s="7"/>
    </row>
    <row r="167" spans="3:3" x14ac:dyDescent="0.35">
      <c r="C167" s="7"/>
    </row>
    <row r="168" spans="3:3" x14ac:dyDescent="0.35">
      <c r="C168" s="7"/>
    </row>
    <row r="169" spans="3:3" x14ac:dyDescent="0.35">
      <c r="C169" s="7"/>
    </row>
    <row r="170" spans="3:3" x14ac:dyDescent="0.35">
      <c r="C170" s="7"/>
    </row>
    <row r="171" spans="3:3" x14ac:dyDescent="0.35">
      <c r="C171" s="7"/>
    </row>
    <row r="172" spans="3:3" x14ac:dyDescent="0.35">
      <c r="C172" s="7"/>
    </row>
    <row r="173" spans="3:3" x14ac:dyDescent="0.35">
      <c r="C173" s="7"/>
    </row>
  </sheetData>
  <conditionalFormatting sqref="E1:E7 E9:E42 E44:E1048576">
    <cfRule type="colorScale" priority="4">
      <colorScale>
        <cfvo type="min"/>
        <cfvo type="max"/>
        <color rgb="FFF8696B"/>
        <color rgb="FFFCFCFF"/>
      </colorScale>
    </cfRule>
  </conditionalFormatting>
  <conditionalFormatting sqref="E43">
    <cfRule type="colorScale" priority="2">
      <colorScale>
        <cfvo type="min"/>
        <cfvo type="max"/>
        <color rgb="FFF8696B"/>
        <color rgb="FFFCFCFF"/>
      </colorScale>
    </cfRule>
  </conditionalFormatting>
  <conditionalFormatting sqref="E8">
    <cfRule type="colorScale" priority="1">
      <colorScale>
        <cfvo type="min"/>
        <cfvo type="max"/>
        <color rgb="FFF8696B"/>
        <color rgb="FFFCFCFF"/>
      </colorScale>
    </cfRule>
  </conditionalFormatting>
  <pageMargins left="0.75" right="0.75" top="1" bottom="1" header="0.3" footer="0.3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90"/>
  <sheetViews>
    <sheetView workbookViewId="0">
      <selection activeCell="F79" sqref="F79:F91"/>
    </sheetView>
  </sheetViews>
  <sheetFormatPr defaultColWidth="11.09765625" defaultRowHeight="15.6" x14ac:dyDescent="0.3"/>
  <cols>
    <col min="3" max="4" width="1.59765625" customWidth="1"/>
  </cols>
  <sheetData>
    <row r="1" spans="1:17" x14ac:dyDescent="0.3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36</v>
      </c>
      <c r="G1" t="s">
        <v>28</v>
      </c>
      <c r="H1" t="s">
        <v>29</v>
      </c>
      <c r="I1" t="s">
        <v>30</v>
      </c>
      <c r="J1" t="s">
        <v>31</v>
      </c>
      <c r="K1" t="s">
        <v>32</v>
      </c>
      <c r="L1" t="s">
        <v>33</v>
      </c>
      <c r="M1" t="s">
        <v>7</v>
      </c>
      <c r="N1" t="s">
        <v>34</v>
      </c>
      <c r="O1" t="s">
        <v>35</v>
      </c>
      <c r="P1" t="s">
        <v>9</v>
      </c>
      <c r="Q1" t="s">
        <v>37</v>
      </c>
    </row>
    <row r="2" spans="1:17" x14ac:dyDescent="0.3">
      <c r="A2">
        <v>1</v>
      </c>
      <c r="B2">
        <v>1</v>
      </c>
      <c r="C2">
        <v>736826</v>
      </c>
      <c r="D2">
        <v>8</v>
      </c>
      <c r="E2">
        <v>5</v>
      </c>
      <c r="F2">
        <v>1.6008406846030301</v>
      </c>
      <c r="G2">
        <v>8.8581293333333307E-3</v>
      </c>
      <c r="H2">
        <v>9.6221373220219203E-2</v>
      </c>
      <c r="I2">
        <v>0.300866118286229</v>
      </c>
      <c r="J2">
        <v>6.0736548445545199E-2</v>
      </c>
      <c r="K2">
        <v>638.84154808503104</v>
      </c>
      <c r="L2">
        <v>76.969804164601996</v>
      </c>
      <c r="M2">
        <v>491.71508848316103</v>
      </c>
      <c r="N2">
        <v>24.457000000000001</v>
      </c>
      <c r="O2">
        <v>110.894520251245</v>
      </c>
      <c r="P2">
        <v>0.17322847126903501</v>
      </c>
      <c r="Q2">
        <v>0.18794257366143599</v>
      </c>
    </row>
    <row r="3" spans="1:17" x14ac:dyDescent="0.3">
      <c r="A3">
        <v>1</v>
      </c>
      <c r="B3">
        <v>1</v>
      </c>
      <c r="C3">
        <v>736826</v>
      </c>
      <c r="D3">
        <v>8</v>
      </c>
      <c r="E3">
        <v>20</v>
      </c>
      <c r="F3">
        <v>1.2662824338295</v>
      </c>
      <c r="G3">
        <v>2.6486258299999999E-2</v>
      </c>
      <c r="H3">
        <v>5.1352565920249497E-2</v>
      </c>
      <c r="I3">
        <v>0.22044664517062099</v>
      </c>
      <c r="J3">
        <v>4.6448072750188203E-2</v>
      </c>
      <c r="K3">
        <v>638.84154808503104</v>
      </c>
      <c r="L3">
        <v>35.097931846197199</v>
      </c>
      <c r="M3">
        <v>224.22017115207501</v>
      </c>
      <c r="N3">
        <v>24.296500000000002</v>
      </c>
      <c r="O3">
        <v>90.204369274136695</v>
      </c>
      <c r="P3">
        <v>0.16845513502538101</v>
      </c>
      <c r="Q3">
        <v>0.17408963378252401</v>
      </c>
    </row>
    <row r="4" spans="1:17" x14ac:dyDescent="0.3">
      <c r="A4">
        <v>1</v>
      </c>
      <c r="B4">
        <v>1</v>
      </c>
      <c r="C4">
        <v>736826</v>
      </c>
      <c r="D4">
        <v>8</v>
      </c>
      <c r="E4">
        <v>30</v>
      </c>
      <c r="F4">
        <v>1.66044968766434</v>
      </c>
      <c r="G4">
        <v>2.05555205666667E-2</v>
      </c>
      <c r="H4">
        <v>0.120198887694239</v>
      </c>
      <c r="I4">
        <v>0.22641824673906799</v>
      </c>
      <c r="J4">
        <v>4.7124681361178103E-2</v>
      </c>
      <c r="K4">
        <v>638.84154808503104</v>
      </c>
      <c r="L4">
        <v>22.3215208908594</v>
      </c>
      <c r="M4">
        <v>142.59914961529</v>
      </c>
      <c r="N4">
        <v>24.167300000000001</v>
      </c>
      <c r="O4">
        <v>63.409499040188201</v>
      </c>
      <c r="P4">
        <v>0.31423361725888299</v>
      </c>
      <c r="Q4">
        <v>0.136359594886345</v>
      </c>
    </row>
    <row r="5" spans="1:17" x14ac:dyDescent="0.3">
      <c r="A5">
        <v>1</v>
      </c>
      <c r="B5">
        <v>1</v>
      </c>
      <c r="C5">
        <v>736826</v>
      </c>
      <c r="D5">
        <v>8</v>
      </c>
      <c r="E5">
        <v>50</v>
      </c>
      <c r="F5">
        <v>1.47115705227182</v>
      </c>
      <c r="G5">
        <v>1.7163209700000001E-2</v>
      </c>
      <c r="H5">
        <v>0.19079385115547001</v>
      </c>
      <c r="I5">
        <v>0.210715027996422</v>
      </c>
      <c r="J5">
        <v>4.6806622107285097E-2</v>
      </c>
      <c r="K5">
        <v>638.84154808503104</v>
      </c>
      <c r="L5">
        <v>10.176932112505099</v>
      </c>
      <c r="M5">
        <v>65.014470655090093</v>
      </c>
      <c r="N5">
        <v>22.8721</v>
      </c>
      <c r="O5">
        <v>48.471078292151802</v>
      </c>
      <c r="P5">
        <v>0.36421481116751298</v>
      </c>
      <c r="Q5">
        <v>0.14323081799528301</v>
      </c>
    </row>
    <row r="6" spans="1:17" x14ac:dyDescent="0.3">
      <c r="A6">
        <v>1</v>
      </c>
      <c r="B6">
        <v>1</v>
      </c>
      <c r="C6">
        <v>736826</v>
      </c>
      <c r="D6">
        <v>8</v>
      </c>
      <c r="E6">
        <v>70</v>
      </c>
      <c r="F6">
        <v>1.5496187012304301</v>
      </c>
      <c r="G6">
        <v>1.9950458533333298E-2</v>
      </c>
      <c r="H6">
        <v>0.15144982053004399</v>
      </c>
      <c r="I6">
        <v>0.166697207059711</v>
      </c>
      <c r="J6">
        <v>4.1835057400672303E-2</v>
      </c>
      <c r="K6">
        <v>638.84154808503104</v>
      </c>
      <c r="L6">
        <v>4.3358653116837802</v>
      </c>
      <c r="M6">
        <v>27.6993090800425</v>
      </c>
      <c r="N6">
        <v>22.258099999999999</v>
      </c>
      <c r="O6">
        <v>41.423948220064702</v>
      </c>
      <c r="P6">
        <v>0.44890516751269</v>
      </c>
      <c r="Q6">
        <v>0.107573048084248</v>
      </c>
    </row>
    <row r="7" spans="1:17" x14ac:dyDescent="0.3">
      <c r="A7">
        <v>1</v>
      </c>
      <c r="B7">
        <v>1</v>
      </c>
      <c r="C7">
        <v>736826</v>
      </c>
      <c r="D7">
        <v>8</v>
      </c>
      <c r="E7">
        <v>100</v>
      </c>
      <c r="F7">
        <v>4.1816158723736399</v>
      </c>
      <c r="G7">
        <v>0.3519912416</v>
      </c>
      <c r="H7">
        <v>0.15640595405757601</v>
      </c>
      <c r="I7">
        <v>0.50085308041174603</v>
      </c>
      <c r="J7">
        <v>7.4599863301449104E-2</v>
      </c>
      <c r="K7">
        <v>638.84154808503104</v>
      </c>
      <c r="L7">
        <v>0.88640004882430901</v>
      </c>
      <c r="M7">
        <v>5.6626917941356902</v>
      </c>
      <c r="N7">
        <v>21.7578</v>
      </c>
      <c r="O7">
        <v>34.790880983929597</v>
      </c>
      <c r="P7">
        <v>1.4423144527918801</v>
      </c>
      <c r="Q7">
        <v>0.11977500939784901</v>
      </c>
    </row>
    <row r="8" spans="1:17" x14ac:dyDescent="0.3">
      <c r="A8">
        <v>1</v>
      </c>
      <c r="B8">
        <v>2</v>
      </c>
      <c r="C8">
        <v>736827</v>
      </c>
      <c r="D8">
        <v>17</v>
      </c>
      <c r="E8">
        <v>5</v>
      </c>
      <c r="F8">
        <v>6.43511972904024</v>
      </c>
      <c r="G8">
        <v>8.8581293333333307E-3</v>
      </c>
      <c r="H8">
        <v>3.6400137430953702E-2</v>
      </c>
      <c r="I8">
        <v>0.53003161072593497</v>
      </c>
      <c r="J8">
        <v>8.84254246013437E-2</v>
      </c>
      <c r="K8">
        <v>638.84154808503104</v>
      </c>
      <c r="L8">
        <v>76.969804164601996</v>
      </c>
      <c r="M8">
        <v>491.71508848316103</v>
      </c>
      <c r="N8">
        <v>24.5962</v>
      </c>
      <c r="O8">
        <v>146.36935391652401</v>
      </c>
      <c r="P8">
        <v>0.52757926903553298</v>
      </c>
      <c r="Q8">
        <v>8.2365462189308195E-2</v>
      </c>
    </row>
    <row r="9" spans="1:17" x14ac:dyDescent="0.3">
      <c r="A9">
        <v>1</v>
      </c>
      <c r="B9">
        <v>2</v>
      </c>
      <c r="C9">
        <v>736827</v>
      </c>
      <c r="D9">
        <v>17</v>
      </c>
      <c r="E9">
        <v>20</v>
      </c>
      <c r="F9">
        <v>1.25962824677666</v>
      </c>
      <c r="G9">
        <v>2.6486258299999999E-2</v>
      </c>
      <c r="H9">
        <v>6.4501071204737498E-2</v>
      </c>
      <c r="I9">
        <v>0.27091186572523601</v>
      </c>
      <c r="J9">
        <v>5.5166334062759302E-2</v>
      </c>
      <c r="K9">
        <v>638.84154808503104</v>
      </c>
      <c r="L9">
        <v>35.097931846197199</v>
      </c>
      <c r="M9">
        <v>224.22017115207501</v>
      </c>
      <c r="N9">
        <v>24.322700000000001</v>
      </c>
      <c r="O9">
        <v>85.056898413489506</v>
      </c>
      <c r="P9">
        <v>0.17771091167512701</v>
      </c>
      <c r="Q9">
        <v>0.21507287282457299</v>
      </c>
    </row>
    <row r="10" spans="1:17" x14ac:dyDescent="0.3">
      <c r="A10">
        <v>1</v>
      </c>
      <c r="B10">
        <v>2</v>
      </c>
      <c r="C10">
        <v>736827</v>
      </c>
      <c r="D10">
        <v>17</v>
      </c>
      <c r="E10">
        <v>30</v>
      </c>
      <c r="F10">
        <v>1.2447884325488401</v>
      </c>
      <c r="G10">
        <v>2.05555205666667E-2</v>
      </c>
      <c r="H10">
        <v>7.3766486313199098E-2</v>
      </c>
      <c r="I10">
        <v>0.26508601426577999</v>
      </c>
      <c r="J10">
        <v>5.4556518048068499E-2</v>
      </c>
      <c r="K10">
        <v>638.84154808503104</v>
      </c>
      <c r="L10">
        <v>22.3215208908594</v>
      </c>
      <c r="M10">
        <v>142.59914961529</v>
      </c>
      <c r="N10">
        <v>24.193899999999999</v>
      </c>
      <c r="O10">
        <v>69.264069264069306</v>
      </c>
      <c r="P10">
        <v>0.21565959593908601</v>
      </c>
      <c r="Q10">
        <v>0.212956681902151</v>
      </c>
    </row>
    <row r="11" spans="1:17" x14ac:dyDescent="0.3">
      <c r="A11">
        <v>1</v>
      </c>
      <c r="B11">
        <v>2</v>
      </c>
      <c r="C11">
        <v>736827</v>
      </c>
      <c r="D11">
        <v>17</v>
      </c>
      <c r="E11">
        <v>50</v>
      </c>
      <c r="F11">
        <v>1.79929895404163</v>
      </c>
      <c r="G11">
        <v>1.7163209700000001E-2</v>
      </c>
      <c r="H11">
        <v>4.9268743663340997E-2</v>
      </c>
      <c r="I11">
        <v>0.224420868135153</v>
      </c>
      <c r="J11">
        <v>4.7799309988123803E-2</v>
      </c>
      <c r="K11">
        <v>638.84154808503104</v>
      </c>
      <c r="L11">
        <v>10.176932112505099</v>
      </c>
      <c r="M11">
        <v>65.014470655090093</v>
      </c>
      <c r="N11">
        <v>22.873200000000001</v>
      </c>
      <c r="O11">
        <v>58.982777489775899</v>
      </c>
      <c r="P11">
        <v>0.36606596649746198</v>
      </c>
      <c r="Q11">
        <v>0.124726837433575</v>
      </c>
    </row>
    <row r="12" spans="1:17" x14ac:dyDescent="0.3">
      <c r="A12">
        <v>1</v>
      </c>
      <c r="B12">
        <v>2</v>
      </c>
      <c r="C12">
        <v>736827</v>
      </c>
      <c r="D12">
        <v>17</v>
      </c>
      <c r="E12">
        <v>70</v>
      </c>
      <c r="F12">
        <v>1.7257675326547901</v>
      </c>
      <c r="G12">
        <v>1.9950458533333298E-2</v>
      </c>
      <c r="H12">
        <v>0.14958817178268299</v>
      </c>
      <c r="I12">
        <v>0.17588311011235899</v>
      </c>
      <c r="J12">
        <v>3.8479919430018897E-2</v>
      </c>
      <c r="K12">
        <v>638.84154808503104</v>
      </c>
      <c r="L12">
        <v>4.3358653116837802</v>
      </c>
      <c r="M12">
        <v>27.6993090800425</v>
      </c>
      <c r="N12">
        <v>22.3048</v>
      </c>
      <c r="O12">
        <v>41.434005017399002</v>
      </c>
      <c r="P12">
        <v>0.49981193908629401</v>
      </c>
      <c r="Q12">
        <v>0.101915876144567</v>
      </c>
    </row>
    <row r="13" spans="1:17" x14ac:dyDescent="0.3">
      <c r="A13">
        <v>1</v>
      </c>
      <c r="B13">
        <v>2</v>
      </c>
      <c r="C13">
        <v>736827</v>
      </c>
      <c r="D13">
        <v>17</v>
      </c>
      <c r="E13">
        <v>100</v>
      </c>
      <c r="F13">
        <v>3.6577577161260599</v>
      </c>
      <c r="G13">
        <v>2.9478191399999999E-2</v>
      </c>
      <c r="H13">
        <v>7.2953207903186407E-2</v>
      </c>
      <c r="I13">
        <v>0.187353033895444</v>
      </c>
      <c r="J13">
        <v>3.8274483401141E-2</v>
      </c>
      <c r="K13">
        <v>638.84154808503104</v>
      </c>
      <c r="L13">
        <v>0.88640004882430901</v>
      </c>
      <c r="M13">
        <v>5.6626917941356902</v>
      </c>
      <c r="N13">
        <v>21.8048</v>
      </c>
      <c r="O13">
        <v>35.92604287268</v>
      </c>
      <c r="P13">
        <v>1.2217625177664999</v>
      </c>
      <c r="Q13">
        <v>5.1220733694157902E-2</v>
      </c>
    </row>
    <row r="14" spans="1:17" x14ac:dyDescent="0.3">
      <c r="A14">
        <v>1</v>
      </c>
      <c r="B14">
        <v>3</v>
      </c>
      <c r="C14">
        <v>736828</v>
      </c>
      <c r="D14">
        <v>26</v>
      </c>
      <c r="E14">
        <v>5</v>
      </c>
      <c r="F14">
        <v>2.3076305855877002</v>
      </c>
      <c r="G14">
        <v>8.8581293333333307E-3</v>
      </c>
      <c r="H14">
        <v>6.6310755325586404E-2</v>
      </c>
      <c r="I14">
        <v>0.42754254268679598</v>
      </c>
      <c r="J14">
        <v>6.4783179304491095E-2</v>
      </c>
      <c r="K14">
        <v>638.84154808503104</v>
      </c>
      <c r="L14">
        <v>76.969804164601996</v>
      </c>
      <c r="M14">
        <v>491.71508848316103</v>
      </c>
      <c r="N14">
        <v>24.66</v>
      </c>
      <c r="O14">
        <v>121.126094156612</v>
      </c>
      <c r="P14">
        <v>0.228617683248731</v>
      </c>
      <c r="Q14">
        <v>0.185273390531835</v>
      </c>
    </row>
    <row r="15" spans="1:17" x14ac:dyDescent="0.3">
      <c r="A15">
        <v>1</v>
      </c>
      <c r="B15">
        <v>3</v>
      </c>
      <c r="C15">
        <v>736828</v>
      </c>
      <c r="D15">
        <v>26</v>
      </c>
      <c r="E15">
        <v>20</v>
      </c>
      <c r="F15">
        <v>1.68696027395276</v>
      </c>
      <c r="G15">
        <v>2.6486258299999999E-2</v>
      </c>
      <c r="H15">
        <v>8.9142313035984605E-2</v>
      </c>
      <c r="I15">
        <v>0.297632707803765</v>
      </c>
      <c r="J15">
        <v>5.2219349112785397E-2</v>
      </c>
      <c r="K15">
        <v>638.84154808503104</v>
      </c>
      <c r="L15">
        <v>35.097931846197199</v>
      </c>
      <c r="M15">
        <v>224.22017115207501</v>
      </c>
      <c r="N15">
        <v>24.392499999999998</v>
      </c>
      <c r="O15">
        <v>78.957514072017901</v>
      </c>
      <c r="P15">
        <v>0.25638501319797002</v>
      </c>
      <c r="Q15">
        <v>0.17643136735305201</v>
      </c>
    </row>
    <row r="16" spans="1:17" x14ac:dyDescent="0.3">
      <c r="A16">
        <v>1</v>
      </c>
      <c r="B16">
        <v>3</v>
      </c>
      <c r="C16">
        <v>736828</v>
      </c>
      <c r="D16">
        <v>26</v>
      </c>
      <c r="E16">
        <v>30</v>
      </c>
      <c r="F16">
        <v>1.5401434146766</v>
      </c>
      <c r="G16">
        <v>2.05555205666667E-2</v>
      </c>
      <c r="H16">
        <v>9.2210262687722505E-2</v>
      </c>
      <c r="I16">
        <v>0.29077635533778201</v>
      </c>
      <c r="J16">
        <v>5.26038933024148E-2</v>
      </c>
      <c r="K16">
        <v>638.84154808503104</v>
      </c>
      <c r="L16">
        <v>22.3215208908594</v>
      </c>
      <c r="M16">
        <v>142.59914961529</v>
      </c>
      <c r="N16">
        <v>24.363199999999999</v>
      </c>
      <c r="O16">
        <v>66.009153613098704</v>
      </c>
      <c r="P16">
        <v>0.27998724365482203</v>
      </c>
      <c r="Q16">
        <v>0.188798233052107</v>
      </c>
    </row>
    <row r="17" spans="1:17" x14ac:dyDescent="0.3">
      <c r="A17">
        <v>1</v>
      </c>
      <c r="B17">
        <v>3</v>
      </c>
      <c r="C17">
        <v>736828</v>
      </c>
      <c r="D17">
        <v>26</v>
      </c>
      <c r="E17">
        <v>50</v>
      </c>
      <c r="F17">
        <v>1.58023017805345</v>
      </c>
      <c r="G17">
        <v>1.7163209700000001E-2</v>
      </c>
      <c r="H17">
        <v>7.9699997071309606E-2</v>
      </c>
      <c r="I17">
        <v>0.27009180420729201</v>
      </c>
      <c r="J17">
        <v>5.0989677087212797E-2</v>
      </c>
      <c r="K17">
        <v>638.84154808503104</v>
      </c>
      <c r="L17">
        <v>10.176932112505099</v>
      </c>
      <c r="M17">
        <v>65.014470655090093</v>
      </c>
      <c r="N17">
        <v>23.231000000000002</v>
      </c>
      <c r="O17">
        <v>53.492138118372203</v>
      </c>
      <c r="P17">
        <v>0.35449624568527899</v>
      </c>
      <c r="Q17">
        <v>0.17091927996211001</v>
      </c>
    </row>
    <row r="18" spans="1:17" x14ac:dyDescent="0.3">
      <c r="A18">
        <v>1</v>
      </c>
      <c r="B18">
        <v>3</v>
      </c>
      <c r="C18">
        <v>736828</v>
      </c>
      <c r="D18">
        <v>26</v>
      </c>
      <c r="E18">
        <v>70</v>
      </c>
      <c r="F18">
        <v>1.6863911906428599</v>
      </c>
      <c r="G18">
        <v>1.9950458533333298E-2</v>
      </c>
      <c r="H18">
        <v>9.5928555750329103E-2</v>
      </c>
      <c r="I18">
        <v>0.16331297750621299</v>
      </c>
      <c r="J18">
        <v>4.1138108207205003E-2</v>
      </c>
      <c r="K18">
        <v>638.84154808503104</v>
      </c>
      <c r="L18">
        <v>4.3358653116837802</v>
      </c>
      <c r="M18">
        <v>27.6993090800425</v>
      </c>
      <c r="N18">
        <v>22.4238</v>
      </c>
      <c r="O18">
        <v>42.870300594490402</v>
      </c>
      <c r="P18">
        <v>0.47204460913705598</v>
      </c>
      <c r="Q18">
        <v>9.68416927296432E-2</v>
      </c>
    </row>
    <row r="19" spans="1:17" x14ac:dyDescent="0.3">
      <c r="A19">
        <v>1</v>
      </c>
      <c r="B19">
        <v>3</v>
      </c>
      <c r="C19">
        <v>736828</v>
      </c>
      <c r="D19">
        <v>26</v>
      </c>
      <c r="E19">
        <v>100</v>
      </c>
      <c r="F19">
        <v>3.3711433976954299</v>
      </c>
      <c r="G19">
        <v>0.3244240182</v>
      </c>
      <c r="H19">
        <v>6.4628044121927603E-2</v>
      </c>
      <c r="I19">
        <v>0.169127769027165</v>
      </c>
      <c r="J19">
        <v>4.4594650688567501E-2</v>
      </c>
      <c r="K19">
        <v>638.84154808503104</v>
      </c>
      <c r="L19">
        <v>0.88640004882430901</v>
      </c>
      <c r="M19">
        <v>5.6626917941356902</v>
      </c>
      <c r="N19">
        <v>21.782299999999999</v>
      </c>
      <c r="O19">
        <v>35.247143053834499</v>
      </c>
      <c r="P19">
        <v>1.1477163045685299</v>
      </c>
      <c r="Q19">
        <v>5.0169259825251999E-2</v>
      </c>
    </row>
    <row r="20" spans="1:17" x14ac:dyDescent="0.3">
      <c r="A20">
        <v>2</v>
      </c>
      <c r="B20">
        <v>1</v>
      </c>
      <c r="C20">
        <v>736831</v>
      </c>
      <c r="D20">
        <v>53</v>
      </c>
      <c r="E20">
        <v>5</v>
      </c>
      <c r="F20">
        <v>5.8715347604213299</v>
      </c>
      <c r="G20">
        <v>9.4971915999999997E-3</v>
      </c>
      <c r="H20">
        <v>4.2752041990437403E-2</v>
      </c>
      <c r="I20">
        <v>0.25935476749396802</v>
      </c>
      <c r="J20">
        <v>4.6175887177686503E-2</v>
      </c>
      <c r="K20">
        <v>638.84154808503104</v>
      </c>
      <c r="L20">
        <v>77.885885527186701</v>
      </c>
      <c r="M20">
        <v>497.56739684161499</v>
      </c>
      <c r="N20">
        <v>25.3368</v>
      </c>
      <c r="O20">
        <v>135.935218372495</v>
      </c>
      <c r="P20">
        <v>0.51832349238578701</v>
      </c>
      <c r="Q20">
        <v>4.4171545954597602E-2</v>
      </c>
    </row>
    <row r="21" spans="1:17" x14ac:dyDescent="0.3">
      <c r="A21">
        <v>2</v>
      </c>
      <c r="B21">
        <v>1</v>
      </c>
      <c r="C21">
        <v>736831</v>
      </c>
      <c r="D21">
        <v>53</v>
      </c>
      <c r="E21">
        <v>20</v>
      </c>
      <c r="F21">
        <v>1.6733607502365999</v>
      </c>
      <c r="G21">
        <v>1.22959364666667E-2</v>
      </c>
      <c r="H21">
        <v>3.8270049310414701E-2</v>
      </c>
      <c r="I21">
        <v>0.23015112118684</v>
      </c>
      <c r="J21">
        <v>4.3100948201487597E-2</v>
      </c>
      <c r="K21">
        <v>638.84154808503104</v>
      </c>
      <c r="L21">
        <v>36.875697070077301</v>
      </c>
      <c r="M21">
        <v>235.577274029628</v>
      </c>
      <c r="N21">
        <v>25.073799999999999</v>
      </c>
      <c r="O21">
        <v>99.746736801091004</v>
      </c>
      <c r="P21">
        <v>0.20131314213198001</v>
      </c>
      <c r="Q21">
        <v>0.13753825715960999</v>
      </c>
    </row>
    <row r="22" spans="1:17" x14ac:dyDescent="0.3">
      <c r="A22">
        <v>2</v>
      </c>
      <c r="B22">
        <v>1</v>
      </c>
      <c r="C22">
        <v>736831</v>
      </c>
      <c r="D22">
        <v>53</v>
      </c>
      <c r="E22">
        <v>40</v>
      </c>
      <c r="F22">
        <v>1.15635825321009</v>
      </c>
      <c r="G22">
        <v>6.7563407833333301E-3</v>
      </c>
      <c r="H22">
        <v>6.1825794900936502E-2</v>
      </c>
      <c r="I22">
        <v>0.21990363456933701</v>
      </c>
      <c r="J22">
        <v>4.5684690854736303E-2</v>
      </c>
      <c r="K22">
        <v>638.84154808503104</v>
      </c>
      <c r="L22">
        <v>15.293396778291701</v>
      </c>
      <c r="M22">
        <v>97.700572733225101</v>
      </c>
      <c r="N22">
        <v>24.847100000000001</v>
      </c>
      <c r="O22">
        <v>62.207642306056698</v>
      </c>
      <c r="P22">
        <v>0.22306421725888301</v>
      </c>
      <c r="Q22">
        <v>0.190169122725484</v>
      </c>
    </row>
    <row r="23" spans="1:17" x14ac:dyDescent="0.3">
      <c r="A23">
        <v>2</v>
      </c>
      <c r="B23">
        <v>1</v>
      </c>
      <c r="C23">
        <v>736831</v>
      </c>
      <c r="D23">
        <v>53</v>
      </c>
      <c r="E23">
        <v>60</v>
      </c>
      <c r="F23">
        <v>1.10629477642159</v>
      </c>
      <c r="G23">
        <v>2.13202967833333E-2</v>
      </c>
      <c r="H23">
        <v>5.7121279564940203E-2</v>
      </c>
      <c r="I23">
        <v>0.192040458364273</v>
      </c>
      <c r="J23">
        <v>4.6798743505996401E-2</v>
      </c>
      <c r="K23">
        <v>638.84154808503104</v>
      </c>
      <c r="L23">
        <v>6.8607557687974197</v>
      </c>
      <c r="M23">
        <v>43.829358363718498</v>
      </c>
      <c r="N23">
        <v>24.500599999999999</v>
      </c>
      <c r="O23">
        <v>49.119777426008497</v>
      </c>
      <c r="P23">
        <v>0.27026867817258898</v>
      </c>
      <c r="Q23">
        <v>0.17358886840760901</v>
      </c>
    </row>
    <row r="24" spans="1:17" x14ac:dyDescent="0.3">
      <c r="A24">
        <v>2</v>
      </c>
      <c r="B24">
        <v>1</v>
      </c>
      <c r="C24">
        <v>736831</v>
      </c>
      <c r="D24">
        <v>53</v>
      </c>
      <c r="E24">
        <v>80</v>
      </c>
      <c r="F24">
        <v>1.88053874788494</v>
      </c>
      <c r="G24">
        <v>2.1982542433333301E-2</v>
      </c>
      <c r="H24">
        <v>5.2005586120389899E-2</v>
      </c>
      <c r="I24">
        <v>0.151323794733384</v>
      </c>
      <c r="J24">
        <v>3.3674020619723299E-2</v>
      </c>
      <c r="K24">
        <v>638.84154808503104</v>
      </c>
      <c r="L24">
        <v>2.6309248251367499</v>
      </c>
      <c r="M24">
        <v>16.807440881857001</v>
      </c>
      <c r="N24">
        <v>23.686599999999999</v>
      </c>
      <c r="O24">
        <v>40.976390556222498</v>
      </c>
      <c r="P24">
        <v>0.55071871065989797</v>
      </c>
      <c r="Q24">
        <v>8.0468320529730603E-2</v>
      </c>
    </row>
    <row r="25" spans="1:17" x14ac:dyDescent="0.3">
      <c r="A25">
        <v>2</v>
      </c>
      <c r="B25">
        <v>1</v>
      </c>
      <c r="C25">
        <v>736831</v>
      </c>
      <c r="D25">
        <v>53</v>
      </c>
      <c r="E25">
        <v>115</v>
      </c>
      <c r="F25">
        <v>2.47119645715199</v>
      </c>
      <c r="G25">
        <v>1.3537903299999999E-2</v>
      </c>
      <c r="H25">
        <v>7.7494322711469901E-2</v>
      </c>
      <c r="I25">
        <v>0.109746285660037</v>
      </c>
      <c r="J25">
        <v>3.00906331842077E-2</v>
      </c>
      <c r="K25">
        <v>638.84154808503104</v>
      </c>
      <c r="L25">
        <v>0.41827729220306598</v>
      </c>
      <c r="M25">
        <v>2.6721291287982201</v>
      </c>
      <c r="N25">
        <v>23.476700000000001</v>
      </c>
      <c r="O25">
        <v>34.450275871349703</v>
      </c>
      <c r="P25">
        <v>0.86078722842639599</v>
      </c>
      <c r="Q25">
        <v>4.4410182501847001E-2</v>
      </c>
    </row>
    <row r="26" spans="1:17" x14ac:dyDescent="0.3">
      <c r="A26">
        <v>2</v>
      </c>
      <c r="B26">
        <v>2</v>
      </c>
      <c r="C26">
        <v>736832</v>
      </c>
      <c r="D26">
        <v>62</v>
      </c>
      <c r="E26">
        <v>5</v>
      </c>
      <c r="F26">
        <v>1.6461394804871801</v>
      </c>
      <c r="G26">
        <v>9.4971915999999997E-3</v>
      </c>
      <c r="H26">
        <v>3.9798146838100297E-2</v>
      </c>
      <c r="I26">
        <v>0.27459285399766498</v>
      </c>
      <c r="J26">
        <v>4.8690312825088101E-2</v>
      </c>
      <c r="K26">
        <v>638.84154808503104</v>
      </c>
      <c r="L26">
        <v>77.885885527186701</v>
      </c>
      <c r="M26">
        <v>497.56739684161499</v>
      </c>
      <c r="N26">
        <v>25.458300000000001</v>
      </c>
      <c r="O26">
        <v>138.584382189742</v>
      </c>
      <c r="P26">
        <v>0.14253896040609099</v>
      </c>
      <c r="Q26">
        <v>0.16681019880307901</v>
      </c>
    </row>
    <row r="27" spans="1:17" x14ac:dyDescent="0.3">
      <c r="A27">
        <v>2</v>
      </c>
      <c r="B27">
        <v>2</v>
      </c>
      <c r="C27">
        <v>736832</v>
      </c>
      <c r="D27">
        <v>62</v>
      </c>
      <c r="E27">
        <v>20</v>
      </c>
      <c r="F27">
        <v>1.19248657225437</v>
      </c>
      <c r="G27">
        <v>1.22959364666667E-2</v>
      </c>
      <c r="H27">
        <v>7.1587928992502603E-2</v>
      </c>
      <c r="I27">
        <v>0.310410193369905</v>
      </c>
      <c r="J27">
        <v>5.1833259829725802E-2</v>
      </c>
      <c r="K27">
        <v>638.84154808503104</v>
      </c>
      <c r="L27">
        <v>36.875697070077301</v>
      </c>
      <c r="M27">
        <v>235.577274029628</v>
      </c>
      <c r="N27">
        <v>25.4315</v>
      </c>
      <c r="O27">
        <v>83.009079118028595</v>
      </c>
      <c r="P27">
        <v>0.172388840101523</v>
      </c>
      <c r="Q27">
        <v>0.26030498002428698</v>
      </c>
    </row>
    <row r="28" spans="1:17" x14ac:dyDescent="0.3">
      <c r="A28">
        <v>2</v>
      </c>
      <c r="B28">
        <v>2</v>
      </c>
      <c r="C28">
        <v>736832</v>
      </c>
      <c r="D28">
        <v>62</v>
      </c>
      <c r="E28">
        <v>40</v>
      </c>
      <c r="F28">
        <v>1.0702452148428001</v>
      </c>
      <c r="G28">
        <v>6.7563407833333301E-3</v>
      </c>
      <c r="H28">
        <v>5.6011924985054501E-2</v>
      </c>
      <c r="I28">
        <v>0.27122519930157901</v>
      </c>
      <c r="J28">
        <v>4.9738422296893799E-2</v>
      </c>
      <c r="K28">
        <v>638.84154808503104</v>
      </c>
      <c r="L28">
        <v>15.293396778291701</v>
      </c>
      <c r="M28">
        <v>97.700572733225101</v>
      </c>
      <c r="N28">
        <v>24.893699999999999</v>
      </c>
      <c r="O28">
        <v>63.503875968992297</v>
      </c>
      <c r="P28">
        <v>0.20223871979695399</v>
      </c>
      <c r="Q28">
        <v>0.25342341693293002</v>
      </c>
    </row>
    <row r="29" spans="1:17" x14ac:dyDescent="0.3">
      <c r="A29">
        <v>2</v>
      </c>
      <c r="B29">
        <v>2</v>
      </c>
      <c r="C29">
        <v>736832</v>
      </c>
      <c r="D29">
        <v>62</v>
      </c>
      <c r="E29">
        <v>60</v>
      </c>
      <c r="F29">
        <v>1.2349099310529801</v>
      </c>
      <c r="G29">
        <v>2.13202967833333E-2</v>
      </c>
      <c r="H29">
        <v>6.7573094231453995E-2</v>
      </c>
      <c r="I29">
        <v>0.217777350275415</v>
      </c>
      <c r="J29">
        <v>4.5271225489741898E-2</v>
      </c>
      <c r="K29">
        <v>638.84154808503104</v>
      </c>
      <c r="L29">
        <v>6.8607557687974197</v>
      </c>
      <c r="M29">
        <v>43.829358363718498</v>
      </c>
      <c r="N29">
        <v>24.619800000000001</v>
      </c>
      <c r="O29">
        <v>47.792401754877197</v>
      </c>
      <c r="P29">
        <v>0.31006851776649702</v>
      </c>
      <c r="Q29">
        <v>0.176350796765981</v>
      </c>
    </row>
    <row r="30" spans="1:17" x14ac:dyDescent="0.3">
      <c r="A30">
        <v>2</v>
      </c>
      <c r="B30">
        <v>2</v>
      </c>
      <c r="C30">
        <v>736832</v>
      </c>
      <c r="D30">
        <v>62</v>
      </c>
      <c r="E30">
        <v>80</v>
      </c>
      <c r="F30">
        <v>2.1524503304452698</v>
      </c>
      <c r="G30">
        <v>2.1982542433333301E-2</v>
      </c>
      <c r="H30">
        <v>6.9958346236778796E-2</v>
      </c>
      <c r="I30">
        <v>0.19675487107886899</v>
      </c>
      <c r="J30">
        <v>4.0722112095707898E-2</v>
      </c>
      <c r="K30">
        <v>638.84154808503104</v>
      </c>
      <c r="L30">
        <v>2.6309248251367499</v>
      </c>
      <c r="M30">
        <v>16.807440881857001</v>
      </c>
      <c r="N30">
        <v>23.699100000000001</v>
      </c>
      <c r="O30">
        <v>39.8660749046173</v>
      </c>
      <c r="P30">
        <v>0.64790436548223296</v>
      </c>
      <c r="Q30">
        <v>9.1409714916936793E-2</v>
      </c>
    </row>
    <row r="31" spans="1:17" x14ac:dyDescent="0.3">
      <c r="A31">
        <v>2</v>
      </c>
      <c r="B31">
        <v>2</v>
      </c>
      <c r="C31">
        <v>736832</v>
      </c>
      <c r="D31">
        <v>62</v>
      </c>
      <c r="E31">
        <v>115</v>
      </c>
      <c r="F31">
        <v>3.1731127838744402</v>
      </c>
      <c r="G31">
        <v>3.0094139400000001E-2</v>
      </c>
      <c r="H31">
        <v>7.6808133600789502E-2</v>
      </c>
      <c r="I31">
        <v>0.17446457674598301</v>
      </c>
      <c r="J31">
        <v>3.3018838817179499E-2</v>
      </c>
      <c r="K31">
        <v>638.84154808503104</v>
      </c>
      <c r="L31">
        <v>0.41827729220306598</v>
      </c>
      <c r="M31">
        <v>2.6721291287982201</v>
      </c>
      <c r="N31">
        <v>23.4085</v>
      </c>
      <c r="O31">
        <v>34.425953941838898</v>
      </c>
      <c r="P31">
        <v>1.10606530964467</v>
      </c>
      <c r="Q31">
        <v>5.4982154316291998E-2</v>
      </c>
    </row>
    <row r="32" spans="1:17" x14ac:dyDescent="0.3">
      <c r="A32">
        <v>3</v>
      </c>
      <c r="B32">
        <v>1</v>
      </c>
      <c r="C32">
        <v>736842</v>
      </c>
      <c r="D32">
        <v>94</v>
      </c>
      <c r="E32">
        <v>5</v>
      </c>
      <c r="F32">
        <v>1.8056313258683201</v>
      </c>
      <c r="G32">
        <v>1.02918707333333E-2</v>
      </c>
      <c r="H32">
        <v>8.1686305348813507E-2</v>
      </c>
      <c r="I32">
        <v>0.40939979524314801</v>
      </c>
      <c r="J32">
        <v>6.9686865425354003E-2</v>
      </c>
      <c r="K32">
        <v>638.84154808503104</v>
      </c>
      <c r="L32">
        <v>80.339141038889807</v>
      </c>
      <c r="M32">
        <v>513.23981233105997</v>
      </c>
      <c r="N32">
        <v>26.622800000000002</v>
      </c>
      <c r="O32">
        <v>109.647713887997</v>
      </c>
      <c r="P32">
        <v>0.197610831472081</v>
      </c>
      <c r="Q32">
        <v>0.22673498702525499</v>
      </c>
    </row>
    <row r="33" spans="1:17" x14ac:dyDescent="0.3">
      <c r="A33">
        <v>3</v>
      </c>
      <c r="B33">
        <v>1</v>
      </c>
      <c r="C33">
        <v>736842</v>
      </c>
      <c r="D33">
        <v>94</v>
      </c>
      <c r="E33">
        <v>20</v>
      </c>
      <c r="F33">
        <v>3.4250866821375201</v>
      </c>
      <c r="G33">
        <v>7.4066256666666698E-3</v>
      </c>
      <c r="H33">
        <v>7.7803998782726702E-2</v>
      </c>
      <c r="I33">
        <v>0.34306554429402603</v>
      </c>
      <c r="J33">
        <v>7.0805791400557594E-2</v>
      </c>
      <c r="K33">
        <v>638.84154808503104</v>
      </c>
      <c r="L33">
        <v>41.658989982211303</v>
      </c>
      <c r="M33">
        <v>266.13493651894697</v>
      </c>
      <c r="N33">
        <v>26.5425</v>
      </c>
      <c r="O33">
        <v>83.312993247091399</v>
      </c>
      <c r="P33">
        <v>0.49333289543147202</v>
      </c>
      <c r="Q33">
        <v>0.100162587441415</v>
      </c>
    </row>
    <row r="34" spans="1:17" x14ac:dyDescent="0.3">
      <c r="A34">
        <v>3</v>
      </c>
      <c r="B34">
        <v>1</v>
      </c>
      <c r="C34">
        <v>736842</v>
      </c>
      <c r="D34">
        <v>94</v>
      </c>
      <c r="E34">
        <v>40</v>
      </c>
      <c r="F34">
        <v>1.32124216248987</v>
      </c>
      <c r="G34">
        <v>5.8333333333333301E-3</v>
      </c>
      <c r="H34">
        <v>6.4230844998303699E-2</v>
      </c>
      <c r="I34">
        <v>0.26564862139793899</v>
      </c>
      <c r="J34">
        <v>6.66981882748411E-2</v>
      </c>
      <c r="K34">
        <v>638.84154808503104</v>
      </c>
      <c r="L34">
        <v>19.343186770143902</v>
      </c>
      <c r="M34">
        <v>123.572313811366</v>
      </c>
      <c r="N34">
        <v>25.342600000000001</v>
      </c>
      <c r="O34">
        <v>66.394346106464397</v>
      </c>
      <c r="P34">
        <v>0.238799037563452</v>
      </c>
      <c r="Q34">
        <v>0.20105975190598399</v>
      </c>
    </row>
    <row r="35" spans="1:17" x14ac:dyDescent="0.3">
      <c r="A35">
        <v>3</v>
      </c>
      <c r="B35">
        <v>1</v>
      </c>
      <c r="C35">
        <v>736842</v>
      </c>
      <c r="D35">
        <v>94</v>
      </c>
      <c r="E35">
        <v>60</v>
      </c>
      <c r="F35">
        <v>0.98073755433295795</v>
      </c>
      <c r="G35">
        <v>2.7653258399999998E-2</v>
      </c>
      <c r="H35">
        <v>8.0953607013113105E-2</v>
      </c>
      <c r="I35">
        <v>0.22614736554961001</v>
      </c>
      <c r="J35">
        <v>5.0579582906144699E-2</v>
      </c>
      <c r="K35">
        <v>638.84154808503104</v>
      </c>
      <c r="L35">
        <v>10.210822194137201</v>
      </c>
      <c r="M35">
        <v>65.230974577235898</v>
      </c>
      <c r="N35">
        <v>25.147099999999998</v>
      </c>
      <c r="O35">
        <v>51.097804391217501</v>
      </c>
      <c r="P35">
        <v>0.23032008502538101</v>
      </c>
      <c r="Q35">
        <v>0.23058907507974799</v>
      </c>
    </row>
    <row r="36" spans="1:17" x14ac:dyDescent="0.3">
      <c r="A36">
        <v>3</v>
      </c>
      <c r="B36">
        <v>1</v>
      </c>
      <c r="C36">
        <v>736842</v>
      </c>
      <c r="D36">
        <v>94</v>
      </c>
      <c r="E36">
        <v>80</v>
      </c>
      <c r="F36">
        <v>1.1298280680697499</v>
      </c>
      <c r="G36">
        <v>3.1598895166666703E-2</v>
      </c>
      <c r="H36">
        <v>6.4764620708927106E-2</v>
      </c>
      <c r="I36">
        <v>8.0757141314504802E-2</v>
      </c>
      <c r="J36">
        <v>3.4784596800023201E-2</v>
      </c>
      <c r="K36">
        <v>638.84154808503104</v>
      </c>
      <c r="L36">
        <v>4.5958802742612397</v>
      </c>
      <c r="M36">
        <v>29.360392692225101</v>
      </c>
      <c r="N36">
        <v>23.980699999999999</v>
      </c>
      <c r="O36">
        <v>44.054379624849403</v>
      </c>
      <c r="P36">
        <v>0.307754573604061</v>
      </c>
      <c r="Q36">
        <v>7.14773721744002E-2</v>
      </c>
    </row>
    <row r="37" spans="1:17" x14ac:dyDescent="0.3">
      <c r="A37">
        <v>3</v>
      </c>
      <c r="B37">
        <v>1</v>
      </c>
      <c r="C37">
        <v>736842</v>
      </c>
      <c r="D37">
        <v>94</v>
      </c>
      <c r="E37">
        <v>115</v>
      </c>
      <c r="F37">
        <v>2.6148630786063398</v>
      </c>
      <c r="G37">
        <v>5.8333333333333301E-3</v>
      </c>
      <c r="H37">
        <v>7.8805242662281103E-2</v>
      </c>
      <c r="I37">
        <v>0.125359565674562</v>
      </c>
      <c r="J37">
        <v>4.1736149465649297E-2</v>
      </c>
      <c r="K37">
        <v>638.84154808503104</v>
      </c>
      <c r="L37">
        <v>0.87360712034728805</v>
      </c>
      <c r="M37">
        <v>5.5809652518076698</v>
      </c>
      <c r="N37">
        <v>23.1007</v>
      </c>
      <c r="O37">
        <v>35.685659522564897</v>
      </c>
      <c r="P37">
        <v>0.87929878172588805</v>
      </c>
      <c r="Q37">
        <v>4.7941158640465199E-2</v>
      </c>
    </row>
    <row r="38" spans="1:17" x14ac:dyDescent="0.3">
      <c r="A38">
        <v>3</v>
      </c>
      <c r="B38">
        <v>2</v>
      </c>
      <c r="C38">
        <v>736833</v>
      </c>
      <c r="D38">
        <v>103</v>
      </c>
      <c r="E38">
        <v>5</v>
      </c>
      <c r="F38">
        <v>2.61537934926409</v>
      </c>
      <c r="G38">
        <v>1.02918707333333E-2</v>
      </c>
      <c r="H38">
        <v>5.86643268732314E-2</v>
      </c>
      <c r="I38">
        <v>0.40616273647180601</v>
      </c>
      <c r="J38">
        <v>7.2319777798690699E-2</v>
      </c>
      <c r="K38">
        <v>638.84154808503104</v>
      </c>
      <c r="L38">
        <v>80.339141038889807</v>
      </c>
      <c r="M38">
        <v>513.23981233105997</v>
      </c>
      <c r="N38">
        <v>26.952500000000001</v>
      </c>
      <c r="O38">
        <v>118.559685075837</v>
      </c>
      <c r="P38">
        <v>0.26471521218274102</v>
      </c>
      <c r="Q38">
        <v>0.15529782958104801</v>
      </c>
    </row>
    <row r="39" spans="1:17" x14ac:dyDescent="0.3">
      <c r="A39">
        <v>3</v>
      </c>
      <c r="B39">
        <v>2</v>
      </c>
      <c r="C39">
        <v>736833</v>
      </c>
      <c r="D39">
        <v>103</v>
      </c>
      <c r="E39">
        <v>20</v>
      </c>
      <c r="F39">
        <v>1.3381492642392501</v>
      </c>
      <c r="G39">
        <v>7.4066256666666698E-3</v>
      </c>
      <c r="H39">
        <v>6.4940335694411794E-2</v>
      </c>
      <c r="I39">
        <v>0.39990251126175702</v>
      </c>
      <c r="J39">
        <v>0.14227506529388101</v>
      </c>
      <c r="K39">
        <v>638.84154808503104</v>
      </c>
      <c r="L39">
        <v>41.658989982211303</v>
      </c>
      <c r="M39">
        <v>266.13493651894697</v>
      </c>
      <c r="N39">
        <v>26.6236</v>
      </c>
      <c r="O39">
        <v>86.853265479219701</v>
      </c>
      <c r="P39">
        <v>0.18488413857868</v>
      </c>
      <c r="Q39">
        <v>0.29884746190037798</v>
      </c>
    </row>
    <row r="40" spans="1:17" x14ac:dyDescent="0.3">
      <c r="A40">
        <v>3</v>
      </c>
      <c r="B40">
        <v>2</v>
      </c>
      <c r="C40">
        <v>736833</v>
      </c>
      <c r="D40">
        <v>103</v>
      </c>
      <c r="E40">
        <v>40</v>
      </c>
      <c r="F40">
        <v>1.1890938393114701</v>
      </c>
      <c r="G40">
        <v>5.8333333333333301E-3</v>
      </c>
      <c r="H40">
        <v>6.24140183559335E-2</v>
      </c>
      <c r="I40">
        <v>0.233301377356677</v>
      </c>
      <c r="J40">
        <v>5.1224849727200102E-2</v>
      </c>
      <c r="K40">
        <v>638.84154808503104</v>
      </c>
      <c r="L40">
        <v>19.343186770143902</v>
      </c>
      <c r="M40">
        <v>123.572313811366</v>
      </c>
      <c r="N40">
        <v>25.350300000000001</v>
      </c>
      <c r="O40">
        <v>66.810204214784406</v>
      </c>
      <c r="P40">
        <v>0.213577046192893</v>
      </c>
      <c r="Q40">
        <v>0.19620098064906899</v>
      </c>
    </row>
    <row r="41" spans="1:17" x14ac:dyDescent="0.3">
      <c r="A41">
        <v>3</v>
      </c>
      <c r="B41">
        <v>2</v>
      </c>
      <c r="C41">
        <v>736833</v>
      </c>
      <c r="D41">
        <v>103</v>
      </c>
      <c r="E41">
        <v>60</v>
      </c>
      <c r="F41">
        <v>1.02158308878935</v>
      </c>
      <c r="G41">
        <v>2.7653258399999998E-2</v>
      </c>
      <c r="H41">
        <v>7.89146501060735E-2</v>
      </c>
      <c r="I41">
        <v>0.15845406892368799</v>
      </c>
      <c r="J41">
        <v>4.35014169167409E-2</v>
      </c>
      <c r="K41">
        <v>638.84154808503104</v>
      </c>
      <c r="L41">
        <v>10.210822194137201</v>
      </c>
      <c r="M41">
        <v>65.230974577235898</v>
      </c>
      <c r="N41">
        <v>25.103300000000001</v>
      </c>
      <c r="O41">
        <v>51.3360405073444</v>
      </c>
      <c r="P41">
        <v>0.238799037563452</v>
      </c>
      <c r="Q41">
        <v>0.15510639385335501</v>
      </c>
    </row>
    <row r="42" spans="1:17" x14ac:dyDescent="0.3">
      <c r="A42">
        <v>3</v>
      </c>
      <c r="B42">
        <v>2</v>
      </c>
      <c r="C42">
        <v>736833</v>
      </c>
      <c r="D42">
        <v>103</v>
      </c>
      <c r="E42">
        <v>115</v>
      </c>
      <c r="F42">
        <v>2.6606740474327601</v>
      </c>
      <c r="G42">
        <v>5.8333333333333301E-3</v>
      </c>
      <c r="H42">
        <v>6.8746388587552401E-2</v>
      </c>
      <c r="I42">
        <v>6.5907728031599902E-2</v>
      </c>
      <c r="J42">
        <v>3.26263774217007E-2</v>
      </c>
      <c r="K42">
        <v>638.84154808503104</v>
      </c>
      <c r="L42">
        <v>0.87360712034728805</v>
      </c>
      <c r="M42">
        <v>5.5809652518076698</v>
      </c>
      <c r="N42">
        <v>23.2822</v>
      </c>
      <c r="O42">
        <v>35.839283214335701</v>
      </c>
      <c r="P42">
        <v>0.89086850253807104</v>
      </c>
      <c r="Q42">
        <v>2.4771064345590701E-2</v>
      </c>
    </row>
    <row r="43" spans="1:17" x14ac:dyDescent="0.3">
      <c r="A43">
        <v>4</v>
      </c>
      <c r="B43">
        <v>1</v>
      </c>
      <c r="C43">
        <v>737185</v>
      </c>
      <c r="D43">
        <v>13</v>
      </c>
      <c r="E43">
        <v>5</v>
      </c>
      <c r="F43">
        <v>1.6115707842471301</v>
      </c>
      <c r="G43">
        <v>1.2433126325E-2</v>
      </c>
      <c r="H43">
        <v>2.8737014655567199E-2</v>
      </c>
      <c r="I43">
        <v>0.34357259783301197</v>
      </c>
      <c r="J43">
        <v>6.3095376674091805E-2</v>
      </c>
      <c r="K43">
        <v>585.19457997153302</v>
      </c>
      <c r="L43">
        <v>77.499036500515402</v>
      </c>
      <c r="M43">
        <v>453.520161131176</v>
      </c>
      <c r="N43">
        <v>25.4175</v>
      </c>
      <c r="O43">
        <v>147.76334776334801</v>
      </c>
      <c r="P43">
        <v>0.13087717423632</v>
      </c>
      <c r="Q43">
        <v>0.213191130784563</v>
      </c>
    </row>
    <row r="44" spans="1:17" x14ac:dyDescent="0.3">
      <c r="A44">
        <v>4</v>
      </c>
      <c r="B44">
        <v>1</v>
      </c>
      <c r="C44">
        <v>737185</v>
      </c>
      <c r="D44">
        <v>13</v>
      </c>
      <c r="E44">
        <v>20</v>
      </c>
      <c r="F44">
        <v>0.73528544413459895</v>
      </c>
      <c r="G44">
        <v>6.7617390875000004E-3</v>
      </c>
      <c r="H44">
        <v>2.6447829113611598E-2</v>
      </c>
      <c r="I44">
        <v>0.38405687213928702</v>
      </c>
      <c r="J44">
        <v>6.3621465742917896E-2</v>
      </c>
      <c r="K44">
        <v>585.19457997153302</v>
      </c>
      <c r="L44">
        <v>36.073245120132803</v>
      </c>
      <c r="M44">
        <v>211.098675262863</v>
      </c>
      <c r="N44">
        <v>25.2607</v>
      </c>
      <c r="O44">
        <v>107.676130389064</v>
      </c>
      <c r="P44">
        <v>8.1944116098281602E-2</v>
      </c>
      <c r="Q44">
        <v>0.52232350742548195</v>
      </c>
    </row>
    <row r="45" spans="1:17" x14ac:dyDescent="0.3">
      <c r="A45">
        <v>4</v>
      </c>
      <c r="B45">
        <v>1</v>
      </c>
      <c r="C45">
        <v>737185</v>
      </c>
      <c r="D45">
        <v>13</v>
      </c>
      <c r="E45">
        <v>40</v>
      </c>
      <c r="F45">
        <v>0.57750428610757498</v>
      </c>
      <c r="G45">
        <v>7.1720014999999996E-3</v>
      </c>
      <c r="H45">
        <v>1.8651383289110701E-2</v>
      </c>
      <c r="I45">
        <v>0.29777127953855298</v>
      </c>
      <c r="J45">
        <v>4.7946411907301402E-2</v>
      </c>
      <c r="K45">
        <v>585.19457997153302</v>
      </c>
      <c r="L45">
        <v>13.917353597879901</v>
      </c>
      <c r="M45">
        <v>81.443598930266205</v>
      </c>
      <c r="N45">
        <v>24.5703</v>
      </c>
      <c r="O45">
        <v>81.502706144539999</v>
      </c>
      <c r="P45">
        <v>8.5028482624870005E-2</v>
      </c>
      <c r="Q45">
        <v>0.51561743644459301</v>
      </c>
    </row>
    <row r="46" spans="1:17" x14ac:dyDescent="0.3">
      <c r="A46">
        <v>4</v>
      </c>
      <c r="B46">
        <v>1</v>
      </c>
      <c r="C46">
        <v>737185</v>
      </c>
      <c r="D46">
        <v>13</v>
      </c>
      <c r="E46">
        <v>55</v>
      </c>
      <c r="F46">
        <v>0.47222517133319802</v>
      </c>
      <c r="G46">
        <v>8.0894739500000003E-3</v>
      </c>
      <c r="H46">
        <v>2.4962921733443999E-2</v>
      </c>
      <c r="I46">
        <v>0.24873452814987601</v>
      </c>
      <c r="J46">
        <v>4.0878267969731201E-2</v>
      </c>
      <c r="K46">
        <v>585.19457997153302</v>
      </c>
      <c r="L46">
        <v>7.0461723339414402</v>
      </c>
      <c r="M46">
        <v>41.233818593678997</v>
      </c>
      <c r="N46">
        <v>24.5425</v>
      </c>
      <c r="O46">
        <v>57.804120801580602</v>
      </c>
      <c r="P46">
        <v>9.8032838791026602E-2</v>
      </c>
      <c r="Q46">
        <v>0.52672865245120803</v>
      </c>
    </row>
    <row r="47" spans="1:17" x14ac:dyDescent="0.3">
      <c r="A47">
        <v>4</v>
      </c>
      <c r="B47">
        <v>1</v>
      </c>
      <c r="C47">
        <v>737185</v>
      </c>
      <c r="D47">
        <v>13</v>
      </c>
      <c r="E47">
        <v>80</v>
      </c>
      <c r="F47">
        <v>0.62498516767384005</v>
      </c>
      <c r="G47">
        <v>1.0862958075E-2</v>
      </c>
      <c r="H47">
        <v>2.11695924387332E-2</v>
      </c>
      <c r="I47">
        <v>0.14890361510129099</v>
      </c>
      <c r="J47">
        <v>3.2709629759899703E-2</v>
      </c>
      <c r="K47">
        <v>585.19457997153302</v>
      </c>
      <c r="L47">
        <v>1.7493853512917199</v>
      </c>
      <c r="M47">
        <v>10.2373082585751</v>
      </c>
      <c r="N47">
        <v>24.462199999999999</v>
      </c>
      <c r="O47">
        <v>41.845449715990299</v>
      </c>
      <c r="P47">
        <v>0.17922670357202999</v>
      </c>
      <c r="Q47">
        <v>0.238251438278931</v>
      </c>
    </row>
    <row r="48" spans="1:17" x14ac:dyDescent="0.3">
      <c r="A48">
        <v>4</v>
      </c>
      <c r="B48">
        <v>1</v>
      </c>
      <c r="C48">
        <v>737185</v>
      </c>
      <c r="D48">
        <v>13</v>
      </c>
      <c r="E48">
        <v>115</v>
      </c>
      <c r="F48">
        <v>1.7126659487891001</v>
      </c>
      <c r="G48">
        <v>9.77544682E-2</v>
      </c>
      <c r="H48">
        <v>2.8625935757121999E-2</v>
      </c>
      <c r="I48">
        <v>0.170177162485697</v>
      </c>
      <c r="J48">
        <v>3.2710884000958403E-2</v>
      </c>
      <c r="K48">
        <v>585.19457997153302</v>
      </c>
      <c r="L48">
        <v>0.23858828355817799</v>
      </c>
      <c r="M48">
        <v>1.3962057038295701</v>
      </c>
      <c r="N48">
        <v>24.211400000000001</v>
      </c>
      <c r="O48">
        <v>34.146992130185403</v>
      </c>
      <c r="P48">
        <v>0.60186827897212003</v>
      </c>
      <c r="Q48">
        <v>9.9363896740060201E-2</v>
      </c>
    </row>
    <row r="49" spans="1:17" x14ac:dyDescent="0.3">
      <c r="A49">
        <v>4</v>
      </c>
      <c r="B49">
        <v>2</v>
      </c>
      <c r="C49">
        <v>737186</v>
      </c>
      <c r="D49">
        <v>18</v>
      </c>
      <c r="E49">
        <v>5</v>
      </c>
      <c r="F49">
        <v>0.97250066642467703</v>
      </c>
      <c r="G49">
        <v>1.2433126325E-2</v>
      </c>
      <c r="H49">
        <v>2.2860160305232101E-2</v>
      </c>
      <c r="I49">
        <v>0.27816363243853898</v>
      </c>
      <c r="J49">
        <v>4.5259219523075003E-2</v>
      </c>
      <c r="K49">
        <v>478.67115496819201</v>
      </c>
      <c r="L49">
        <v>77.499036500515402</v>
      </c>
      <c r="M49">
        <v>370.96553310623699</v>
      </c>
      <c r="N49">
        <v>25.486599999999999</v>
      </c>
      <c r="O49">
        <v>145.37194775695599</v>
      </c>
      <c r="P49">
        <v>8.0276890948774396E-2</v>
      </c>
      <c r="Q49">
        <v>0.28602924608904001</v>
      </c>
    </row>
    <row r="50" spans="1:17" x14ac:dyDescent="0.3">
      <c r="A50">
        <v>4</v>
      </c>
      <c r="B50">
        <v>2</v>
      </c>
      <c r="C50">
        <v>737186</v>
      </c>
      <c r="D50">
        <v>18</v>
      </c>
      <c r="E50">
        <v>20</v>
      </c>
      <c r="F50">
        <v>0.84082840639274303</v>
      </c>
      <c r="G50">
        <v>6.7617390875000004E-3</v>
      </c>
      <c r="H50">
        <v>2.2874814658380701E-2</v>
      </c>
      <c r="I50">
        <v>0.31727856157497403</v>
      </c>
      <c r="J50">
        <v>5.4469216811509902E-2</v>
      </c>
      <c r="K50">
        <v>478.67115496819201</v>
      </c>
      <c r="L50">
        <v>36.073245120132803</v>
      </c>
      <c r="M50">
        <v>172.67221905104699</v>
      </c>
      <c r="N50">
        <v>25.456700000000001</v>
      </c>
      <c r="O50">
        <v>102.74934778246001</v>
      </c>
      <c r="P50">
        <v>9.8199561305977401E-2</v>
      </c>
      <c r="Q50">
        <v>0.37734044088274599</v>
      </c>
    </row>
    <row r="51" spans="1:17" x14ac:dyDescent="0.3">
      <c r="A51">
        <v>4</v>
      </c>
      <c r="B51">
        <v>2</v>
      </c>
      <c r="C51">
        <v>737186</v>
      </c>
      <c r="D51">
        <v>18</v>
      </c>
      <c r="E51">
        <v>40</v>
      </c>
      <c r="F51">
        <v>0.44112485118655698</v>
      </c>
      <c r="G51">
        <v>7.1720014999999996E-3</v>
      </c>
      <c r="H51">
        <v>2.52179797928898E-2</v>
      </c>
      <c r="I51">
        <v>0.200233262107161</v>
      </c>
      <c r="J51">
        <v>3.6669967552786502E-2</v>
      </c>
      <c r="K51">
        <v>478.67115496819201</v>
      </c>
      <c r="L51">
        <v>13.917353597879901</v>
      </c>
      <c r="M51">
        <v>66.618357207978804</v>
      </c>
      <c r="N51">
        <v>24.637</v>
      </c>
      <c r="O51">
        <v>68.280322731212905</v>
      </c>
      <c r="P51">
        <v>7.7525969452087395E-2</v>
      </c>
      <c r="Q51">
        <v>0.45391517065648201</v>
      </c>
    </row>
    <row r="52" spans="1:17" x14ac:dyDescent="0.3">
      <c r="A52">
        <v>4</v>
      </c>
      <c r="B52">
        <v>2</v>
      </c>
      <c r="C52">
        <v>737186</v>
      </c>
      <c r="D52">
        <v>18</v>
      </c>
      <c r="E52">
        <v>55</v>
      </c>
      <c r="F52">
        <v>0.50536106248255497</v>
      </c>
      <c r="G52">
        <v>8.0894739500000003E-3</v>
      </c>
      <c r="H52">
        <v>2.4813974802965402E-2</v>
      </c>
      <c r="I52">
        <v>0.170672078068141</v>
      </c>
      <c r="J52">
        <v>3.4681729497058202E-2</v>
      </c>
      <c r="K52">
        <v>478.67115496819201</v>
      </c>
      <c r="L52">
        <v>7.0461723339414402</v>
      </c>
      <c r="M52">
        <v>33.727994491926701</v>
      </c>
      <c r="N52">
        <v>24.599299999999999</v>
      </c>
      <c r="O52">
        <v>54.248781521508803</v>
      </c>
      <c r="P52">
        <v>0.11178744627446199</v>
      </c>
      <c r="Q52">
        <v>0.33772304741826498</v>
      </c>
    </row>
    <row r="53" spans="1:17" x14ac:dyDescent="0.3">
      <c r="A53">
        <v>4</v>
      </c>
      <c r="B53">
        <v>2</v>
      </c>
      <c r="C53">
        <v>737186</v>
      </c>
      <c r="D53">
        <v>18</v>
      </c>
      <c r="E53">
        <v>80</v>
      </c>
      <c r="F53">
        <v>0.74402543975720903</v>
      </c>
      <c r="G53">
        <v>1.0862958075E-2</v>
      </c>
      <c r="H53">
        <v>2.3281010357121299E-2</v>
      </c>
      <c r="I53">
        <v>0.12303456057287999</v>
      </c>
      <c r="J53">
        <v>2.7466574138696399E-2</v>
      </c>
      <c r="K53">
        <v>478.67115496819201</v>
      </c>
      <c r="L53">
        <v>1.7493853512917199</v>
      </c>
      <c r="M53">
        <v>8.3738030658724494</v>
      </c>
      <c r="N53">
        <v>24.544499999999999</v>
      </c>
      <c r="O53">
        <v>39.964094758615303</v>
      </c>
      <c r="P53">
        <v>0.22340817003397201</v>
      </c>
      <c r="Q53">
        <v>0.165363378721336</v>
      </c>
    </row>
    <row r="54" spans="1:17" x14ac:dyDescent="0.3">
      <c r="A54">
        <v>4</v>
      </c>
      <c r="B54">
        <v>2</v>
      </c>
      <c r="C54">
        <v>737186</v>
      </c>
      <c r="D54">
        <v>18</v>
      </c>
      <c r="E54">
        <v>110</v>
      </c>
      <c r="F54">
        <v>1.59719399749696</v>
      </c>
      <c r="G54">
        <v>0.81210240767989395</v>
      </c>
      <c r="H54">
        <v>2.4853556444779001E-2</v>
      </c>
      <c r="I54">
        <v>9.7873401729992801E-2</v>
      </c>
      <c r="J54">
        <v>2.4529697601402702E-2</v>
      </c>
      <c r="K54">
        <v>478.67115496819201</v>
      </c>
      <c r="L54">
        <v>0.31082099573737298</v>
      </c>
      <c r="M54">
        <v>1.48781045017972</v>
      </c>
      <c r="N54">
        <v>24.1234</v>
      </c>
      <c r="O54">
        <v>33.761951862841997</v>
      </c>
      <c r="P54">
        <v>0.567690163407221</v>
      </c>
      <c r="Q54">
        <v>6.12783430712706E-2</v>
      </c>
    </row>
    <row r="55" spans="1:17" x14ac:dyDescent="0.3">
      <c r="A55">
        <v>4</v>
      </c>
      <c r="B55">
        <v>3</v>
      </c>
      <c r="C55">
        <v>737187</v>
      </c>
      <c r="D55">
        <v>23</v>
      </c>
      <c r="E55">
        <v>5</v>
      </c>
      <c r="F55">
        <v>1.2939477721424699</v>
      </c>
      <c r="G55">
        <v>1.2433126325E-2</v>
      </c>
      <c r="H55">
        <v>2.9466402257877802E-2</v>
      </c>
      <c r="I55">
        <v>0.379751460995156</v>
      </c>
      <c r="J55">
        <v>5.6672390811519903E-2</v>
      </c>
      <c r="K55">
        <v>663.216643327057</v>
      </c>
      <c r="L55">
        <v>77.499036500515402</v>
      </c>
      <c r="M55">
        <v>513.986508489529</v>
      </c>
      <c r="N55">
        <v>25.648800000000001</v>
      </c>
      <c r="O55">
        <v>154.449472096531</v>
      </c>
      <c r="P55">
        <v>0.100533676515288</v>
      </c>
      <c r="Q55">
        <v>0.29348283537470699</v>
      </c>
    </row>
    <row r="56" spans="1:17" x14ac:dyDescent="0.3">
      <c r="A56">
        <v>4</v>
      </c>
      <c r="B56">
        <v>3</v>
      </c>
      <c r="C56">
        <v>737187</v>
      </c>
      <c r="D56">
        <v>23</v>
      </c>
      <c r="E56">
        <v>20</v>
      </c>
      <c r="F56">
        <v>0.57737579120314397</v>
      </c>
      <c r="G56">
        <v>6.7617390875000004E-3</v>
      </c>
      <c r="H56">
        <v>2.4817633073998101E-2</v>
      </c>
      <c r="I56">
        <v>0.33049028299484901</v>
      </c>
      <c r="J56">
        <v>4.9774950784083997E-2</v>
      </c>
      <c r="K56">
        <v>663.216643327057</v>
      </c>
      <c r="L56">
        <v>36.073245120132803</v>
      </c>
      <c r="M56">
        <v>239.24376542488599</v>
      </c>
      <c r="N56">
        <v>25.644200000000001</v>
      </c>
      <c r="O56">
        <v>115.27637059552001</v>
      </c>
      <c r="P56">
        <v>6.0103466639736598E-2</v>
      </c>
      <c r="Q56">
        <v>0.57240065834102405</v>
      </c>
    </row>
    <row r="57" spans="1:17" x14ac:dyDescent="0.3">
      <c r="A57">
        <v>4</v>
      </c>
      <c r="B57">
        <v>3</v>
      </c>
      <c r="C57">
        <v>737187</v>
      </c>
      <c r="D57">
        <v>23</v>
      </c>
      <c r="E57">
        <v>40</v>
      </c>
      <c r="F57">
        <v>0.60181011697597098</v>
      </c>
      <c r="G57">
        <v>7.1720014999999996E-3</v>
      </c>
      <c r="H57">
        <v>2.4072047660899799E-2</v>
      </c>
      <c r="I57">
        <v>0.27728943404204598</v>
      </c>
      <c r="J57">
        <v>4.5186684852735998E-2</v>
      </c>
      <c r="K57">
        <v>663.216643327057</v>
      </c>
      <c r="L57">
        <v>13.917353597879901</v>
      </c>
      <c r="M57">
        <v>92.302205371816299</v>
      </c>
      <c r="N57">
        <v>24.688600000000001</v>
      </c>
      <c r="O57">
        <v>78.684493622253001</v>
      </c>
      <c r="P57">
        <v>9.1780744480374404E-2</v>
      </c>
      <c r="Q57">
        <v>0.46075901055867102</v>
      </c>
    </row>
    <row r="58" spans="1:17" x14ac:dyDescent="0.3">
      <c r="A58">
        <v>4</v>
      </c>
      <c r="B58">
        <v>3</v>
      </c>
      <c r="C58">
        <v>737187</v>
      </c>
      <c r="D58">
        <v>23</v>
      </c>
      <c r="E58">
        <v>55</v>
      </c>
      <c r="F58">
        <v>0.393903047410535</v>
      </c>
      <c r="G58">
        <v>8.0894739500000003E-3</v>
      </c>
      <c r="H58">
        <v>3.4051683424125199E-2</v>
      </c>
      <c r="I58">
        <v>0.265850239224942</v>
      </c>
      <c r="J58">
        <v>4.2436495975366001E-2</v>
      </c>
      <c r="K58">
        <v>663.216643327057</v>
      </c>
      <c r="L58">
        <v>7.0461723339414402</v>
      </c>
      <c r="M58">
        <v>46.7313876362062</v>
      </c>
      <c r="N58">
        <v>24.6157</v>
      </c>
      <c r="O58">
        <v>55.755199825764997</v>
      </c>
      <c r="P58">
        <v>8.4778398852443995E-2</v>
      </c>
      <c r="Q58">
        <v>0.67491287760428598</v>
      </c>
    </row>
    <row r="59" spans="1:17" x14ac:dyDescent="0.3">
      <c r="A59">
        <v>4</v>
      </c>
      <c r="B59">
        <v>3</v>
      </c>
      <c r="C59">
        <v>737187</v>
      </c>
      <c r="D59">
        <v>23</v>
      </c>
      <c r="E59">
        <v>80</v>
      </c>
      <c r="F59">
        <v>0.87745585888647104</v>
      </c>
      <c r="G59">
        <v>1.0862958075E-2</v>
      </c>
      <c r="H59">
        <v>2.4907090562159302E-2</v>
      </c>
      <c r="I59">
        <v>0.216102778855809</v>
      </c>
      <c r="J59">
        <v>3.7093231798653703E-2</v>
      </c>
      <c r="K59">
        <v>663.216643327057</v>
      </c>
      <c r="L59">
        <v>1.7493853512917199</v>
      </c>
      <c r="M59">
        <v>11.602214805692199</v>
      </c>
      <c r="N59">
        <v>24.498699999999999</v>
      </c>
      <c r="O59">
        <v>41.8249397541151</v>
      </c>
      <c r="P59">
        <v>0.25175099757559599</v>
      </c>
      <c r="Q59">
        <v>0.24628336191184899</v>
      </c>
    </row>
    <row r="60" spans="1:17" x14ac:dyDescent="0.3">
      <c r="A60">
        <v>4</v>
      </c>
      <c r="B60">
        <v>3</v>
      </c>
      <c r="C60">
        <v>737187</v>
      </c>
      <c r="D60">
        <v>23</v>
      </c>
      <c r="E60">
        <v>110</v>
      </c>
      <c r="F60" t="s">
        <v>22</v>
      </c>
      <c r="G60">
        <v>0.19151494960000001</v>
      </c>
      <c r="H60">
        <v>2.79886309127894E-2</v>
      </c>
      <c r="I60">
        <v>0.15530716308023301</v>
      </c>
      <c r="J60">
        <v>3.2294364081894303E-2</v>
      </c>
      <c r="K60">
        <v>663.216643327057</v>
      </c>
      <c r="L60">
        <v>0.31082099573737298</v>
      </c>
      <c r="M60">
        <v>2.0614165746851398</v>
      </c>
      <c r="N60">
        <v>24.419799999999999</v>
      </c>
      <c r="O60">
        <v>34.308305692364399</v>
      </c>
      <c r="P60" t="s">
        <v>22</v>
      </c>
      <c r="Q60" t="s">
        <v>22</v>
      </c>
    </row>
    <row r="61" spans="1:17" x14ac:dyDescent="0.3">
      <c r="A61">
        <v>4</v>
      </c>
      <c r="B61">
        <v>4</v>
      </c>
      <c r="C61">
        <v>737188</v>
      </c>
      <c r="D61">
        <v>28</v>
      </c>
      <c r="E61">
        <v>5</v>
      </c>
      <c r="F61">
        <v>1.0330424365864099</v>
      </c>
      <c r="G61">
        <v>1.2433126325E-2</v>
      </c>
      <c r="H61">
        <v>3.38844814035918E-2</v>
      </c>
      <c r="I61">
        <v>0.43438131776077799</v>
      </c>
      <c r="J61">
        <v>6.5186090201225899E-2</v>
      </c>
      <c r="K61">
        <v>656.16302694925196</v>
      </c>
      <c r="L61">
        <v>77.499036500515402</v>
      </c>
      <c r="M61">
        <v>508.520023758288</v>
      </c>
      <c r="N61">
        <v>25.930299999999999</v>
      </c>
      <c r="O61">
        <v>144.939844302902</v>
      </c>
      <c r="P61">
        <v>8.5528650169722206E-2</v>
      </c>
      <c r="Q61">
        <v>0.420487389846394</v>
      </c>
    </row>
    <row r="62" spans="1:17" x14ac:dyDescent="0.3">
      <c r="A62">
        <v>4</v>
      </c>
      <c r="B62">
        <v>4</v>
      </c>
      <c r="C62">
        <v>737188</v>
      </c>
      <c r="D62">
        <v>28</v>
      </c>
      <c r="E62">
        <v>20</v>
      </c>
      <c r="F62">
        <v>0.67633158318222997</v>
      </c>
      <c r="G62">
        <v>6.7617390875000004E-3</v>
      </c>
      <c r="H62">
        <v>3.1651039608456E-2</v>
      </c>
      <c r="I62">
        <v>0.36320758683565602</v>
      </c>
      <c r="J62">
        <v>7.1578488486575997E-2</v>
      </c>
      <c r="K62">
        <v>656.16302694925196</v>
      </c>
      <c r="L62">
        <v>36.073245120132803</v>
      </c>
      <c r="M62">
        <v>236.699297099087</v>
      </c>
      <c r="N62">
        <v>25.813300000000002</v>
      </c>
      <c r="O62">
        <v>104.799918125064</v>
      </c>
      <c r="P62">
        <v>7.7442608194612003E-2</v>
      </c>
      <c r="Q62">
        <v>0.537025914310724</v>
      </c>
    </row>
    <row r="63" spans="1:17" x14ac:dyDescent="0.3">
      <c r="A63">
        <v>4</v>
      </c>
      <c r="B63">
        <v>4</v>
      </c>
      <c r="C63">
        <v>737188</v>
      </c>
      <c r="D63">
        <v>28</v>
      </c>
      <c r="E63">
        <v>40</v>
      </c>
      <c r="F63">
        <v>0.52367761022364701</v>
      </c>
      <c r="G63">
        <v>7.1720014999999996E-3</v>
      </c>
      <c r="H63">
        <v>3.2870656253602401E-2</v>
      </c>
      <c r="I63">
        <v>0.31155655945416899</v>
      </c>
      <c r="J63">
        <v>4.7769959136249297E-2</v>
      </c>
      <c r="K63">
        <v>656.16302694925196</v>
      </c>
      <c r="L63">
        <v>13.917353597879901</v>
      </c>
      <c r="M63">
        <v>91.320528639079299</v>
      </c>
      <c r="N63">
        <v>24.678599999999999</v>
      </c>
      <c r="O63">
        <v>71.3191252263547</v>
      </c>
      <c r="P63">
        <v>8.8112849151458505E-2</v>
      </c>
      <c r="Q63">
        <v>0.594939621957701</v>
      </c>
    </row>
    <row r="64" spans="1:17" x14ac:dyDescent="0.3">
      <c r="A64">
        <v>4</v>
      </c>
      <c r="B64">
        <v>4</v>
      </c>
      <c r="C64">
        <v>737188</v>
      </c>
      <c r="D64">
        <v>28</v>
      </c>
      <c r="E64">
        <v>55</v>
      </c>
      <c r="F64">
        <v>0.62417711968864698</v>
      </c>
      <c r="G64">
        <v>8.0894739500000003E-3</v>
      </c>
      <c r="H64">
        <v>3.13625084609667E-2</v>
      </c>
      <c r="I64">
        <v>0.29936628333798498</v>
      </c>
      <c r="J64">
        <v>5.5564483896732499E-2</v>
      </c>
      <c r="K64">
        <v>656.16302694925196</v>
      </c>
      <c r="L64">
        <v>7.0461723339414402</v>
      </c>
      <c r="M64">
        <v>46.234377670450897</v>
      </c>
      <c r="N64">
        <v>24.609100000000002</v>
      </c>
      <c r="O64">
        <v>56.652835408022099</v>
      </c>
      <c r="P64">
        <v>0.132210954355925</v>
      </c>
      <c r="Q64">
        <v>0.479617521845907</v>
      </c>
    </row>
    <row r="65" spans="1:17" x14ac:dyDescent="0.3">
      <c r="A65">
        <v>4</v>
      </c>
      <c r="B65">
        <v>4</v>
      </c>
      <c r="C65">
        <v>737188</v>
      </c>
      <c r="D65">
        <v>28</v>
      </c>
      <c r="E65">
        <v>80</v>
      </c>
      <c r="F65">
        <v>1.0418711474728599</v>
      </c>
      <c r="G65">
        <v>1.0862958075E-2</v>
      </c>
      <c r="H65">
        <v>3.3930386859666997E-2</v>
      </c>
      <c r="I65">
        <v>0.372292416471736</v>
      </c>
      <c r="J65">
        <v>5.4645163025749101E-2</v>
      </c>
      <c r="K65">
        <v>656.16302694925196</v>
      </c>
      <c r="L65">
        <v>1.7493853512917199</v>
      </c>
      <c r="M65">
        <v>11.4788198740426</v>
      </c>
      <c r="N65">
        <v>24.4758</v>
      </c>
      <c r="O65">
        <v>40.208897789295897</v>
      </c>
      <c r="P65">
        <v>0.31093749038310298</v>
      </c>
      <c r="Q65">
        <v>0.35733057525852302</v>
      </c>
    </row>
    <row r="66" spans="1:17" x14ac:dyDescent="0.3">
      <c r="A66">
        <v>4</v>
      </c>
      <c r="B66">
        <v>4</v>
      </c>
      <c r="C66">
        <v>737188</v>
      </c>
      <c r="D66">
        <v>28</v>
      </c>
      <c r="E66">
        <v>115</v>
      </c>
      <c r="F66">
        <v>1.35568711014869</v>
      </c>
      <c r="G66">
        <v>1.1486208391999999</v>
      </c>
      <c r="H66">
        <v>3.7335119485312603E-2</v>
      </c>
      <c r="I66">
        <v>0.10050144314265801</v>
      </c>
      <c r="J66">
        <v>3.0282724099339599E-2</v>
      </c>
      <c r="K66">
        <v>656.16302694925196</v>
      </c>
      <c r="L66">
        <v>0.23858828355817799</v>
      </c>
      <c r="M66">
        <v>1.56552810334161</v>
      </c>
      <c r="N66">
        <v>23.868300000000001</v>
      </c>
      <c r="O66">
        <v>33.7052763240183</v>
      </c>
      <c r="P66">
        <v>0.482661680782351</v>
      </c>
      <c r="Q66">
        <v>7.41332143606762E-2</v>
      </c>
    </row>
    <row r="67" spans="1:17" x14ac:dyDescent="0.3">
      <c r="A67">
        <v>5</v>
      </c>
      <c r="B67">
        <v>1</v>
      </c>
      <c r="C67">
        <v>737195</v>
      </c>
      <c r="D67">
        <v>39</v>
      </c>
      <c r="E67">
        <v>5</v>
      </c>
      <c r="F67">
        <v>1.3373922181865701</v>
      </c>
      <c r="G67">
        <v>5.3776441094444398E-2</v>
      </c>
      <c r="H67">
        <v>5.99151185863879E-2</v>
      </c>
      <c r="I67">
        <v>0.60167259155050801</v>
      </c>
      <c r="J67">
        <v>8.7068476788295199E-2</v>
      </c>
      <c r="K67">
        <v>643.51786968083502</v>
      </c>
      <c r="L67">
        <v>76.735560404739502</v>
      </c>
      <c r="M67">
        <v>493.80704360422902</v>
      </c>
      <c r="N67">
        <v>25.2242</v>
      </c>
      <c r="O67">
        <v>117.17587824693901</v>
      </c>
      <c r="P67">
        <v>0.13696254603202099</v>
      </c>
      <c r="Q67">
        <v>0.44988492034621003</v>
      </c>
    </row>
    <row r="68" spans="1:17" x14ac:dyDescent="0.3">
      <c r="A68">
        <v>5</v>
      </c>
      <c r="B68">
        <v>1</v>
      </c>
      <c r="C68">
        <v>737195</v>
      </c>
      <c r="D68">
        <v>39</v>
      </c>
      <c r="E68">
        <v>12</v>
      </c>
      <c r="F68">
        <v>1.28652998485283</v>
      </c>
      <c r="G68">
        <v>1.0222838916666701E-2</v>
      </c>
      <c r="H68">
        <v>5.5291455383145498E-2</v>
      </c>
      <c r="I68">
        <v>0.51796295664528103</v>
      </c>
      <c r="J68">
        <v>7.9852118994876903E-2</v>
      </c>
      <c r="K68">
        <v>643.51786968083502</v>
      </c>
      <c r="L68">
        <v>52.965369447614201</v>
      </c>
      <c r="M68">
        <v>340.84161713787103</v>
      </c>
      <c r="N68">
        <v>25.0288</v>
      </c>
      <c r="O68">
        <v>106.07002278848201</v>
      </c>
      <c r="P68">
        <v>0.14554875555198299</v>
      </c>
      <c r="Q68">
        <v>0.40260465184923799</v>
      </c>
    </row>
    <row r="69" spans="1:17" x14ac:dyDescent="0.3">
      <c r="A69">
        <v>5</v>
      </c>
      <c r="B69">
        <v>1</v>
      </c>
      <c r="C69">
        <v>737195</v>
      </c>
      <c r="D69">
        <v>39</v>
      </c>
      <c r="E69">
        <v>25</v>
      </c>
      <c r="F69">
        <v>1.25015896562701</v>
      </c>
      <c r="G69">
        <v>6.8333333333333302E-3</v>
      </c>
      <c r="H69">
        <v>5.6742348476226501E-2</v>
      </c>
      <c r="I69">
        <v>0.37697841679202398</v>
      </c>
      <c r="J69">
        <v>5.8199858464731698E-2</v>
      </c>
      <c r="K69">
        <v>643.51786968083502</v>
      </c>
      <c r="L69">
        <v>26.606230285945198</v>
      </c>
      <c r="M69">
        <v>171.21584633849099</v>
      </c>
      <c r="N69">
        <v>24.0641</v>
      </c>
      <c r="O69">
        <v>80.484162540281403</v>
      </c>
      <c r="P69">
        <v>0.18639577171491101</v>
      </c>
      <c r="Q69">
        <v>0.30154438527979799</v>
      </c>
    </row>
    <row r="70" spans="1:17" x14ac:dyDescent="0.3">
      <c r="A70">
        <v>5</v>
      </c>
      <c r="B70">
        <v>1</v>
      </c>
      <c r="C70">
        <v>737195</v>
      </c>
      <c r="D70">
        <v>39</v>
      </c>
      <c r="E70">
        <v>40</v>
      </c>
      <c r="F70">
        <v>1.0087390685888</v>
      </c>
      <c r="G70">
        <v>2.1062678000000001E-2</v>
      </c>
      <c r="H70">
        <v>6.07732343457199E-2</v>
      </c>
      <c r="I70">
        <v>0.269598018251961</v>
      </c>
      <c r="J70">
        <v>4.5651315517681097E-2</v>
      </c>
      <c r="K70">
        <v>643.51786968083502</v>
      </c>
      <c r="L70">
        <v>12.9764893510539</v>
      </c>
      <c r="M70">
        <v>83.5060278312625</v>
      </c>
      <c r="N70">
        <v>23.589600000000001</v>
      </c>
      <c r="O70">
        <v>60.253015592821399</v>
      </c>
      <c r="P70">
        <v>0.20090063051562401</v>
      </c>
      <c r="Q70">
        <v>0.26726239386080503</v>
      </c>
    </row>
    <row r="71" spans="1:17" x14ac:dyDescent="0.3">
      <c r="A71">
        <v>5</v>
      </c>
      <c r="B71">
        <v>1</v>
      </c>
      <c r="C71">
        <v>737195</v>
      </c>
      <c r="D71">
        <v>39</v>
      </c>
      <c r="E71">
        <v>60</v>
      </c>
      <c r="F71">
        <v>1.0818132343108</v>
      </c>
      <c r="G71">
        <v>8.4359905000000006E-3</v>
      </c>
      <c r="H71">
        <v>5.6810094457226401E-2</v>
      </c>
      <c r="I71">
        <v>0.20686648941891</v>
      </c>
      <c r="J71">
        <v>3.93133920786502E-2</v>
      </c>
      <c r="K71">
        <v>643.51786968083502</v>
      </c>
      <c r="L71">
        <v>4.9440403164477402</v>
      </c>
      <c r="M71">
        <v>31.8157829205661</v>
      </c>
      <c r="N71">
        <v>22.816099999999999</v>
      </c>
      <c r="O71">
        <v>47.048012864691003</v>
      </c>
      <c r="P71">
        <v>0.275925762243451</v>
      </c>
      <c r="Q71">
        <v>0.19122199919351199</v>
      </c>
    </row>
    <row r="72" spans="1:17" x14ac:dyDescent="0.3">
      <c r="A72">
        <v>5</v>
      </c>
      <c r="B72">
        <v>1</v>
      </c>
      <c r="C72">
        <v>737195</v>
      </c>
      <c r="D72">
        <v>39</v>
      </c>
      <c r="E72">
        <v>80</v>
      </c>
      <c r="F72">
        <v>2.2795701889867699</v>
      </c>
      <c r="G72">
        <v>0.19182619925</v>
      </c>
      <c r="H72">
        <v>6.0564350904303503E-2</v>
      </c>
      <c r="I72">
        <v>0.216222982416997</v>
      </c>
      <c r="J72">
        <v>4.0690126976625302E-2</v>
      </c>
      <c r="K72">
        <v>643.51786968083502</v>
      </c>
      <c r="L72">
        <v>1.5092588826851701</v>
      </c>
      <c r="M72">
        <v>9.7123506098243606</v>
      </c>
      <c r="N72">
        <v>21.865200000000002</v>
      </c>
      <c r="O72">
        <v>37.037037037037003</v>
      </c>
      <c r="P72">
        <v>0.73858074123171402</v>
      </c>
      <c r="Q72">
        <v>9.4852522401648307E-2</v>
      </c>
    </row>
    <row r="73" spans="1:17" x14ac:dyDescent="0.3">
      <c r="A73">
        <v>5</v>
      </c>
      <c r="B73">
        <v>2</v>
      </c>
      <c r="C73">
        <v>737196</v>
      </c>
      <c r="D73">
        <v>45</v>
      </c>
      <c r="E73">
        <v>5</v>
      </c>
      <c r="F73">
        <v>1.0738468797271099</v>
      </c>
      <c r="G73">
        <v>5.3776441094444398E-2</v>
      </c>
      <c r="H73">
        <v>3.3235784630856503E-2</v>
      </c>
      <c r="I73">
        <v>0.45979435767659899</v>
      </c>
      <c r="J73">
        <v>8.6845699210254299E-2</v>
      </c>
      <c r="K73">
        <v>691.45708330400805</v>
      </c>
      <c r="L73">
        <v>76.735560404739502</v>
      </c>
      <c r="M73">
        <v>530.59346783159697</v>
      </c>
      <c r="N73">
        <v>25.372699999999998</v>
      </c>
      <c r="O73">
        <v>142.340839588546</v>
      </c>
      <c r="P73">
        <v>9.0530325618244006E-2</v>
      </c>
      <c r="Q73">
        <v>0.42817497201597698</v>
      </c>
    </row>
    <row r="74" spans="1:17" x14ac:dyDescent="0.3">
      <c r="A74">
        <v>5</v>
      </c>
      <c r="B74">
        <v>2</v>
      </c>
      <c r="C74">
        <v>737196</v>
      </c>
      <c r="D74">
        <v>45</v>
      </c>
      <c r="E74">
        <v>20</v>
      </c>
      <c r="F74">
        <v>1.00060047036416</v>
      </c>
      <c r="G74">
        <v>2.02397845E-2</v>
      </c>
      <c r="H74">
        <v>3.31674654341544E-2</v>
      </c>
      <c r="I74">
        <v>0.41512256175551698</v>
      </c>
      <c r="J74">
        <v>9.9288165614282303E-2</v>
      </c>
      <c r="K74">
        <v>691.45708330400805</v>
      </c>
      <c r="L74">
        <v>34.672621331767701</v>
      </c>
      <c r="M74">
        <v>239.74629616568399</v>
      </c>
      <c r="N74">
        <v>24.358599999999999</v>
      </c>
      <c r="O74">
        <v>106.301256098827</v>
      </c>
      <c r="P74">
        <v>0.112954503879117</v>
      </c>
      <c r="Q74">
        <v>0.41487344254838998</v>
      </c>
    </row>
    <row r="75" spans="1:17" x14ac:dyDescent="0.3">
      <c r="A75">
        <v>5</v>
      </c>
      <c r="B75">
        <v>2</v>
      </c>
      <c r="C75">
        <v>737196</v>
      </c>
      <c r="D75">
        <v>45</v>
      </c>
      <c r="E75">
        <v>40</v>
      </c>
      <c r="F75">
        <v>0.72966654345535398</v>
      </c>
      <c r="G75">
        <v>1.1462121800000001E-2</v>
      </c>
      <c r="H75">
        <v>3.2605494786676001E-2</v>
      </c>
      <c r="I75">
        <v>0.22640904173496901</v>
      </c>
      <c r="J75">
        <v>4.2185023989053501E-2</v>
      </c>
      <c r="K75">
        <v>691.45708330400805</v>
      </c>
      <c r="L75">
        <v>12.9764893510539</v>
      </c>
      <c r="M75">
        <v>89.726854782052698</v>
      </c>
      <c r="N75">
        <v>23.7026</v>
      </c>
      <c r="O75">
        <v>72.439162422184495</v>
      </c>
      <c r="P75">
        <v>0.120873823339276</v>
      </c>
      <c r="Q75">
        <v>0.31029111004980903</v>
      </c>
    </row>
    <row r="76" spans="1:17" x14ac:dyDescent="0.3">
      <c r="A76">
        <v>5</v>
      </c>
      <c r="B76">
        <v>2</v>
      </c>
      <c r="C76">
        <v>737196</v>
      </c>
      <c r="D76">
        <v>45</v>
      </c>
      <c r="E76">
        <v>60</v>
      </c>
      <c r="F76">
        <v>0.89737347009780599</v>
      </c>
      <c r="G76">
        <v>1.5876528000000001E-2</v>
      </c>
      <c r="H76">
        <v>3.4164754857165899E-2</v>
      </c>
      <c r="I76">
        <v>0.201761273322316</v>
      </c>
      <c r="J76">
        <v>0.13114750206681</v>
      </c>
      <c r="K76">
        <v>691.45708330400805</v>
      </c>
      <c r="L76">
        <v>4.9440403164477402</v>
      </c>
      <c r="M76">
        <v>34.185916969483799</v>
      </c>
      <c r="N76">
        <v>22.922799999999999</v>
      </c>
      <c r="O76">
        <v>52.088102141512799</v>
      </c>
      <c r="P76">
        <v>0.2067359185389</v>
      </c>
      <c r="Q76">
        <v>0.224835344530885</v>
      </c>
    </row>
    <row r="77" spans="1:17" x14ac:dyDescent="0.3">
      <c r="A77">
        <v>5</v>
      </c>
      <c r="B77">
        <v>2</v>
      </c>
      <c r="C77">
        <v>737196</v>
      </c>
      <c r="D77">
        <v>45</v>
      </c>
      <c r="E77">
        <v>80</v>
      </c>
      <c r="G77">
        <v>0.13992249300000001</v>
      </c>
      <c r="H77">
        <v>3.97234032109317E-2</v>
      </c>
      <c r="I77">
        <v>0.20453701519024201</v>
      </c>
      <c r="J77">
        <v>4.1881644178482197E-2</v>
      </c>
      <c r="K77">
        <v>691.45708330400805</v>
      </c>
      <c r="L77">
        <v>1.5092588826851701</v>
      </c>
      <c r="M77">
        <v>10.435877449721501</v>
      </c>
      <c r="N77">
        <v>21.850100000000001</v>
      </c>
      <c r="O77">
        <v>38.425456865173103</v>
      </c>
      <c r="P77" t="s">
        <v>22</v>
      </c>
      <c r="Q77" t="s">
        <v>22</v>
      </c>
    </row>
    <row r="78" spans="1:17" x14ac:dyDescent="0.3">
      <c r="A78">
        <v>5</v>
      </c>
      <c r="B78">
        <v>2</v>
      </c>
      <c r="C78">
        <v>737196</v>
      </c>
      <c r="D78">
        <v>45</v>
      </c>
      <c r="E78">
        <v>100</v>
      </c>
      <c r="F78">
        <v>0.80923891100721301</v>
      </c>
      <c r="G78">
        <v>2.4222597259162399</v>
      </c>
      <c r="H78">
        <v>3.6510285694583797E-2</v>
      </c>
      <c r="I78">
        <v>5.3690821541792902E-2</v>
      </c>
      <c r="J78">
        <v>1.8773834005129102E-2</v>
      </c>
      <c r="K78">
        <v>691.45708330400805</v>
      </c>
      <c r="L78">
        <v>0.44093863411932999</v>
      </c>
      <c r="M78">
        <v>3.0489014186420502</v>
      </c>
      <c r="N78">
        <v>21.051500000000001</v>
      </c>
      <c r="O78">
        <v>34.061803545886903</v>
      </c>
      <c r="P78">
        <v>0.28509550056574101</v>
      </c>
      <c r="Q78">
        <v>6.63473058592388E-2</v>
      </c>
    </row>
    <row r="79" spans="1:17" x14ac:dyDescent="0.3">
      <c r="A79">
        <v>5</v>
      </c>
      <c r="B79">
        <v>3</v>
      </c>
      <c r="C79">
        <v>737197</v>
      </c>
      <c r="D79">
        <v>50</v>
      </c>
      <c r="E79">
        <v>5</v>
      </c>
      <c r="F79">
        <v>1.35529431614833</v>
      </c>
      <c r="G79">
        <v>5.3776441094444398E-2</v>
      </c>
      <c r="H79">
        <v>5.4986598468646099E-2</v>
      </c>
      <c r="I79">
        <v>0.54043705750811499</v>
      </c>
      <c r="J79">
        <v>7.8847107820154097E-2</v>
      </c>
      <c r="K79">
        <v>608.50761369816303</v>
      </c>
      <c r="L79">
        <v>76.735560404739502</v>
      </c>
      <c r="M79">
        <v>466.94172747679301</v>
      </c>
      <c r="N79">
        <v>25.615600000000001</v>
      </c>
      <c r="O79">
        <v>115.23745217195599</v>
      </c>
      <c r="P79">
        <v>0.14113060890578899</v>
      </c>
      <c r="Q79">
        <v>0.398759923264497</v>
      </c>
    </row>
    <row r="80" spans="1:17" x14ac:dyDescent="0.3">
      <c r="A80">
        <v>5</v>
      </c>
      <c r="B80">
        <v>3</v>
      </c>
      <c r="C80">
        <v>737197</v>
      </c>
      <c r="D80">
        <v>50</v>
      </c>
      <c r="E80">
        <v>12</v>
      </c>
      <c r="F80">
        <v>0.83255796305117502</v>
      </c>
      <c r="G80">
        <v>1.0222838916666701E-2</v>
      </c>
      <c r="H80">
        <v>5.4580122582646703E-2</v>
      </c>
      <c r="I80">
        <v>0.49453730678449098</v>
      </c>
      <c r="J80">
        <v>7.5788254593313995E-2</v>
      </c>
      <c r="K80">
        <v>608.50761369816303</v>
      </c>
      <c r="L80">
        <v>52.965369447614201</v>
      </c>
      <c r="M80">
        <v>322.298305712093</v>
      </c>
      <c r="N80">
        <v>25.659700000000001</v>
      </c>
      <c r="O80">
        <v>101.73869846001</v>
      </c>
      <c r="P80">
        <v>9.8199561305977401E-2</v>
      </c>
      <c r="Q80">
        <v>0.59399744970560497</v>
      </c>
    </row>
    <row r="81" spans="1:17" x14ac:dyDescent="0.3">
      <c r="A81">
        <v>5</v>
      </c>
      <c r="B81">
        <v>3</v>
      </c>
      <c r="C81">
        <v>737197</v>
      </c>
      <c r="D81">
        <v>50</v>
      </c>
      <c r="E81">
        <v>25</v>
      </c>
      <c r="F81">
        <v>0.75805922276086102</v>
      </c>
      <c r="G81">
        <v>6.8333333333333302E-3</v>
      </c>
      <c r="H81">
        <v>5.1130723050069098E-2</v>
      </c>
      <c r="I81">
        <v>0.47573495417896999</v>
      </c>
      <c r="J81">
        <v>7.1817153211649207E-2</v>
      </c>
      <c r="K81">
        <v>608.50761369816303</v>
      </c>
      <c r="L81">
        <v>26.606230285945198</v>
      </c>
      <c r="M81">
        <v>161.900937008043</v>
      </c>
      <c r="N81">
        <v>24.323399999999999</v>
      </c>
      <c r="O81">
        <v>80.238207177558394</v>
      </c>
      <c r="P81">
        <v>0.113371310166493</v>
      </c>
      <c r="Q81">
        <v>0.62756964086042999</v>
      </c>
    </row>
    <row r="82" spans="1:17" x14ac:dyDescent="0.3">
      <c r="A82">
        <v>5</v>
      </c>
      <c r="B82">
        <v>3</v>
      </c>
      <c r="C82">
        <v>737197</v>
      </c>
      <c r="D82">
        <v>50</v>
      </c>
      <c r="E82">
        <v>40</v>
      </c>
      <c r="F82">
        <v>1.0786622941212201</v>
      </c>
      <c r="G82">
        <v>2.4108167999999999E-2</v>
      </c>
      <c r="H82">
        <v>3.2063500000000002E-2</v>
      </c>
      <c r="I82">
        <v>0.28676963213632101</v>
      </c>
      <c r="J82">
        <v>5.1695792004483501E-2</v>
      </c>
      <c r="K82">
        <v>608.50761369816303</v>
      </c>
      <c r="L82">
        <v>12.9764893510539</v>
      </c>
      <c r="M82">
        <v>78.962925691894498</v>
      </c>
      <c r="N82">
        <v>23.695499999999999</v>
      </c>
      <c r="O82">
        <v>68.1032189412078</v>
      </c>
      <c r="P82">
        <v>0.19006366704382699</v>
      </c>
      <c r="Q82">
        <v>0.26585673171226598</v>
      </c>
    </row>
    <row r="83" spans="1:17" x14ac:dyDescent="0.3">
      <c r="A83">
        <v>5</v>
      </c>
      <c r="B83">
        <v>3</v>
      </c>
      <c r="C83">
        <v>737197</v>
      </c>
      <c r="D83">
        <v>50</v>
      </c>
      <c r="E83">
        <v>60</v>
      </c>
      <c r="F83">
        <v>1.09858541119912</v>
      </c>
      <c r="G83">
        <v>2.4345309400000001E-2</v>
      </c>
      <c r="H83">
        <v>8.1223199999999995E-2</v>
      </c>
      <c r="I83">
        <v>0.206533018691405</v>
      </c>
      <c r="J83">
        <v>4.1171604706265602E-2</v>
      </c>
      <c r="K83">
        <v>608.50761369816303</v>
      </c>
      <c r="L83">
        <v>4.9440403164477402</v>
      </c>
      <c r="M83">
        <v>30.0848617498912</v>
      </c>
      <c r="N83">
        <v>22.5807</v>
      </c>
      <c r="O83">
        <v>44.174108105776199</v>
      </c>
      <c r="P83">
        <v>0.298433301761799</v>
      </c>
      <c r="Q83">
        <v>0.18799905458964</v>
      </c>
    </row>
    <row r="84" spans="1:17" x14ac:dyDescent="0.3">
      <c r="A84">
        <v>5</v>
      </c>
      <c r="B84">
        <v>3</v>
      </c>
      <c r="C84">
        <v>737197</v>
      </c>
      <c r="D84">
        <v>50</v>
      </c>
      <c r="E84">
        <v>80</v>
      </c>
      <c r="G84">
        <v>0.12207249050000001</v>
      </c>
      <c r="H84">
        <v>8.6293350000000005E-2</v>
      </c>
      <c r="I84">
        <v>0.21735041563246901</v>
      </c>
      <c r="J84">
        <v>4.40199705829998E-2</v>
      </c>
      <c r="K84">
        <v>608.50761369816303</v>
      </c>
      <c r="L84">
        <v>1.5092588826851701</v>
      </c>
      <c r="M84">
        <v>9.1839552115550802</v>
      </c>
      <c r="N84">
        <v>21.966699999999999</v>
      </c>
      <c r="O84">
        <v>36.6198190465973</v>
      </c>
      <c r="P84" t="s">
        <v>22</v>
      </c>
      <c r="Q84" t="s">
        <v>22</v>
      </c>
    </row>
    <row r="85" spans="1:17" x14ac:dyDescent="0.3">
      <c r="A85">
        <v>5</v>
      </c>
      <c r="B85">
        <v>4</v>
      </c>
      <c r="C85">
        <v>737198</v>
      </c>
      <c r="D85">
        <v>54</v>
      </c>
      <c r="E85">
        <v>5</v>
      </c>
      <c r="F85">
        <v>1.32014472848679</v>
      </c>
      <c r="G85">
        <v>5.3776441094444398E-2</v>
      </c>
      <c r="H85">
        <v>6.304775E-2</v>
      </c>
      <c r="I85">
        <v>0.60627510030544596</v>
      </c>
      <c r="J85">
        <v>8.6106386259873602E-2</v>
      </c>
      <c r="K85">
        <v>650.94426912300605</v>
      </c>
      <c r="L85">
        <v>76.735560404739502</v>
      </c>
      <c r="M85">
        <v>499.50573283407402</v>
      </c>
      <c r="N85">
        <v>25.671700000000001</v>
      </c>
      <c r="O85">
        <v>114.618312066264</v>
      </c>
      <c r="P85">
        <v>0.138212964894152</v>
      </c>
      <c r="Q85">
        <v>0.45924896507399499</v>
      </c>
    </row>
    <row r="86" spans="1:17" x14ac:dyDescent="0.3">
      <c r="A86">
        <v>5</v>
      </c>
      <c r="B86">
        <v>4</v>
      </c>
      <c r="C86">
        <v>737198</v>
      </c>
      <c r="D86">
        <v>54</v>
      </c>
      <c r="E86">
        <v>12</v>
      </c>
      <c r="F86">
        <v>1.1251339552561099</v>
      </c>
      <c r="G86">
        <v>1.0222838916666701E-2</v>
      </c>
      <c r="H86">
        <v>3.0788550000000001E-2</v>
      </c>
      <c r="I86">
        <v>0.55788596916069</v>
      </c>
      <c r="J86">
        <v>8.7128956167051005E-2</v>
      </c>
      <c r="K86">
        <v>650.94426912300605</v>
      </c>
      <c r="L86">
        <v>52.965369447614201</v>
      </c>
      <c r="M86">
        <v>344.775037039072</v>
      </c>
      <c r="N86">
        <v>25.3901</v>
      </c>
      <c r="O86">
        <v>127.031385684158</v>
      </c>
      <c r="P86">
        <v>0.10628560328108801</v>
      </c>
      <c r="Q86">
        <v>0.49583959896908603</v>
      </c>
    </row>
    <row r="87" spans="1:17" x14ac:dyDescent="0.3">
      <c r="A87">
        <v>5</v>
      </c>
      <c r="B87">
        <v>4</v>
      </c>
      <c r="C87">
        <v>737198</v>
      </c>
      <c r="D87">
        <v>54</v>
      </c>
      <c r="E87">
        <v>25</v>
      </c>
      <c r="F87">
        <v>1.6368916137223299</v>
      </c>
      <c r="G87">
        <v>6.8333333333333302E-3</v>
      </c>
      <c r="H87">
        <v>6.9037050000000003E-2</v>
      </c>
      <c r="I87">
        <v>0.42583515919616799</v>
      </c>
      <c r="J87">
        <v>6.3663643906016601E-2</v>
      </c>
      <c r="K87">
        <v>650.94426912300605</v>
      </c>
      <c r="L87">
        <v>26.606230285945198</v>
      </c>
      <c r="M87">
        <v>173.19173127603</v>
      </c>
      <c r="N87">
        <v>25.667400000000001</v>
      </c>
      <c r="O87">
        <v>73.658466407711103</v>
      </c>
      <c r="P87">
        <v>0.266672662663686</v>
      </c>
      <c r="Q87">
        <v>0.26014865958522998</v>
      </c>
    </row>
    <row r="88" spans="1:17" x14ac:dyDescent="0.3">
      <c r="A88">
        <v>5</v>
      </c>
      <c r="B88">
        <v>4</v>
      </c>
      <c r="C88">
        <v>737198</v>
      </c>
      <c r="D88">
        <v>54</v>
      </c>
      <c r="E88">
        <v>45</v>
      </c>
      <c r="F88">
        <v>0.71330523405518198</v>
      </c>
      <c r="G88">
        <v>3.4656108099999999E-2</v>
      </c>
      <c r="H88">
        <v>6.2069300000000001E-2</v>
      </c>
      <c r="I88">
        <v>0.36186496525895301</v>
      </c>
      <c r="J88">
        <v>5.6877604716326302E-2</v>
      </c>
      <c r="K88">
        <v>650.94426912300605</v>
      </c>
      <c r="L88">
        <v>10.297990357089599</v>
      </c>
      <c r="M88">
        <v>67.034178064314503</v>
      </c>
      <c r="N88">
        <v>23.6754</v>
      </c>
      <c r="O88">
        <v>55.205132352148397</v>
      </c>
      <c r="P88">
        <v>0.15505193890417501</v>
      </c>
      <c r="Q88">
        <v>0.50730731807718499</v>
      </c>
    </row>
    <row r="89" spans="1:17" x14ac:dyDescent="0.3">
      <c r="A89">
        <v>5</v>
      </c>
      <c r="B89">
        <v>4</v>
      </c>
      <c r="C89">
        <v>737198</v>
      </c>
      <c r="D89">
        <v>54</v>
      </c>
      <c r="E89">
        <v>70</v>
      </c>
      <c r="G89">
        <v>0.52592805399999998</v>
      </c>
      <c r="H89">
        <v>0.10781925000000001</v>
      </c>
      <c r="I89">
        <v>0.43733495691067298</v>
      </c>
      <c r="J89">
        <v>6.6458165747507195E-2</v>
      </c>
      <c r="K89">
        <v>650.94426912300605</v>
      </c>
      <c r="L89">
        <v>2.79791190373337</v>
      </c>
      <c r="M89">
        <v>18.212847192462799</v>
      </c>
      <c r="N89">
        <v>22.5913</v>
      </c>
      <c r="O89">
        <v>37.558685446009399</v>
      </c>
      <c r="P89" t="s">
        <v>22</v>
      </c>
      <c r="Q89" t="s">
        <v>22</v>
      </c>
    </row>
    <row r="90" spans="1:17" x14ac:dyDescent="0.3">
      <c r="A90">
        <v>5</v>
      </c>
      <c r="B90">
        <v>4</v>
      </c>
      <c r="C90">
        <v>737198</v>
      </c>
      <c r="D90">
        <v>54</v>
      </c>
      <c r="E90">
        <v>90</v>
      </c>
      <c r="F90">
        <v>1.4007489143512</v>
      </c>
      <c r="G90">
        <v>2.01372185837086</v>
      </c>
      <c r="H90">
        <v>2.3435350000000001E-2</v>
      </c>
      <c r="I90">
        <v>0.104298027023611</v>
      </c>
      <c r="J90">
        <v>2.6989092641648799E-2</v>
      </c>
      <c r="K90">
        <v>650.94426912300605</v>
      </c>
      <c r="L90">
        <v>0.80488002137729298</v>
      </c>
      <c r="M90">
        <v>5.2393203724715098</v>
      </c>
      <c r="N90">
        <v>21.8508</v>
      </c>
      <c r="O90">
        <v>34.646095547435301</v>
      </c>
      <c r="P90">
        <v>0.48516251850661202</v>
      </c>
      <c r="Q90">
        <v>7.4458759849847803E-2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Natalie Yingling</dc:creator>
  <cp:lastModifiedBy>Tom Kelly</cp:lastModifiedBy>
  <dcterms:created xsi:type="dcterms:W3CDTF">2019-11-26T17:23:40Z</dcterms:created>
  <dcterms:modified xsi:type="dcterms:W3CDTF">2020-09-27T22:33:45Z</dcterms:modified>
</cp:coreProperties>
</file>