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BLAAA\Google Drive\Work\TDG Core\Source\util\data import\"/>
    </mc:Choice>
  </mc:AlternateContent>
  <bookViews>
    <workbookView xWindow="0" yWindow="0" windowWidth="28800" windowHeight="12225"/>
  </bookViews>
  <sheets>
    <sheet name="BETA2" sheetId="1" r:id="rId1"/>
  </sheets>
  <calcPr calcId="152511"/>
</workbook>
</file>

<file path=xl/calcChain.xml><?xml version="1.0" encoding="utf-8"?>
<calcChain xmlns="http://schemas.openxmlformats.org/spreadsheetml/2006/main">
  <c r="I14" i="1" l="1"/>
  <c r="I16" i="1"/>
  <c r="I18" i="1"/>
  <c r="I8" i="1"/>
  <c r="I6" i="1"/>
  <c r="I2" i="1"/>
  <c r="I3" i="1"/>
  <c r="I4" i="1"/>
  <c r="I5" i="1"/>
  <c r="I7" i="1"/>
  <c r="I9" i="1"/>
  <c r="I10" i="1"/>
  <c r="I11" i="1"/>
  <c r="I12" i="1"/>
  <c r="I13" i="1"/>
  <c r="I1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8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8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</calcChain>
</file>

<file path=xl/sharedStrings.xml><?xml version="1.0" encoding="utf-8"?>
<sst xmlns="http://schemas.openxmlformats.org/spreadsheetml/2006/main" count="429" uniqueCount="256">
  <si>
    <t>STAKEHOLDER_ID</t>
  </si>
  <si>
    <t>FILE_STATUS_CD</t>
  </si>
  <si>
    <t>INVESTIGATION_IND</t>
  </si>
  <si>
    <t>PROSECUTION_IND</t>
  </si>
  <si>
    <t>BUSINESS_CATEGORY_CD</t>
  </si>
  <si>
    <t>LEGAL_NAME_ENM</t>
  </si>
  <si>
    <t>OPERATING_NAME_ENM</t>
  </si>
  <si>
    <t>AKA_NAME_ENM</t>
  </si>
  <si>
    <t>STREET_NUMBER_NUM</t>
  </si>
  <si>
    <t>STREET_NAME_NM</t>
  </si>
  <si>
    <t>CITY_TOWN_NAME_NM</t>
  </si>
  <si>
    <t>COUNTRY_SUBDIVISION_CD</t>
  </si>
  <si>
    <t>POSTAL_CODE_TXT</t>
  </si>
  <si>
    <t>PHYS_STREET_NUMBER_NUM</t>
  </si>
  <si>
    <t>PHYS_STREET_NAME_NM</t>
  </si>
  <si>
    <t>PHYS_CITY_TOWN_NAME_NM</t>
  </si>
  <si>
    <t>PHYS_COUNTRY_CD</t>
  </si>
  <si>
    <t>PHYS_COUNTRY_ENM</t>
  </si>
  <si>
    <t>PHYS_COUNTRY_FNM</t>
  </si>
  <si>
    <t>PHYS_COUNTRY_SUBDIVISION_CD</t>
  </si>
  <si>
    <t>PHYS_COUNTRY_SUBDIVISION_ENM</t>
  </si>
  <si>
    <t>PHYS_COUNTRY_SUBDIVISION_FNM</t>
  </si>
  <si>
    <t>PHYS_POSTAL_CODE_TXT</t>
  </si>
  <si>
    <t>USER_CONTACT</t>
  </si>
  <si>
    <t>CONTACT_TXT</t>
  </si>
  <si>
    <t>LAST_ACTIVITY_DATE</t>
  </si>
  <si>
    <t>TRANSPORT_MODE_ETXT</t>
  </si>
  <si>
    <t>TRANSPORT_MODE_FTXT</t>
  </si>
  <si>
    <t>TRANSPORT_MODE_CD</t>
  </si>
  <si>
    <t>DG_CLASS</t>
  </si>
  <si>
    <t>UN_NUMBER</t>
  </si>
  <si>
    <t>ACTIVE</t>
  </si>
  <si>
    <t/>
  </si>
  <si>
    <t>DISTRIBUTOR</t>
  </si>
  <si>
    <t>4072-3843</t>
  </si>
  <si>
    <t>INTERSTATE BATTERIES</t>
  </si>
  <si>
    <t>ISLAND</t>
  </si>
  <si>
    <t>VICTORIA</t>
  </si>
  <si>
    <t>BC</t>
  </si>
  <si>
    <t>V9B1H9</t>
  </si>
  <si>
    <t>Road In,Road Out</t>
  </si>
  <si>
    <t>Routier - entrée,Routier - sortie</t>
  </si>
  <si>
    <t>SHIN,SHOUT</t>
  </si>
  <si>
    <t>8</t>
  </si>
  <si>
    <t>AIROPERATOR, CargoFacilities, OTHER</t>
  </si>
  <si>
    <t xml:space="preserve">BRADEN-BURRY EXPEDITING LTD. </t>
  </si>
  <si>
    <t>BBE EXPEDITING LTD.</t>
  </si>
  <si>
    <t>YELLOWKNIFE AIRPORT</t>
  </si>
  <si>
    <t>YELLOWKNIFE</t>
  </si>
  <si>
    <t>NT</t>
  </si>
  <si>
    <t>X1A3T2</t>
  </si>
  <si>
    <t xml:space="preserve">18 YELLOWKNIFE AIRPORT 100 MCMILLAN DR. </t>
  </si>
  <si>
    <t>Canada</t>
  </si>
  <si>
    <t>Northwest Territories</t>
  </si>
  <si>
    <t>Territoires du Nord-Ouest</t>
  </si>
  <si>
    <t>x1a3t2</t>
  </si>
  <si>
    <t>Henry Saturos</t>
  </si>
  <si>
    <t>(867) 766-8652</t>
  </si>
  <si>
    <t>24-AUG-20</t>
  </si>
  <si>
    <t>Air In,Air Out,Road In,Road Out</t>
  </si>
  <si>
    <t>Aérien - entrée,Aérien - sortie,Routier - entrée,Routier - sortie</t>
  </si>
  <si>
    <t>SAIN,SAOUT,SHIN,SHOUT</t>
  </si>
  <si>
    <t>1.1,1.2,1.3,1.4,1.5,1.6,2.1,2.2,2.3,3,4.1,4.2,4.3,5.1,5.2,6.1,6.2,7,8,9</t>
  </si>
  <si>
    <t>UN0312,UN1044,UN1057,UN1066,UN1072,UN1075,UN1139,UN1202,UN1230,UN1263,UN1294,UN1789,UN1814,UN1824,UN1863,UN1866,UN1950A,UN1950B,UN1950C,UN1956,UN1956,UN1993,UN2031A,UN2735,UN2794,UN2796,UN2800,UN3159,UN3159,UN3161,UN3166,UN3175,UN3264,UN3268,UN3332</t>
  </si>
  <si>
    <t>C&amp;S AUTO PARTS LTD</t>
  </si>
  <si>
    <t>C &amp; S Auto Parts Ltd</t>
  </si>
  <si>
    <t>NUGGET</t>
  </si>
  <si>
    <t>SCARBOROUGH</t>
  </si>
  <si>
    <t>ON</t>
  </si>
  <si>
    <t>M1S3B1</t>
  </si>
  <si>
    <t>Charmaine Marcial</t>
  </si>
  <si>
    <t>(416) 754-8500</t>
  </si>
  <si>
    <t>25-SEP-15</t>
  </si>
  <si>
    <t>3,8</t>
  </si>
  <si>
    <t>UN2795</t>
  </si>
  <si>
    <t>IMPORTER, OTHER</t>
  </si>
  <si>
    <t>C. KEAY INVESTMENTS LTD. (DBA OCEAN TRAILER)</t>
  </si>
  <si>
    <t>OCEAN TRAILERS</t>
  </si>
  <si>
    <t>RIVER</t>
  </si>
  <si>
    <t>DELTA</t>
  </si>
  <si>
    <t>V4G1B5</t>
  </si>
  <si>
    <t>Darryl  CHAFE</t>
  </si>
  <si>
    <t>(604) 952-2387</t>
  </si>
  <si>
    <t>12-OCT-18</t>
  </si>
  <si>
    <t>Road In</t>
  </si>
  <si>
    <t>Routier - entrée</t>
  </si>
  <si>
    <t>SHIN</t>
  </si>
  <si>
    <t>3</t>
  </si>
  <si>
    <t>ENDUSER</t>
  </si>
  <si>
    <t>Channel Port Aux Basques</t>
  </si>
  <si>
    <t>Town Of Channel Port Aux Basques</t>
  </si>
  <si>
    <t>CHANNEL-PORT-AUX-BASQUES</t>
  </si>
  <si>
    <t>NL</t>
  </si>
  <si>
    <t>A0M1C0</t>
  </si>
  <si>
    <t>Main Street West</t>
  </si>
  <si>
    <t>Newfoundland and Labrador</t>
  </si>
  <si>
    <t>Terre-Neuve-et-Labrador</t>
  </si>
  <si>
    <t>Leon MacIsaac</t>
  </si>
  <si>
    <t>(709) 695-1995</t>
  </si>
  <si>
    <t>02-OCT-18</t>
  </si>
  <si>
    <t>2.3</t>
  </si>
  <si>
    <t>UN1017</t>
  </si>
  <si>
    <t>CARRIER, DISTRIBUTOR</t>
  </si>
  <si>
    <t>EAGLE PROPANE SALES LTD</t>
  </si>
  <si>
    <t>BRYCE</t>
  </si>
  <si>
    <t>SAANICHTON</t>
  </si>
  <si>
    <t>V8M1Y1</t>
  </si>
  <si>
    <t>Quin Corridor</t>
  </si>
  <si>
    <t>LANGFORD</t>
  </si>
  <si>
    <t>British Columbia</t>
  </si>
  <si>
    <t>Colombie-Britannique</t>
  </si>
  <si>
    <t>Jared  Watters</t>
  </si>
  <si>
    <t>(250) 744-2929</t>
  </si>
  <si>
    <t>18-FEB-20</t>
  </si>
  <si>
    <t>2.1</t>
  </si>
  <si>
    <t>UN1978</t>
  </si>
  <si>
    <t>LA RONGE PETROLEUM LTD.</t>
  </si>
  <si>
    <t>LA RONGE PETROLEUM LTD</t>
  </si>
  <si>
    <t>Bluewave Energy</t>
  </si>
  <si>
    <t>LA RONGE</t>
  </si>
  <si>
    <t>SK</t>
  </si>
  <si>
    <t>S0J1L0</t>
  </si>
  <si>
    <t>Finlayson Street</t>
  </si>
  <si>
    <t>Saskatchewan</t>
  </si>
  <si>
    <t>Graham Watt</t>
  </si>
  <si>
    <t>(306) 425-6841</t>
  </si>
  <si>
    <t>13-JAN-21</t>
  </si>
  <si>
    <t>2.1,3,8</t>
  </si>
  <si>
    <t>UN1075,UN1202,UN1203,UN1863,UN1863</t>
  </si>
  <si>
    <t>CARRIER</t>
  </si>
  <si>
    <t xml:space="preserve">Mac-Agg Supply Inc. </t>
  </si>
  <si>
    <t xml:space="preserve">Mag-Agg Supply </t>
  </si>
  <si>
    <t xml:space="preserve">Mag Agg Supply </t>
  </si>
  <si>
    <t>GRANT</t>
  </si>
  <si>
    <t>COQUITLAM</t>
  </si>
  <si>
    <t>V3J4M3</t>
  </si>
  <si>
    <t>Val PRZYBYLAK</t>
  </si>
  <si>
    <t>(604) 576-1480</t>
  </si>
  <si>
    <t>29-JAN-21</t>
  </si>
  <si>
    <t>4.3</t>
  </si>
  <si>
    <t>CONSIGNOR, TERMINAL, TERMINAL_MARINE</t>
  </si>
  <si>
    <t>Marine Atlantic Inc.</t>
  </si>
  <si>
    <t xml:space="preserve">MARINE ATLANTIC </t>
  </si>
  <si>
    <t>MARINE</t>
  </si>
  <si>
    <t>Scott  Savory</t>
  </si>
  <si>
    <t>(709) 695-4208</t>
  </si>
  <si>
    <t>26-JAN-21</t>
  </si>
  <si>
    <t>Marine In,Marine Out,Road In,Road Out</t>
  </si>
  <si>
    <t>Maritime - entrée,Maritime - sortie,Routier - entrée,Routier - sortie</t>
  </si>
  <si>
    <t>SHIN,SHOUT,SMIN,SMOUT</t>
  </si>
  <si>
    <t>1.1,1.2,1.3,1.4,1.5,2.1,2.2,2.3,3,4.1,4.2,5.1,5.2,6.1,6.2,8,9</t>
  </si>
  <si>
    <t>UN1075,UN1263,UN1956</t>
  </si>
  <si>
    <t>CONSIGNOR, RETAILER, WAREHOUSE</t>
  </si>
  <si>
    <t>SMS Equipment Inc.</t>
  </si>
  <si>
    <t>111</t>
  </si>
  <si>
    <t>EDMONTON</t>
  </si>
  <si>
    <t>AB</t>
  </si>
  <si>
    <t>T5M2S1</t>
  </si>
  <si>
    <t>Ian Forbes</t>
  </si>
  <si>
    <t>(780) 733-7828</t>
  </si>
  <si>
    <t>26-MAY-20</t>
  </si>
  <si>
    <t>Air Out,Road In,Road Out</t>
  </si>
  <si>
    <t>Aérien - sortie,Routier - entrée,Routier - sortie</t>
  </si>
  <si>
    <t>SAOUT,SHIN,SHOUT</t>
  </si>
  <si>
    <t>2.2,3,8,9</t>
  </si>
  <si>
    <t>UN1018,UN1263,UN1950B,UN2794,UN3480</t>
  </si>
  <si>
    <t>CARRIER, DISTRIBUTOR, MOCFacility, MOCFacility_19</t>
  </si>
  <si>
    <t>SUPERIOR PROPANE (div. of SUPERIOR PLUS, LP)</t>
  </si>
  <si>
    <t>PERRON</t>
  </si>
  <si>
    <t>NEW RICHMOND</t>
  </si>
  <si>
    <t>QC</t>
  </si>
  <si>
    <t>G0C2B0</t>
  </si>
  <si>
    <t>27-JAN-21</t>
  </si>
  <si>
    <t>UN1075,UN1075</t>
  </si>
  <si>
    <t>CONSIGNOR, ENDUSER, MANUFACTURER</t>
  </si>
  <si>
    <t>Uniboard Canada Inc - Unires</t>
  </si>
  <si>
    <t>Unires</t>
  </si>
  <si>
    <t>LÉO-FOURNIER</t>
  </si>
  <si>
    <t>VAL-D'OR</t>
  </si>
  <si>
    <t>J9P6X7</t>
  </si>
  <si>
    <t>Stéphane Garon</t>
  </si>
  <si>
    <t>(819) 825-6550</t>
  </si>
  <si>
    <t>03-MAY-18</t>
  </si>
  <si>
    <t>Rail In,Rail Out,Road In,Road Out</t>
  </si>
  <si>
    <t>Ferroviaire - entrée,Ferroviaire - sortie,Routier - entrée,Routier - sortie</t>
  </si>
  <si>
    <t>SHIN,SHOUT,SRIN,SROUT</t>
  </si>
  <si>
    <t>2.1,3,6.1,8</t>
  </si>
  <si>
    <t>UN1230,UN1230,UN1779,UN1824,UN1978,UN1978,UN2209</t>
  </si>
  <si>
    <t>AIRCRAFTREFUELER, TERMINAL, TERMINAL_AIR</t>
  </si>
  <si>
    <t>VALPIRO INC.</t>
  </si>
  <si>
    <t>FECTEAU</t>
  </si>
  <si>
    <t>J9P0G4</t>
  </si>
  <si>
    <t>RUE FECTEAU</t>
  </si>
  <si>
    <t>VAL-D''OR</t>
  </si>
  <si>
    <t>Quebec</t>
  </si>
  <si>
    <t>Québec</t>
  </si>
  <si>
    <t>J9P 4N9</t>
  </si>
  <si>
    <t>ALAIN  MARTEL</t>
  </si>
  <si>
    <t>(819) 825-3312</t>
  </si>
  <si>
    <t>27-JUN-18</t>
  </si>
  <si>
    <t>1.4,2.1,2.2,3,4.1,4.2,4.3,5.1,5.2,6.1,7,8,9</t>
  </si>
  <si>
    <t>UN1075,UN1760,UN1863,UN2800,UN3481</t>
  </si>
  <si>
    <t>ROBERT TRANSPORT INC.</t>
  </si>
  <si>
    <t>STATESMAN</t>
  </si>
  <si>
    <t>MISSISSAUGA</t>
  </si>
  <si>
    <t>L5S2A2</t>
  </si>
  <si>
    <t>Nadine Edwards</t>
  </si>
  <si>
    <t>(905) 564-5550</t>
  </si>
  <si>
    <t>02-NOV-18</t>
  </si>
  <si>
    <t>3,8,9</t>
  </si>
  <si>
    <t>SGS Canada Inc.</t>
  </si>
  <si>
    <t>CONCESSION</t>
  </si>
  <si>
    <t>LAKEFIELD</t>
  </si>
  <si>
    <t>K0L2H0</t>
  </si>
  <si>
    <t>CONCESSION ST</t>
  </si>
  <si>
    <t>Ontario</t>
  </si>
  <si>
    <t>K0L 2H0</t>
  </si>
  <si>
    <t>Tyler Nolan</t>
  </si>
  <si>
    <t>(705) 652-2000</t>
  </si>
  <si>
    <t>15-FEB-19</t>
  </si>
  <si>
    <t>2.1,2.2,3,5.1,6.1,6.2,7,8,9</t>
  </si>
  <si>
    <t>UN1006,UN1066,UN1072,UN1789,UN2031B</t>
  </si>
  <si>
    <t>SUPERIOR PLUS INC</t>
  </si>
  <si>
    <t>4072-6-8547</t>
  </si>
  <si>
    <t>1 KM South on Highway #4</t>
  </si>
  <si>
    <t>MEADOW LAKE</t>
  </si>
  <si>
    <t>S9A 1Z6</t>
  </si>
  <si>
    <t>Ian Burrows</t>
  </si>
  <si>
    <t>(306) 834-7793</t>
  </si>
  <si>
    <t>23-NOV-20</t>
  </si>
  <si>
    <t>UN1075</t>
  </si>
  <si>
    <t>ENDUSER, IMPORTER</t>
  </si>
  <si>
    <t>VENTRA PLASTICS</t>
  </si>
  <si>
    <t>TECHNOLOGY</t>
  </si>
  <si>
    <t>PETERBOROUGH</t>
  </si>
  <si>
    <t>K9J6X7</t>
  </si>
  <si>
    <t>TECHNOLOGY DRIVE</t>
  </si>
  <si>
    <t>HOLLY SEABOYER</t>
  </si>
  <si>
    <t>(705) 742-3534</t>
  </si>
  <si>
    <t>13-JAN-20</t>
  </si>
  <si>
    <t>3,4.1,6.1,8,9</t>
  </si>
  <si>
    <t>UN1263,UN1263,UN1325,UN1992,UN1993</t>
  </si>
  <si>
    <t>Legal Name was not on file in IIS, please confirm Legal Name</t>
  </si>
  <si>
    <t>dyn_street1</t>
  </si>
  <si>
    <t>dyn_street2</t>
  </si>
  <si>
    <t>dyn_street3</t>
  </si>
  <si>
    <t>dyn_city</t>
  </si>
  <si>
    <t>dyn_province</t>
  </si>
  <si>
    <t>dyn_postal</t>
  </si>
  <si>
    <t>dyn_country</t>
  </si>
  <si>
    <t>dyn_region</t>
  </si>
  <si>
    <t>Pacific Region</t>
  </si>
  <si>
    <t>Prairie and Northern Region</t>
  </si>
  <si>
    <t>Ontario Region</t>
  </si>
  <si>
    <t>Atlantic Region</t>
  </si>
  <si>
    <t>Quebec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</si>
</sst>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18" totalsRowShown="0">
  <autoFilter ref="A1:AM18"/>
  <tableColumns count="39">
    <tableColumn id="1" name="STAKEHOLDER_ID" dataDxfId="10"/>
    <tableColumn id="2" name="FILE_STATUS_CD"/>
    <tableColumn id="3" name="INVESTIGATION_IND" dataDxfId="9"/>
    <tableColumn id="4" name="PROSECUTION_IND" dataDxfId="8"/>
    <tableColumn id="5" name="BUSINESS_CATEGORY_CD"/>
    <tableColumn id="6" name="LEGAL_NAME_ENM"/>
    <tableColumn id="7" name="OPERATING_NAME_ENM"/>
    <tableColumn id="8" name="AKA_NAME_ENM"/>
    <tableColumn id="38" name="dyn_street1" dataDxfId="0">
      <calculatedColumnFormula>CONCATENATE(Table1[[#This Row],[STREET_NUMBER_NUM]]," ",Table1[[#This Row],[STREET_NAME_NM]])</calculatedColumnFormula>
    </tableColumn>
    <tableColumn id="37" name="dyn_street2" dataDxfId="4">
      <calculatedColumnFormula>CONCATENATE(Table1[[#This Row],[PHYS_STREET_NUMBER_NUM]]," ",Table1[[#This Row],[PHYS_STREET_NAME_NM]])</calculatedColumnFormula>
    </tableColumn>
    <tableColumn id="36" name="dyn_street3"/>
    <tableColumn id="35" name="dyn_city" dataDxfId="1">
      <calculatedColumnFormula>Table1[[#This Row],[CITY_TOWN_NAME_NM]]</calculatedColumnFormula>
    </tableColumn>
    <tableColumn id="34" name="dyn_province" dataDxfId="2">
      <calculatedColumnFormula>Table1[[#This Row],[COUNTRY_SUBDIVISION_CD]]</calculatedColumnFormula>
    </tableColumn>
    <tableColumn id="33" name="dyn_postal" dataDxfId="3">
      <calculatedColumnFormula>Table1[[#This Row],[POSTAL_CODE_TXT]]</calculatedColumnFormula>
    </tableColumn>
    <tableColumn id="32" name="dyn_country"/>
    <tableColumn id="39" name="dyn_region"/>
    <tableColumn id="9" name="STREET_NUMBER_NUM" dataDxfId="7"/>
    <tableColumn id="10" name="STREET_NAME_NM"/>
    <tableColumn id="11" name="CITY_TOWN_NAME_NM"/>
    <tableColumn id="12" name="COUNTRY_SUBDIVISION_CD"/>
    <tableColumn id="13" name="POSTAL_CODE_TXT"/>
    <tableColumn id="14" name="PHYS_STREET_NUMBER_NUM" dataDxfId="6"/>
    <tableColumn id="15" name="PHYS_STREET_NAME_NM"/>
    <tableColumn id="16" name="PHYS_CITY_TOWN_NAME_NM"/>
    <tableColumn id="17" name="PHYS_COUNTRY_CD" dataDxfId="5"/>
    <tableColumn id="18" name="PHYS_COUNTRY_ENM"/>
    <tableColumn id="19" name="PHYS_COUNTRY_FNM"/>
    <tableColumn id="20" name="PHYS_COUNTRY_SUBDIVISION_CD"/>
    <tableColumn id="21" name="PHYS_COUNTRY_SUBDIVISION_ENM"/>
    <tableColumn id="22" name="PHYS_COUNTRY_SUBDIVISION_FNM"/>
    <tableColumn id="23" name="PHYS_POSTAL_CODE_TXT"/>
    <tableColumn id="24" name="USER_CONTACT"/>
    <tableColumn id="25" name="CONTACT_TXT"/>
    <tableColumn id="26" name="LAST_ACTIVITY_DATE"/>
    <tableColumn id="27" name="TRANSPORT_MODE_ETXT"/>
    <tableColumn id="28" name="TRANSPORT_MODE_FTXT"/>
    <tableColumn id="29" name="TRANSPORT_MODE_CD"/>
    <tableColumn id="30" name="DG_CLASS"/>
    <tableColumn id="31" name="UN_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topLeftCell="W1" zoomScale="120" workbookViewId="0">
      <pane ySplit="1" topLeftCell="A2" activePane="bottomLeft" state="frozen"/>
      <selection pane="bottomLeft" activeCell="AA5" sqref="AA5"/>
    </sheetView>
  </sheetViews>
  <sheetFormatPr defaultRowHeight="15"/>
  <cols>
    <col min="1" max="1" width="18.42578125" customWidth="1"/>
    <col min="2" max="2" width="17.5703125" customWidth="1"/>
    <col min="3" max="3" width="1.28515625" customWidth="1"/>
    <col min="4" max="4" width="1.85546875" customWidth="1"/>
    <col min="5" max="5" width="40.5703125" customWidth="1"/>
    <col min="6" max="6" width="60.7109375" bestFit="1" customWidth="1"/>
    <col min="7" max="7" width="44.140625" bestFit="1" customWidth="1"/>
    <col min="8" max="8" width="18.42578125" customWidth="1"/>
    <col min="9" max="9" width="24.85546875" bestFit="1" customWidth="1"/>
    <col min="10" max="10" width="43.85546875" bestFit="1" customWidth="1"/>
    <col min="11" max="16" width="18.42578125" customWidth="1"/>
    <col min="17" max="17" width="23.42578125" customWidth="1"/>
    <col min="18" max="18" width="19.85546875" customWidth="1"/>
    <col min="19" max="19" width="24.140625" customWidth="1"/>
    <col min="20" max="20" width="27.5703125" customWidth="1"/>
    <col min="21" max="21" width="19.85546875" customWidth="1"/>
    <col min="22" max="22" width="28.85546875" customWidth="1"/>
    <col min="23" max="23" width="25.28515625" customWidth="1"/>
    <col min="24" max="24" width="29.5703125" customWidth="1"/>
    <col min="25" max="25" width="20.42578125" customWidth="1"/>
    <col min="26" max="27" width="22.140625" customWidth="1"/>
    <col min="28" max="28" width="33" customWidth="1"/>
    <col min="29" max="30" width="34.7109375" customWidth="1"/>
    <col min="31" max="31" width="25.28515625" customWidth="1"/>
    <col min="32" max="32" width="17" customWidth="1"/>
    <col min="33" max="33" width="15.7109375" customWidth="1"/>
    <col min="34" max="34" width="21.7109375" customWidth="1"/>
    <col min="35" max="36" width="25.28515625" customWidth="1"/>
    <col min="37" max="37" width="23.5703125" customWidth="1"/>
    <col min="38" max="38" width="12" customWidth="1"/>
    <col min="39" max="39" width="14.57031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</row>
    <row r="2" spans="1:39">
      <c r="A2" s="1">
        <v>20918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I2" t="str">
        <f>CONCATENATE(Table1[[#This Row],[STREET_NUMBER_NUM]]," ",Table1[[#This Row],[STREET_NAME_NM]])</f>
        <v>1651 ISLAND</v>
      </c>
      <c r="J2" s="1" t="str">
        <f>CONCATENATE(Table1[[#This Row],[PHYS_STREET_NUMBER_NUM]]," ",Table1[[#This Row],[PHYS_STREET_NAME_NM]])</f>
        <v xml:space="preserve"> </v>
      </c>
      <c r="L2" t="str">
        <f>Table1[[#This Row],[CITY_TOWN_NAME_NM]]</f>
        <v>VICTORIA</v>
      </c>
      <c r="M2" t="str">
        <f>Table1[[#This Row],[COUNTRY_SUBDIVISION_CD]]</f>
        <v>BC</v>
      </c>
      <c r="N2" t="str">
        <f>Table1[[#This Row],[POSTAL_CODE_TXT]]</f>
        <v>V9B1H9</v>
      </c>
      <c r="O2" t="s">
        <v>52</v>
      </c>
      <c r="P2" t="s">
        <v>251</v>
      </c>
      <c r="Q2" s="1">
        <v>1651</v>
      </c>
      <c r="R2" t="s">
        <v>36</v>
      </c>
      <c r="S2" t="s">
        <v>37</v>
      </c>
      <c r="T2" t="s">
        <v>38</v>
      </c>
      <c r="U2" t="s">
        <v>39</v>
      </c>
      <c r="V2" t="s">
        <v>32</v>
      </c>
      <c r="Y2" t="s">
        <v>32</v>
      </c>
      <c r="AI2" t="s">
        <v>40</v>
      </c>
      <c r="AJ2" t="s">
        <v>41</v>
      </c>
      <c r="AK2" t="s">
        <v>42</v>
      </c>
      <c r="AL2" t="s">
        <v>43</v>
      </c>
    </row>
    <row r="3" spans="1:39">
      <c r="A3" s="1">
        <v>10429</v>
      </c>
      <c r="B3" t="s">
        <v>31</v>
      </c>
      <c r="C3" t="s">
        <v>32</v>
      </c>
      <c r="D3" t="s">
        <v>32</v>
      </c>
      <c r="E3" t="s">
        <v>44</v>
      </c>
      <c r="F3" t="s">
        <v>45</v>
      </c>
      <c r="G3" t="s">
        <v>46</v>
      </c>
      <c r="I3" t="str">
        <f>CONCATENATE(Table1[[#This Row],[STREET_NUMBER_NUM]]," ",Table1[[#This Row],[STREET_NAME_NM]])</f>
        <v>18 YELLOWKNIFE AIRPORT</v>
      </c>
      <c r="J3" t="str">
        <f>CONCATENATE(Table1[[#This Row],[PHYS_STREET_NUMBER_NUM]]," ",Table1[[#This Row],[PHYS_STREET_NAME_NM]])</f>
        <v xml:space="preserve"> 18 YELLOWKNIFE AIRPORT 100 MCMILLAN DR. </v>
      </c>
      <c r="L3" t="str">
        <f>Table1[[#This Row],[CITY_TOWN_NAME_NM]]</f>
        <v>YELLOWKNIFE</v>
      </c>
      <c r="M3" t="str">
        <f>Table1[[#This Row],[COUNTRY_SUBDIVISION_CD]]</f>
        <v>NT</v>
      </c>
      <c r="N3" t="str">
        <f>Table1[[#This Row],[POSTAL_CODE_TXT]]</f>
        <v>X1A3T2</v>
      </c>
      <c r="O3" t="s">
        <v>52</v>
      </c>
      <c r="P3" t="s">
        <v>252</v>
      </c>
      <c r="Q3" s="1">
        <v>18</v>
      </c>
      <c r="R3" t="s">
        <v>47</v>
      </c>
      <c r="S3" t="s">
        <v>48</v>
      </c>
      <c r="T3" t="s">
        <v>49</v>
      </c>
      <c r="U3" t="s">
        <v>50</v>
      </c>
      <c r="V3" t="s">
        <v>32</v>
      </c>
      <c r="W3" t="s">
        <v>51</v>
      </c>
      <c r="X3" t="s">
        <v>48</v>
      </c>
      <c r="Y3" s="1">
        <v>124</v>
      </c>
      <c r="Z3" t="s">
        <v>52</v>
      </c>
      <c r="AA3" t="s">
        <v>52</v>
      </c>
      <c r="AB3" t="s">
        <v>49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 t="s">
        <v>58</v>
      </c>
      <c r="AI3" t="s">
        <v>59</v>
      </c>
      <c r="AJ3" t="s">
        <v>60</v>
      </c>
      <c r="AK3" t="s">
        <v>61</v>
      </c>
      <c r="AL3" t="s">
        <v>62</v>
      </c>
      <c r="AM3" t="s">
        <v>63</v>
      </c>
    </row>
    <row r="4" spans="1:39">
      <c r="A4" s="1">
        <v>14003</v>
      </c>
      <c r="B4" t="s">
        <v>31</v>
      </c>
      <c r="C4" s="1">
        <v>0</v>
      </c>
      <c r="D4" s="1">
        <v>0</v>
      </c>
      <c r="E4" t="s">
        <v>33</v>
      </c>
      <c r="F4" t="s">
        <v>64</v>
      </c>
      <c r="G4" t="s">
        <v>65</v>
      </c>
      <c r="I4" t="str">
        <f>CONCATENATE(Table1[[#This Row],[STREET_NUMBER_NUM]]," ",Table1[[#This Row],[STREET_NAME_NM]])</f>
        <v>151 NUGGET</v>
      </c>
      <c r="J4" t="str">
        <f>CONCATENATE(Table1[[#This Row],[PHYS_STREET_NUMBER_NUM]]," ",Table1[[#This Row],[PHYS_STREET_NAME_NM]])</f>
        <v xml:space="preserve"> </v>
      </c>
      <c r="L4" t="str">
        <f>Table1[[#This Row],[CITY_TOWN_NAME_NM]]</f>
        <v>SCARBOROUGH</v>
      </c>
      <c r="M4" t="str">
        <f>Table1[[#This Row],[COUNTRY_SUBDIVISION_CD]]</f>
        <v>ON</v>
      </c>
      <c r="N4" t="str">
        <f>Table1[[#This Row],[POSTAL_CODE_TXT]]</f>
        <v>M1S3B1</v>
      </c>
      <c r="O4" t="s">
        <v>52</v>
      </c>
      <c r="P4" t="s">
        <v>253</v>
      </c>
      <c r="Q4" s="1">
        <v>151</v>
      </c>
      <c r="R4" t="s">
        <v>66</v>
      </c>
      <c r="S4" t="s">
        <v>67</v>
      </c>
      <c r="T4" t="s">
        <v>68</v>
      </c>
      <c r="U4" t="s">
        <v>69</v>
      </c>
      <c r="V4" t="s">
        <v>32</v>
      </c>
      <c r="Y4" t="s">
        <v>32</v>
      </c>
      <c r="AF4" t="s">
        <v>70</v>
      </c>
      <c r="AG4" t="s">
        <v>71</v>
      </c>
      <c r="AH4" t="s">
        <v>72</v>
      </c>
      <c r="AI4" t="s">
        <v>40</v>
      </c>
      <c r="AJ4" t="s">
        <v>41</v>
      </c>
      <c r="AK4" t="s">
        <v>42</v>
      </c>
      <c r="AL4" t="s">
        <v>73</v>
      </c>
      <c r="AM4" t="s">
        <v>74</v>
      </c>
    </row>
    <row r="5" spans="1:39">
      <c r="A5" s="1">
        <v>1394500</v>
      </c>
      <c r="B5" t="s">
        <v>31</v>
      </c>
      <c r="C5" s="1">
        <v>0</v>
      </c>
      <c r="D5" s="1">
        <v>0</v>
      </c>
      <c r="E5" t="s">
        <v>75</v>
      </c>
      <c r="F5" t="s">
        <v>76</v>
      </c>
      <c r="G5" t="s">
        <v>77</v>
      </c>
      <c r="I5" t="str">
        <f>CONCATENATE(Table1[[#This Row],[STREET_NUMBER_NUM]]," ",Table1[[#This Row],[STREET_NAME_NM]])</f>
        <v>9076 RIVER</v>
      </c>
      <c r="J5" t="str">
        <f>CONCATENATE(Table1[[#This Row],[PHYS_STREET_NUMBER_NUM]]," ",Table1[[#This Row],[PHYS_STREET_NAME_NM]])</f>
        <v xml:space="preserve"> </v>
      </c>
      <c r="L5" t="str">
        <f>Table1[[#This Row],[CITY_TOWN_NAME_NM]]</f>
        <v>DELTA</v>
      </c>
      <c r="M5" t="str">
        <f>Table1[[#This Row],[COUNTRY_SUBDIVISION_CD]]</f>
        <v>BC</v>
      </c>
      <c r="N5" t="str">
        <f>Table1[[#This Row],[POSTAL_CODE_TXT]]</f>
        <v>V4G1B5</v>
      </c>
      <c r="O5" t="s">
        <v>52</v>
      </c>
      <c r="P5" t="s">
        <v>251</v>
      </c>
      <c r="Q5" s="1">
        <v>9076</v>
      </c>
      <c r="R5" t="s">
        <v>78</v>
      </c>
      <c r="S5" t="s">
        <v>79</v>
      </c>
      <c r="T5" t="s">
        <v>38</v>
      </c>
      <c r="U5" t="s">
        <v>80</v>
      </c>
      <c r="V5" t="s">
        <v>32</v>
      </c>
      <c r="Y5" t="s">
        <v>32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</row>
    <row r="6" spans="1:39">
      <c r="A6" s="1">
        <v>2382</v>
      </c>
      <c r="B6" t="s">
        <v>31</v>
      </c>
      <c r="C6" s="1">
        <v>0</v>
      </c>
      <c r="D6" s="1">
        <v>0</v>
      </c>
      <c r="E6" t="s">
        <v>88</v>
      </c>
      <c r="F6" t="s">
        <v>89</v>
      </c>
      <c r="G6" t="s">
        <v>90</v>
      </c>
      <c r="I6" t="str">
        <f>CONCATENATE(Table1[[#This Row],[PHYS_STREET_NUMBER_NUM]]," ",Table1[[#This Row],[PHYS_STREET_NAME_NM]])</f>
        <v>67 Main Street West</v>
      </c>
      <c r="J6" t="str">
        <f>CONCATENATE(Table1[[#This Row],[PHYS_STREET_NUMBER_NUM]]," ",Table1[[#This Row],[PHYS_STREET_NAME_NM]])</f>
        <v>67 Main Street West</v>
      </c>
      <c r="L6" t="str">
        <f>Table1[[#This Row],[CITY_TOWN_NAME_NM]]</f>
        <v>CHANNEL-PORT-AUX-BASQUES</v>
      </c>
      <c r="M6" t="str">
        <f>Table1[[#This Row],[COUNTRY_SUBDIVISION_CD]]</f>
        <v>NL</v>
      </c>
      <c r="N6" t="str">
        <f>Table1[[#This Row],[POSTAL_CODE_TXT]]</f>
        <v>A0M1C0</v>
      </c>
      <c r="O6" t="s">
        <v>52</v>
      </c>
      <c r="P6" t="s">
        <v>254</v>
      </c>
      <c r="Q6" s="1">
        <v>70</v>
      </c>
      <c r="S6" t="s">
        <v>91</v>
      </c>
      <c r="T6" t="s">
        <v>92</v>
      </c>
      <c r="U6" t="s">
        <v>93</v>
      </c>
      <c r="V6" s="1">
        <v>67</v>
      </c>
      <c r="W6" t="s">
        <v>94</v>
      </c>
      <c r="X6" t="s">
        <v>91</v>
      </c>
      <c r="Y6" s="1">
        <v>124</v>
      </c>
      <c r="Z6" t="s">
        <v>52</v>
      </c>
      <c r="AA6" t="s">
        <v>52</v>
      </c>
      <c r="AB6" t="s">
        <v>92</v>
      </c>
      <c r="AC6" t="s">
        <v>95</v>
      </c>
      <c r="AD6" t="s">
        <v>96</v>
      </c>
      <c r="AF6" t="s">
        <v>97</v>
      </c>
      <c r="AG6" t="s">
        <v>98</v>
      </c>
      <c r="AH6" t="s">
        <v>99</v>
      </c>
      <c r="AI6" t="s">
        <v>40</v>
      </c>
      <c r="AJ6" t="s">
        <v>41</v>
      </c>
      <c r="AK6" t="s">
        <v>42</v>
      </c>
      <c r="AL6" t="s">
        <v>100</v>
      </c>
      <c r="AM6" t="s">
        <v>101</v>
      </c>
    </row>
    <row r="7" spans="1:39">
      <c r="A7" s="1">
        <v>21273</v>
      </c>
      <c r="B7" t="s">
        <v>31</v>
      </c>
      <c r="C7" t="s">
        <v>32</v>
      </c>
      <c r="D7" t="s">
        <v>32</v>
      </c>
      <c r="E7" t="s">
        <v>102</v>
      </c>
      <c r="F7" t="s">
        <v>103</v>
      </c>
      <c r="G7" t="s">
        <v>103</v>
      </c>
      <c r="I7" t="str">
        <f>CONCATENATE(Table1[[#This Row],[STREET_NUMBER_NUM]]," ",Table1[[#This Row],[STREET_NAME_NM]])</f>
        <v>2061 BRYCE</v>
      </c>
      <c r="J7" t="str">
        <f>CONCATENATE(Table1[[#This Row],[PHYS_STREET_NUMBER_NUM]]," ",Table1[[#This Row],[PHYS_STREET_NAME_NM]])</f>
        <v>2112 Quin Corridor</v>
      </c>
      <c r="L7" t="str">
        <f>Table1[[#This Row],[CITY_TOWN_NAME_NM]]</f>
        <v>SAANICHTON</v>
      </c>
      <c r="M7" t="str">
        <f>Table1[[#This Row],[COUNTRY_SUBDIVISION_CD]]</f>
        <v>BC</v>
      </c>
      <c r="N7" t="str">
        <f>Table1[[#This Row],[POSTAL_CODE_TXT]]</f>
        <v>V8M1Y1</v>
      </c>
      <c r="O7" t="s">
        <v>52</v>
      </c>
      <c r="P7" t="s">
        <v>251</v>
      </c>
      <c r="Q7" s="1">
        <v>2061</v>
      </c>
      <c r="R7" t="s">
        <v>104</v>
      </c>
      <c r="S7" t="s">
        <v>105</v>
      </c>
      <c r="T7" t="s">
        <v>38</v>
      </c>
      <c r="U7" t="s">
        <v>106</v>
      </c>
      <c r="V7" s="1">
        <v>2112</v>
      </c>
      <c r="W7" t="s">
        <v>107</v>
      </c>
      <c r="X7" t="s">
        <v>108</v>
      </c>
      <c r="Y7" s="1">
        <v>124</v>
      </c>
      <c r="Z7" t="s">
        <v>52</v>
      </c>
      <c r="AA7" t="s">
        <v>52</v>
      </c>
      <c r="AB7" t="s">
        <v>38</v>
      </c>
      <c r="AC7" t="s">
        <v>109</v>
      </c>
      <c r="AD7" t="s">
        <v>110</v>
      </c>
      <c r="AF7" t="s">
        <v>111</v>
      </c>
      <c r="AG7" t="s">
        <v>112</v>
      </c>
      <c r="AH7" t="s">
        <v>113</v>
      </c>
      <c r="AI7" t="s">
        <v>40</v>
      </c>
      <c r="AJ7" t="s">
        <v>41</v>
      </c>
      <c r="AK7" t="s">
        <v>42</v>
      </c>
      <c r="AL7" t="s">
        <v>114</v>
      </c>
      <c r="AM7" t="s">
        <v>115</v>
      </c>
    </row>
    <row r="8" spans="1:39">
      <c r="A8" s="1">
        <v>8860</v>
      </c>
      <c r="B8" t="s">
        <v>31</v>
      </c>
      <c r="C8" s="1">
        <v>0</v>
      </c>
      <c r="D8" s="1">
        <v>0</v>
      </c>
      <c r="E8" t="s">
        <v>102</v>
      </c>
      <c r="F8" t="s">
        <v>116</v>
      </c>
      <c r="G8" t="s">
        <v>117</v>
      </c>
      <c r="H8" t="s">
        <v>118</v>
      </c>
      <c r="I8" t="str">
        <f>CONCATENATE(Table1[[#This Row],[PHYS_STREET_NUMBER_NUM]]," ",Table1[[#This Row],[PHYS_STREET_NAME_NM]])</f>
        <v>1420 Finlayson Street</v>
      </c>
      <c r="J8" t="str">
        <f>CONCATENATE(Table1[[#This Row],[PHYS_STREET_NUMBER_NUM]]," ",Table1[[#This Row],[PHYS_STREET_NAME_NM]])</f>
        <v>1420 Finlayson Street</v>
      </c>
      <c r="L8" t="str">
        <f>Table1[[#This Row],[CITY_TOWN_NAME_NM]]</f>
        <v>LA RONGE</v>
      </c>
      <c r="M8" t="str">
        <f>Table1[[#This Row],[COUNTRY_SUBDIVISION_CD]]</f>
        <v>SK</v>
      </c>
      <c r="N8" t="str">
        <f>Table1[[#This Row],[POSTAL_CODE_TXT]]</f>
        <v>S0J1L0</v>
      </c>
      <c r="O8" t="s">
        <v>52</v>
      </c>
      <c r="P8" t="s">
        <v>252</v>
      </c>
      <c r="Q8" s="1">
        <v>1290</v>
      </c>
      <c r="S8" t="s">
        <v>119</v>
      </c>
      <c r="T8" t="s">
        <v>120</v>
      </c>
      <c r="U8" t="s">
        <v>121</v>
      </c>
      <c r="V8" s="1">
        <v>1420</v>
      </c>
      <c r="W8" t="s">
        <v>122</v>
      </c>
      <c r="X8" t="s">
        <v>119</v>
      </c>
      <c r="Y8" s="1">
        <v>124</v>
      </c>
      <c r="Z8" t="s">
        <v>52</v>
      </c>
      <c r="AA8" t="s">
        <v>52</v>
      </c>
      <c r="AB8" t="s">
        <v>120</v>
      </c>
      <c r="AC8" t="s">
        <v>123</v>
      </c>
      <c r="AD8" t="s">
        <v>123</v>
      </c>
      <c r="AF8" t="s">
        <v>124</v>
      </c>
      <c r="AG8" t="s">
        <v>125</v>
      </c>
      <c r="AH8" t="s">
        <v>126</v>
      </c>
      <c r="AI8" t="s">
        <v>40</v>
      </c>
      <c r="AJ8" t="s">
        <v>41</v>
      </c>
      <c r="AK8" t="s">
        <v>42</v>
      </c>
      <c r="AL8" t="s">
        <v>127</v>
      </c>
      <c r="AM8" t="s">
        <v>128</v>
      </c>
    </row>
    <row r="9" spans="1:39">
      <c r="A9" s="1">
        <v>1394839</v>
      </c>
      <c r="B9" t="s">
        <v>31</v>
      </c>
      <c r="C9" s="1">
        <v>0</v>
      </c>
      <c r="D9" s="1">
        <v>0</v>
      </c>
      <c r="E9" t="s">
        <v>129</v>
      </c>
      <c r="F9" t="s">
        <v>130</v>
      </c>
      <c r="G9" t="s">
        <v>131</v>
      </c>
      <c r="H9" t="s">
        <v>132</v>
      </c>
      <c r="I9" t="str">
        <f>CONCATENATE(Table1[[#This Row],[STREET_NUMBER_NUM]]," ",Table1[[#This Row],[STREET_NAME_NM]])</f>
        <v>928 GRANT</v>
      </c>
      <c r="J9" t="str">
        <f>CONCATENATE(Table1[[#This Row],[PHYS_STREET_NUMBER_NUM]]," ",Table1[[#This Row],[PHYS_STREET_NAME_NM]])</f>
        <v xml:space="preserve"> </v>
      </c>
      <c r="L9" t="str">
        <f>Table1[[#This Row],[CITY_TOWN_NAME_NM]]</f>
        <v>COQUITLAM</v>
      </c>
      <c r="M9" t="str">
        <f>Table1[[#This Row],[COUNTRY_SUBDIVISION_CD]]</f>
        <v>BC</v>
      </c>
      <c r="N9" t="str">
        <f>Table1[[#This Row],[POSTAL_CODE_TXT]]</f>
        <v>V3J4M3</v>
      </c>
      <c r="O9" t="s">
        <v>52</v>
      </c>
      <c r="P9" t="s">
        <v>251</v>
      </c>
      <c r="Q9" s="1">
        <v>928</v>
      </c>
      <c r="R9" t="s">
        <v>133</v>
      </c>
      <c r="S9" t="s">
        <v>134</v>
      </c>
      <c r="T9" t="s">
        <v>38</v>
      </c>
      <c r="U9" t="s">
        <v>135</v>
      </c>
      <c r="V9" t="s">
        <v>32</v>
      </c>
      <c r="Y9" t="s">
        <v>32</v>
      </c>
      <c r="AF9" t="s">
        <v>136</v>
      </c>
      <c r="AG9" t="s">
        <v>137</v>
      </c>
      <c r="AH9" t="s">
        <v>138</v>
      </c>
      <c r="AI9" t="s">
        <v>40</v>
      </c>
      <c r="AJ9" t="s">
        <v>41</v>
      </c>
      <c r="AK9" t="s">
        <v>42</v>
      </c>
      <c r="AL9" t="s">
        <v>139</v>
      </c>
    </row>
    <row r="10" spans="1:39">
      <c r="A10" s="1">
        <v>1763</v>
      </c>
      <c r="B10" t="s">
        <v>31</v>
      </c>
      <c r="C10" s="1">
        <v>0</v>
      </c>
      <c r="D10" s="1">
        <v>0</v>
      </c>
      <c r="E10" t="s">
        <v>140</v>
      </c>
      <c r="F10" t="s">
        <v>141</v>
      </c>
      <c r="G10" t="s">
        <v>142</v>
      </c>
      <c r="I10" t="str">
        <f>CONCATENATE(Table1[[#This Row],[STREET_NUMBER_NUM]]," ",Table1[[#This Row],[STREET_NAME_NM]])</f>
        <v>10 MARINE</v>
      </c>
      <c r="J10" t="str">
        <f>CONCATENATE(Table1[[#This Row],[PHYS_STREET_NUMBER_NUM]]," ",Table1[[#This Row],[PHYS_STREET_NAME_NM]])</f>
        <v xml:space="preserve"> </v>
      </c>
      <c r="L10" t="str">
        <f>Table1[[#This Row],[CITY_TOWN_NAME_NM]]</f>
        <v>CHANNEL-PORT-AUX-BASQUES</v>
      </c>
      <c r="M10" t="str">
        <f>Table1[[#This Row],[COUNTRY_SUBDIVISION_CD]]</f>
        <v>NL</v>
      </c>
      <c r="N10" t="str">
        <f>Table1[[#This Row],[POSTAL_CODE_TXT]]</f>
        <v>A0M1C0</v>
      </c>
      <c r="O10" t="s">
        <v>52</v>
      </c>
      <c r="P10" t="s">
        <v>254</v>
      </c>
      <c r="Q10" s="1">
        <v>10</v>
      </c>
      <c r="R10" t="s">
        <v>143</v>
      </c>
      <c r="S10" t="s">
        <v>91</v>
      </c>
      <c r="T10" t="s">
        <v>92</v>
      </c>
      <c r="U10" t="s">
        <v>93</v>
      </c>
      <c r="V10" t="s">
        <v>32</v>
      </c>
      <c r="Y10" t="s">
        <v>32</v>
      </c>
      <c r="AF10" t="s">
        <v>144</v>
      </c>
      <c r="AG10" t="s">
        <v>145</v>
      </c>
      <c r="AH10" t="s">
        <v>146</v>
      </c>
      <c r="AI10" t="s">
        <v>147</v>
      </c>
      <c r="AJ10" t="s">
        <v>148</v>
      </c>
      <c r="AK10" t="s">
        <v>149</v>
      </c>
      <c r="AL10" t="s">
        <v>150</v>
      </c>
      <c r="AM10" t="s">
        <v>151</v>
      </c>
    </row>
    <row r="11" spans="1:39">
      <c r="A11" s="1">
        <v>4113015</v>
      </c>
      <c r="B11" t="s">
        <v>31</v>
      </c>
      <c r="C11" s="1">
        <v>0</v>
      </c>
      <c r="D11" s="1">
        <v>0</v>
      </c>
      <c r="E11" t="s">
        <v>152</v>
      </c>
      <c r="F11" t="s">
        <v>153</v>
      </c>
      <c r="G11" t="s">
        <v>153</v>
      </c>
      <c r="I11" t="str">
        <f>CONCATENATE(Table1[[#This Row],[STREET_NUMBER_NUM]]," ",Table1[[#This Row],[STREET_NAME_NM]])</f>
        <v>16116 111</v>
      </c>
      <c r="J11" t="str">
        <f>CONCATENATE(Table1[[#This Row],[PHYS_STREET_NUMBER_NUM]]," ",Table1[[#This Row],[PHYS_STREET_NAME_NM]])</f>
        <v xml:space="preserve"> </v>
      </c>
      <c r="L11" t="str">
        <f>Table1[[#This Row],[CITY_TOWN_NAME_NM]]</f>
        <v>EDMONTON</v>
      </c>
      <c r="M11" t="str">
        <f>Table1[[#This Row],[COUNTRY_SUBDIVISION_CD]]</f>
        <v>AB</v>
      </c>
      <c r="N11" t="str">
        <f>Table1[[#This Row],[POSTAL_CODE_TXT]]</f>
        <v>T5M2S1</v>
      </c>
      <c r="O11" t="s">
        <v>52</v>
      </c>
      <c r="P11" t="s">
        <v>252</v>
      </c>
      <c r="Q11" s="1">
        <v>16116</v>
      </c>
      <c r="R11" t="s">
        <v>154</v>
      </c>
      <c r="S11" t="s">
        <v>155</v>
      </c>
      <c r="T11" t="s">
        <v>156</v>
      </c>
      <c r="U11" t="s">
        <v>157</v>
      </c>
      <c r="V11" t="s">
        <v>32</v>
      </c>
      <c r="Y11" t="s">
        <v>32</v>
      </c>
      <c r="AF11" t="s">
        <v>158</v>
      </c>
      <c r="AG11" t="s">
        <v>159</v>
      </c>
      <c r="AH11" t="s">
        <v>160</v>
      </c>
      <c r="AI11" t="s">
        <v>161</v>
      </c>
      <c r="AJ11" t="s">
        <v>162</v>
      </c>
      <c r="AK11" t="s">
        <v>163</v>
      </c>
      <c r="AL11" t="s">
        <v>164</v>
      </c>
      <c r="AM11" t="s">
        <v>165</v>
      </c>
    </row>
    <row r="12" spans="1:39">
      <c r="A12" s="1">
        <v>8166</v>
      </c>
      <c r="B12" t="s">
        <v>31</v>
      </c>
      <c r="C12" s="1">
        <v>0</v>
      </c>
      <c r="D12" s="1">
        <v>0</v>
      </c>
      <c r="E12" t="s">
        <v>166</v>
      </c>
      <c r="F12" t="s">
        <v>167</v>
      </c>
      <c r="G12" t="s">
        <v>167</v>
      </c>
      <c r="I12" t="str">
        <f>CONCATENATE(Table1[[#This Row],[STREET_NUMBER_NUM]]," ",Table1[[#This Row],[STREET_NAME_NM]])</f>
        <v>236 PERRON</v>
      </c>
      <c r="J12" t="str">
        <f>CONCATENATE(Table1[[#This Row],[PHYS_STREET_NUMBER_NUM]]," ",Table1[[#This Row],[PHYS_STREET_NAME_NM]])</f>
        <v xml:space="preserve"> </v>
      </c>
      <c r="L12" t="str">
        <f>Table1[[#This Row],[CITY_TOWN_NAME_NM]]</f>
        <v>NEW RICHMOND</v>
      </c>
      <c r="M12" t="str">
        <f>Table1[[#This Row],[COUNTRY_SUBDIVISION_CD]]</f>
        <v>QC</v>
      </c>
      <c r="N12" t="str">
        <f>Table1[[#This Row],[POSTAL_CODE_TXT]]</f>
        <v>G0C2B0</v>
      </c>
      <c r="O12" t="s">
        <v>52</v>
      </c>
      <c r="P12" t="s">
        <v>255</v>
      </c>
      <c r="Q12" s="1">
        <v>236</v>
      </c>
      <c r="R12" t="s">
        <v>168</v>
      </c>
      <c r="S12" t="s">
        <v>169</v>
      </c>
      <c r="T12" t="s">
        <v>170</v>
      </c>
      <c r="U12" t="s">
        <v>171</v>
      </c>
      <c r="V12" t="s">
        <v>32</v>
      </c>
      <c r="Y12" t="s">
        <v>32</v>
      </c>
      <c r="AH12" t="s">
        <v>172</v>
      </c>
      <c r="AI12" t="s">
        <v>40</v>
      </c>
      <c r="AJ12" t="s">
        <v>41</v>
      </c>
      <c r="AK12" t="s">
        <v>42</v>
      </c>
      <c r="AL12" t="s">
        <v>114</v>
      </c>
      <c r="AM12" t="s">
        <v>173</v>
      </c>
    </row>
    <row r="13" spans="1:39">
      <c r="A13" s="1">
        <v>5861</v>
      </c>
      <c r="B13" t="s">
        <v>31</v>
      </c>
      <c r="C13" s="1">
        <v>0</v>
      </c>
      <c r="D13" s="1">
        <v>0</v>
      </c>
      <c r="E13" t="s">
        <v>174</v>
      </c>
      <c r="F13" t="s">
        <v>175</v>
      </c>
      <c r="G13" t="s">
        <v>176</v>
      </c>
      <c r="I13" t="str">
        <f>CONCATENATE(Table1[[#This Row],[STREET_NUMBER_NUM]]," ",Table1[[#This Row],[STREET_NAME_NM]])</f>
        <v>970 LÉO-FOURNIER</v>
      </c>
      <c r="J13" t="str">
        <f>CONCATENATE(Table1[[#This Row],[PHYS_STREET_NUMBER_NUM]]," ",Table1[[#This Row],[PHYS_STREET_NAME_NM]])</f>
        <v xml:space="preserve"> </v>
      </c>
      <c r="L13" t="str">
        <f>Table1[[#This Row],[CITY_TOWN_NAME_NM]]</f>
        <v>VAL-D'OR</v>
      </c>
      <c r="M13" t="str">
        <f>Table1[[#This Row],[COUNTRY_SUBDIVISION_CD]]</f>
        <v>QC</v>
      </c>
      <c r="N13" t="str">
        <f>Table1[[#This Row],[POSTAL_CODE_TXT]]</f>
        <v>J9P6X7</v>
      </c>
      <c r="O13" t="s">
        <v>52</v>
      </c>
      <c r="P13" t="s">
        <v>255</v>
      </c>
      <c r="Q13" s="1">
        <v>970</v>
      </c>
      <c r="R13" t="s">
        <v>177</v>
      </c>
      <c r="S13" t="s">
        <v>178</v>
      </c>
      <c r="T13" t="s">
        <v>170</v>
      </c>
      <c r="U13" t="s">
        <v>179</v>
      </c>
      <c r="V13" t="s">
        <v>32</v>
      </c>
      <c r="Y13" t="s">
        <v>32</v>
      </c>
      <c r="AF13" t="s">
        <v>180</v>
      </c>
      <c r="AG13" t="s">
        <v>181</v>
      </c>
      <c r="AH13" t="s">
        <v>182</v>
      </c>
      <c r="AI13" t="s">
        <v>183</v>
      </c>
      <c r="AJ13" t="s">
        <v>184</v>
      </c>
      <c r="AK13" t="s">
        <v>185</v>
      </c>
      <c r="AL13" t="s">
        <v>186</v>
      </c>
      <c r="AM13" t="s">
        <v>187</v>
      </c>
    </row>
    <row r="14" spans="1:39">
      <c r="A14" s="1">
        <v>5558</v>
      </c>
      <c r="B14" t="s">
        <v>31</v>
      </c>
      <c r="C14" s="1">
        <v>0</v>
      </c>
      <c r="D14" s="1">
        <v>0</v>
      </c>
      <c r="E14" t="s">
        <v>188</v>
      </c>
      <c r="F14" t="s">
        <v>189</v>
      </c>
      <c r="G14" t="s">
        <v>189</v>
      </c>
      <c r="I14" t="str">
        <f>CONCATENATE(Table1[[#This Row],[PHYS_STREET_NUMBER_NUM]]," ",Table1[[#This Row],[PHYS_STREET_NAME_NM]])</f>
        <v>111 RUE FECTEAU</v>
      </c>
      <c r="J14" t="str">
        <f>CONCATENATE(Table1[[#This Row],[PHYS_STREET_NUMBER_NUM]]," ",Table1[[#This Row],[PHYS_STREET_NAME_NM]])</f>
        <v>111 RUE FECTEAU</v>
      </c>
      <c r="L14" t="str">
        <f>Table1[[#This Row],[CITY_TOWN_NAME_NM]]</f>
        <v>VAL-D'OR</v>
      </c>
      <c r="M14" t="str">
        <f>Table1[[#This Row],[COUNTRY_SUBDIVISION_CD]]</f>
        <v>QC</v>
      </c>
      <c r="N14" t="str">
        <f>Table1[[#This Row],[POSTAL_CODE_TXT]]</f>
        <v>J9P0G4</v>
      </c>
      <c r="O14" t="s">
        <v>52</v>
      </c>
      <c r="P14" t="s">
        <v>255</v>
      </c>
      <c r="Q14" s="1">
        <v>111</v>
      </c>
      <c r="R14" t="s">
        <v>190</v>
      </c>
      <c r="S14" t="s">
        <v>178</v>
      </c>
      <c r="T14" t="s">
        <v>170</v>
      </c>
      <c r="U14" t="s">
        <v>191</v>
      </c>
      <c r="V14" s="1">
        <v>111</v>
      </c>
      <c r="W14" t="s">
        <v>192</v>
      </c>
      <c r="X14" t="s">
        <v>193</v>
      </c>
      <c r="Y14" s="1">
        <v>124</v>
      </c>
      <c r="Z14" t="s">
        <v>52</v>
      </c>
      <c r="AA14" t="s">
        <v>52</v>
      </c>
      <c r="AB14" t="s">
        <v>170</v>
      </c>
      <c r="AC14" t="s">
        <v>194</v>
      </c>
      <c r="AD14" t="s">
        <v>195</v>
      </c>
      <c r="AE14" t="s">
        <v>196</v>
      </c>
      <c r="AF14" t="s">
        <v>197</v>
      </c>
      <c r="AG14" t="s">
        <v>198</v>
      </c>
      <c r="AH14" t="s">
        <v>199</v>
      </c>
      <c r="AI14" t="s">
        <v>59</v>
      </c>
      <c r="AJ14" t="s">
        <v>60</v>
      </c>
      <c r="AK14" t="s">
        <v>61</v>
      </c>
      <c r="AL14" t="s">
        <v>200</v>
      </c>
      <c r="AM14" t="s">
        <v>201</v>
      </c>
    </row>
    <row r="15" spans="1:39" ht="16.5">
      <c r="A15" s="1">
        <v>14000</v>
      </c>
      <c r="B15" t="s">
        <v>31</v>
      </c>
      <c r="C15" t="s">
        <v>32</v>
      </c>
      <c r="D15" t="s">
        <v>32</v>
      </c>
      <c r="E15" t="s">
        <v>129</v>
      </c>
      <c r="F15" s="2" t="s">
        <v>242</v>
      </c>
      <c r="G15" t="s">
        <v>202</v>
      </c>
      <c r="I15" t="str">
        <f>CONCATENATE(Table1[[#This Row],[STREET_NUMBER_NUM]]," ",Table1[[#This Row],[STREET_NAME_NM]])</f>
        <v>300 STATESMAN</v>
      </c>
      <c r="J15" t="str">
        <f>CONCATENATE(Table1[[#This Row],[PHYS_STREET_NUMBER_NUM]]," ",Table1[[#This Row],[PHYS_STREET_NAME_NM]])</f>
        <v xml:space="preserve"> </v>
      </c>
      <c r="L15" t="str">
        <f>Table1[[#This Row],[CITY_TOWN_NAME_NM]]</f>
        <v>MISSISSAUGA</v>
      </c>
      <c r="M15" t="str">
        <f>Table1[[#This Row],[COUNTRY_SUBDIVISION_CD]]</f>
        <v>ON</v>
      </c>
      <c r="N15" t="str">
        <f>Table1[[#This Row],[POSTAL_CODE_TXT]]</f>
        <v>L5S2A2</v>
      </c>
      <c r="O15" t="s">
        <v>52</v>
      </c>
      <c r="P15" t="s">
        <v>253</v>
      </c>
      <c r="Q15" s="1">
        <v>300</v>
      </c>
      <c r="R15" t="s">
        <v>203</v>
      </c>
      <c r="S15" t="s">
        <v>204</v>
      </c>
      <c r="T15" t="s">
        <v>68</v>
      </c>
      <c r="U15" t="s">
        <v>205</v>
      </c>
      <c r="V15" t="s">
        <v>32</v>
      </c>
      <c r="Y15" t="s">
        <v>32</v>
      </c>
      <c r="AF15" t="s">
        <v>206</v>
      </c>
      <c r="AG15" t="s">
        <v>207</v>
      </c>
      <c r="AH15" t="s">
        <v>208</v>
      </c>
      <c r="AI15" t="s">
        <v>40</v>
      </c>
      <c r="AJ15" t="s">
        <v>41</v>
      </c>
      <c r="AK15" t="s">
        <v>42</v>
      </c>
      <c r="AL15" t="s">
        <v>209</v>
      </c>
    </row>
    <row r="16" spans="1:39" ht="16.5">
      <c r="A16" s="1">
        <v>11861</v>
      </c>
      <c r="B16" t="s">
        <v>31</v>
      </c>
      <c r="C16" s="1">
        <v>0</v>
      </c>
      <c r="D16" s="1">
        <v>0</v>
      </c>
      <c r="E16" t="s">
        <v>75</v>
      </c>
      <c r="F16" s="2" t="s">
        <v>242</v>
      </c>
      <c r="G16" t="s">
        <v>210</v>
      </c>
      <c r="I16" t="str">
        <f>CONCATENATE(Table1[[#This Row],[PHYS_STREET_NUMBER_NUM]]," ",Table1[[#This Row],[PHYS_STREET_NAME_NM]])</f>
        <v>185 CONCESSION ST</v>
      </c>
      <c r="J16" t="str">
        <f>CONCATENATE(Table1[[#This Row],[PHYS_STREET_NUMBER_NUM]]," ",Table1[[#This Row],[PHYS_STREET_NAME_NM]])</f>
        <v>185 CONCESSION ST</v>
      </c>
      <c r="L16" t="str">
        <f>Table1[[#This Row],[CITY_TOWN_NAME_NM]]</f>
        <v>LAKEFIELD</v>
      </c>
      <c r="M16" t="str">
        <f>Table1[[#This Row],[COUNTRY_SUBDIVISION_CD]]</f>
        <v>ON</v>
      </c>
      <c r="N16" t="str">
        <f>Table1[[#This Row],[POSTAL_CODE_TXT]]</f>
        <v>K0L2H0</v>
      </c>
      <c r="O16" t="s">
        <v>52</v>
      </c>
      <c r="P16" t="s">
        <v>253</v>
      </c>
      <c r="Q16" s="1">
        <v>85</v>
      </c>
      <c r="R16" t="s">
        <v>211</v>
      </c>
      <c r="S16" t="s">
        <v>212</v>
      </c>
      <c r="T16" t="s">
        <v>68</v>
      </c>
      <c r="U16" t="s">
        <v>213</v>
      </c>
      <c r="V16" s="1">
        <v>185</v>
      </c>
      <c r="W16" t="s">
        <v>214</v>
      </c>
      <c r="X16" t="s">
        <v>212</v>
      </c>
      <c r="Y16" s="1">
        <v>124</v>
      </c>
      <c r="Z16" t="s">
        <v>52</v>
      </c>
      <c r="AA16" t="s">
        <v>52</v>
      </c>
      <c r="AB16" t="s">
        <v>68</v>
      </c>
      <c r="AC16" t="s">
        <v>215</v>
      </c>
      <c r="AD16" t="s">
        <v>215</v>
      </c>
      <c r="AE16" t="s">
        <v>216</v>
      </c>
      <c r="AF16" t="s">
        <v>217</v>
      </c>
      <c r="AG16" t="s">
        <v>218</v>
      </c>
      <c r="AH16" t="s">
        <v>219</v>
      </c>
      <c r="AI16" t="s">
        <v>59</v>
      </c>
      <c r="AJ16" t="s">
        <v>60</v>
      </c>
      <c r="AK16" t="s">
        <v>61</v>
      </c>
      <c r="AL16" t="s">
        <v>220</v>
      </c>
      <c r="AM16" t="s">
        <v>221</v>
      </c>
    </row>
    <row r="17" spans="1:39" ht="16.5">
      <c r="A17" s="1">
        <v>9170</v>
      </c>
      <c r="B17" t="s">
        <v>31</v>
      </c>
      <c r="C17" t="s">
        <v>32</v>
      </c>
      <c r="D17" t="s">
        <v>32</v>
      </c>
      <c r="E17" t="s">
        <v>102</v>
      </c>
      <c r="F17" s="2" t="s">
        <v>242</v>
      </c>
      <c r="G17" t="s">
        <v>222</v>
      </c>
      <c r="H17" t="s">
        <v>223</v>
      </c>
      <c r="I17" t="s">
        <v>224</v>
      </c>
      <c r="J17" t="str">
        <f>CONCATENATE(Table1[[#This Row],[PHYS_STREET_NUMBER_NUM]]," ",Table1[[#This Row],[PHYS_STREET_NAME_NM]])</f>
        <v xml:space="preserve"> 1 KM South on Highway #4</v>
      </c>
      <c r="L17" t="s">
        <v>225</v>
      </c>
      <c r="M17" t="s">
        <v>120</v>
      </c>
      <c r="N17" t="s">
        <v>226</v>
      </c>
      <c r="O17" t="s">
        <v>52</v>
      </c>
      <c r="P17" t="s">
        <v>252</v>
      </c>
      <c r="Q17" t="s">
        <v>32</v>
      </c>
      <c r="V17" t="s">
        <v>32</v>
      </c>
      <c r="W17" t="s">
        <v>224</v>
      </c>
      <c r="X17" t="s">
        <v>225</v>
      </c>
      <c r="Y17" s="1">
        <v>124</v>
      </c>
      <c r="Z17" t="s">
        <v>52</v>
      </c>
      <c r="AA17" t="s">
        <v>52</v>
      </c>
      <c r="AB17" t="s">
        <v>120</v>
      </c>
      <c r="AC17" t="s">
        <v>123</v>
      </c>
      <c r="AD17" t="s">
        <v>123</v>
      </c>
      <c r="AE17" t="s">
        <v>226</v>
      </c>
      <c r="AF17" t="s">
        <v>227</v>
      </c>
      <c r="AG17" t="s">
        <v>228</v>
      </c>
      <c r="AH17" t="s">
        <v>229</v>
      </c>
      <c r="AI17" t="s">
        <v>40</v>
      </c>
      <c r="AJ17" t="s">
        <v>41</v>
      </c>
      <c r="AK17" t="s">
        <v>42</v>
      </c>
      <c r="AL17" t="s">
        <v>114</v>
      </c>
      <c r="AM17" t="s">
        <v>230</v>
      </c>
    </row>
    <row r="18" spans="1:39" ht="16.5">
      <c r="A18" s="1">
        <v>16805</v>
      </c>
      <c r="B18" t="s">
        <v>31</v>
      </c>
      <c r="C18" s="1">
        <v>0</v>
      </c>
      <c r="D18" s="1">
        <v>0</v>
      </c>
      <c r="E18" t="s">
        <v>231</v>
      </c>
      <c r="F18" s="2" t="s">
        <v>242</v>
      </c>
      <c r="G18" t="s">
        <v>232</v>
      </c>
      <c r="I18" t="str">
        <f>CONCATENATE(Table1[[#This Row],[PHYS_STREET_NUMBER_NUM]]," ",Table1[[#This Row],[PHYS_STREET_NAME_NM]])</f>
        <v>775 TECHNOLOGY DRIVE</v>
      </c>
      <c r="J18" t="str">
        <f>CONCATENATE(Table1[[#This Row],[PHYS_STREET_NUMBER_NUM]]," ",Table1[[#This Row],[PHYS_STREET_NAME_NM]])</f>
        <v>775 TECHNOLOGY DRIVE</v>
      </c>
      <c r="L18" t="str">
        <f>Table1[[#This Row],[CITY_TOWN_NAME_NM]]</f>
        <v>PETERBOROUGH</v>
      </c>
      <c r="M18" t="str">
        <f>Table1[[#This Row],[COUNTRY_SUBDIVISION_CD]]</f>
        <v>ON</v>
      </c>
      <c r="N18" t="str">
        <f>Table1[[#This Row],[POSTAL_CODE_TXT]]</f>
        <v>K9J6X7</v>
      </c>
      <c r="O18" t="s">
        <v>52</v>
      </c>
      <c r="P18" t="s">
        <v>253</v>
      </c>
      <c r="Q18" s="1">
        <v>775</v>
      </c>
      <c r="R18" t="s">
        <v>233</v>
      </c>
      <c r="S18" t="s">
        <v>234</v>
      </c>
      <c r="T18" t="s">
        <v>68</v>
      </c>
      <c r="U18" t="s">
        <v>235</v>
      </c>
      <c r="V18" s="1">
        <v>775</v>
      </c>
      <c r="W18" t="s">
        <v>236</v>
      </c>
      <c r="X18" t="s">
        <v>234</v>
      </c>
      <c r="Y18" s="1">
        <v>124</v>
      </c>
      <c r="Z18" t="s">
        <v>52</v>
      </c>
      <c r="AA18" t="s">
        <v>52</v>
      </c>
      <c r="AB18" t="s">
        <v>68</v>
      </c>
      <c r="AC18" t="s">
        <v>215</v>
      </c>
      <c r="AD18" t="s">
        <v>215</v>
      </c>
      <c r="AE18" t="s">
        <v>235</v>
      </c>
      <c r="AF18" t="s">
        <v>237</v>
      </c>
      <c r="AG18" t="s">
        <v>238</v>
      </c>
      <c r="AH18" t="s">
        <v>239</v>
      </c>
      <c r="AI18" t="s">
        <v>40</v>
      </c>
      <c r="AJ18" t="s">
        <v>41</v>
      </c>
      <c r="AK18" t="s">
        <v>42</v>
      </c>
      <c r="AL18" t="s">
        <v>240</v>
      </c>
      <c r="AM18" t="s">
        <v>241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Leblanc, Aaron</cp:lastModifiedBy>
  <dcterms:created xsi:type="dcterms:W3CDTF">2021-02-01T01:53:02Z</dcterms:created>
  <dcterms:modified xsi:type="dcterms:W3CDTF">2021-02-02T23:05:09Z</dcterms:modified>
</cp:coreProperties>
</file>