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BLAAA\source\repos\TDG.CORE\TDG.CORE.QUESTIONNAIRE.DATA.TEMPLATES\"/>
    </mc:Choice>
  </mc:AlternateContent>
  <bookViews>
    <workbookView xWindow="0" yWindow="0" windowWidth="5670" windowHeight="1365" activeTab="3"/>
  </bookViews>
  <sheets>
    <sheet name="template" sheetId="3" r:id="rId1"/>
    <sheet name="groups" sheetId="4" r:id="rId2"/>
    <sheet name="questions" sheetId="5" r:id="rId3"/>
    <sheet name="responses" sheetId="6" r:id="rId4"/>
    <sheet name="question_order" sheetId="7" r:id="rId5"/>
    <sheet name="group_order" sheetId="8" r:id="rId6"/>
    <sheet name="Lookups" sheetId="2" r:id="rId7"/>
    <sheet name="Sheet2" sheetId="9" r:id="rId8"/>
    <sheet name="Sheet1" sheetId="1" state="hidden"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7" l="1"/>
  <c r="I37" i="7"/>
  <c r="I38" i="7"/>
  <c r="I39" i="7"/>
  <c r="I40" i="7"/>
  <c r="I41" i="7"/>
  <c r="I42" i="7"/>
  <c r="I43" i="7"/>
  <c r="I44" i="7"/>
  <c r="I45" i="7"/>
  <c r="I46" i="7"/>
  <c r="I47" i="7"/>
  <c r="I48" i="7"/>
  <c r="I49" i="7"/>
  <c r="I50" i="7"/>
  <c r="I51" i="7"/>
  <c r="I52" i="7"/>
  <c r="I53" i="7"/>
  <c r="I54" i="7"/>
  <c r="I55" i="7"/>
  <c r="I56" i="7"/>
  <c r="I57" i="7"/>
  <c r="I58" i="7"/>
  <c r="I59" i="7"/>
  <c r="I60" i="7"/>
  <c r="I61" i="7"/>
  <c r="I62" i="7"/>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H95" i="6"/>
  <c r="K36" i="5"/>
  <c r="K37" i="5"/>
  <c r="K38" i="5"/>
  <c r="K39" i="5"/>
  <c r="K40" i="5"/>
  <c r="H36" i="5"/>
  <c r="H37" i="5"/>
  <c r="H38" i="5"/>
  <c r="H39" i="5"/>
  <c r="H40" i="5"/>
  <c r="H41" i="5"/>
  <c r="H42" i="5"/>
  <c r="H43" i="5"/>
  <c r="H44" i="5"/>
  <c r="H45" i="5"/>
  <c r="H46" i="5"/>
  <c r="H47" i="5"/>
  <c r="H48" i="5"/>
  <c r="H49" i="5"/>
  <c r="H50" i="5"/>
  <c r="H51" i="5"/>
  <c r="H52" i="5"/>
  <c r="H53" i="5"/>
  <c r="H54" i="5"/>
  <c r="H55" i="5"/>
  <c r="H56" i="5"/>
  <c r="H57" i="5"/>
  <c r="H58" i="5"/>
  <c r="H59" i="5"/>
  <c r="H60" i="5"/>
  <c r="H61" i="5"/>
  <c r="H62"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F43" i="5" l="1"/>
  <c r="F44" i="5"/>
  <c r="F47" i="5"/>
  <c r="F48" i="5"/>
  <c r="F51" i="5"/>
  <c r="F52" i="5"/>
  <c r="F55" i="5"/>
  <c r="F56" i="5"/>
  <c r="F59" i="5"/>
  <c r="F60" i="5"/>
  <c r="G41" i="5"/>
  <c r="F41" i="5" s="1"/>
  <c r="G42" i="5"/>
  <c r="F42" i="5" s="1"/>
  <c r="G43" i="5"/>
  <c r="G44" i="5"/>
  <c r="G45" i="5"/>
  <c r="F45" i="5" s="1"/>
  <c r="G46" i="5"/>
  <c r="F46" i="5" s="1"/>
  <c r="G47" i="5"/>
  <c r="G48" i="5"/>
  <c r="G49" i="5"/>
  <c r="F49" i="5" s="1"/>
  <c r="G50" i="5"/>
  <c r="F50" i="5" s="1"/>
  <c r="G51" i="5"/>
  <c r="G52" i="5"/>
  <c r="G53" i="5"/>
  <c r="F53" i="5" s="1"/>
  <c r="G54" i="5"/>
  <c r="F54" i="5" s="1"/>
  <c r="G55" i="5"/>
  <c r="G56" i="5"/>
  <c r="G57" i="5"/>
  <c r="F57" i="5" s="1"/>
  <c r="G58" i="5"/>
  <c r="F58" i="5" s="1"/>
  <c r="G59" i="5"/>
  <c r="G60" i="5"/>
  <c r="G61" i="5"/>
  <c r="F61" i="5" s="1"/>
  <c r="G62" i="5"/>
  <c r="F62" i="5" s="1"/>
  <c r="I42" i="5"/>
  <c r="I43" i="5"/>
  <c r="I44" i="5"/>
  <c r="I45" i="5"/>
  <c r="I46" i="5"/>
  <c r="I47" i="5"/>
  <c r="I48" i="5"/>
  <c r="I49" i="5"/>
  <c r="I50" i="5"/>
  <c r="I51" i="5"/>
  <c r="I52" i="5"/>
  <c r="I53" i="5"/>
  <c r="I54" i="5"/>
  <c r="I55" i="5"/>
  <c r="I56" i="5"/>
  <c r="I57" i="5"/>
  <c r="I58" i="5"/>
  <c r="I59" i="5"/>
  <c r="I60" i="5"/>
  <c r="I61" i="5"/>
  <c r="I62" i="5"/>
  <c r="I41" i="5"/>
  <c r="C62" i="7" l="1"/>
  <c r="D62" i="7" s="1"/>
  <c r="E62" i="7" s="1"/>
  <c r="B62" i="7" s="1"/>
  <c r="H62" i="7"/>
  <c r="J62" i="7"/>
  <c r="I36" i="5"/>
  <c r="I37" i="5"/>
  <c r="I38" i="5"/>
  <c r="I39" i="5"/>
  <c r="I40" i="5"/>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1" i="9"/>
  <c r="G62" i="7" l="1"/>
  <c r="L62" i="7" s="1"/>
  <c r="J5" i="7"/>
  <c r="C5" i="7"/>
  <c r="D5" i="7" s="1"/>
  <c r="E5" i="7" s="1"/>
  <c r="B5" i="7" s="1"/>
  <c r="I5" i="5"/>
  <c r="I20" i="6"/>
  <c r="B20" i="6"/>
  <c r="C20" i="6" s="1"/>
  <c r="D20" i="6" s="1"/>
  <c r="A20" i="6" s="1"/>
  <c r="I19" i="6"/>
  <c r="B19" i="6"/>
  <c r="C19" i="6" s="1"/>
  <c r="D19" i="6" s="1"/>
  <c r="A19" i="6" s="1"/>
  <c r="H5" i="7" l="1"/>
  <c r="G5" i="7" s="1"/>
  <c r="L5" i="7" s="1"/>
  <c r="G5" i="5"/>
  <c r="G20" i="6"/>
  <c r="F20" i="6" s="1"/>
  <c r="L20" i="6" s="1"/>
  <c r="M20" i="6" s="1"/>
  <c r="G19" i="6"/>
  <c r="F19" i="6" s="1"/>
  <c r="L19" i="6" s="1"/>
  <c r="M19" i="6" s="1"/>
  <c r="L84" i="1"/>
  <c r="L83" i="1"/>
  <c r="L82" i="1"/>
  <c r="L81" i="1"/>
  <c r="J78" i="1"/>
  <c r="J77" i="1"/>
  <c r="F77" i="1"/>
  <c r="J76" i="1"/>
  <c r="F76" i="1"/>
  <c r="J75" i="1"/>
  <c r="F75" i="1"/>
  <c r="J74" i="1"/>
  <c r="F74" i="1"/>
  <c r="J73" i="1"/>
  <c r="F73" i="1"/>
  <c r="J72" i="1"/>
  <c r="F72" i="1"/>
  <c r="J71" i="1"/>
  <c r="F71" i="1"/>
  <c r="J70" i="1"/>
  <c r="F70" i="1"/>
  <c r="J69" i="1"/>
  <c r="F69" i="1"/>
  <c r="F68" i="1"/>
  <c r="J67" i="1"/>
  <c r="F67" i="1"/>
  <c r="J66" i="1"/>
  <c r="F66" i="1"/>
  <c r="J65" i="1"/>
  <c r="F65" i="1"/>
  <c r="J64" i="1"/>
  <c r="F64" i="1"/>
  <c r="J63" i="1"/>
  <c r="F63" i="1"/>
  <c r="J62" i="1"/>
  <c r="F62" i="1"/>
  <c r="J61" i="1"/>
  <c r="F61" i="1"/>
  <c r="J60" i="1"/>
  <c r="F60" i="1"/>
  <c r="J59" i="1"/>
  <c r="F59" i="1"/>
  <c r="J58" i="1"/>
  <c r="F58" i="1"/>
  <c r="J57" i="1"/>
  <c r="F57" i="1"/>
  <c r="J56" i="1"/>
  <c r="F56" i="1"/>
  <c r="J55" i="1"/>
  <c r="F55" i="1"/>
  <c r="J54" i="1"/>
  <c r="F54" i="1"/>
  <c r="J53" i="1"/>
  <c r="F53" i="1"/>
  <c r="J52" i="1"/>
  <c r="F52" i="1"/>
  <c r="J51" i="1"/>
  <c r="F51" i="1"/>
  <c r="J50" i="1"/>
  <c r="F50" i="1"/>
  <c r="J49" i="1"/>
  <c r="F49" i="1"/>
  <c r="J48" i="1"/>
  <c r="F48" i="1"/>
  <c r="J47" i="1"/>
  <c r="F47" i="1"/>
  <c r="J46" i="1"/>
  <c r="F46" i="1"/>
  <c r="J45" i="1"/>
  <c r="F45" i="1"/>
  <c r="J44" i="1"/>
  <c r="F44" i="1"/>
  <c r="J43" i="1"/>
  <c r="F43" i="1"/>
  <c r="J42" i="1"/>
  <c r="F42" i="1"/>
  <c r="J41" i="1"/>
  <c r="F41" i="1"/>
  <c r="J40" i="1"/>
  <c r="F40" i="1"/>
  <c r="J39" i="1"/>
  <c r="F39" i="1"/>
  <c r="J38" i="1"/>
  <c r="F38" i="1"/>
  <c r="J37" i="1"/>
  <c r="F37" i="1"/>
  <c r="J36" i="1"/>
  <c r="F36" i="1"/>
  <c r="F35" i="1"/>
  <c r="J34" i="1"/>
  <c r="F34" i="1"/>
  <c r="J33" i="1"/>
  <c r="F33" i="1"/>
  <c r="J32" i="1"/>
  <c r="F32" i="1"/>
  <c r="J31" i="1"/>
  <c r="F31" i="1"/>
  <c r="J30" i="1"/>
  <c r="F30" i="1"/>
  <c r="J29" i="1"/>
  <c r="F29" i="1"/>
  <c r="J28" i="1"/>
  <c r="F28" i="1"/>
  <c r="J27" i="1"/>
  <c r="J26" i="1"/>
  <c r="J25" i="1"/>
  <c r="J24" i="1"/>
  <c r="J23" i="1"/>
  <c r="J22" i="1"/>
  <c r="J21" i="1"/>
  <c r="J20" i="1"/>
  <c r="F20" i="1"/>
  <c r="J19" i="1"/>
  <c r="F19" i="1"/>
  <c r="J18" i="1"/>
  <c r="J17" i="1"/>
  <c r="C6" i="8"/>
  <c r="D6" i="8" s="1"/>
  <c r="E6" i="8" s="1"/>
  <c r="B6" i="8" s="1"/>
  <c r="C5" i="8"/>
  <c r="D5" i="8" s="1"/>
  <c r="E5" i="8" s="1"/>
  <c r="B5" i="8" s="1"/>
  <c r="C4" i="8"/>
  <c r="D4" i="8" s="1"/>
  <c r="E4" i="8" s="1"/>
  <c r="B4" i="8" s="1"/>
  <c r="C3" i="8"/>
  <c r="D3" i="8" s="1"/>
  <c r="E3" i="8" s="1"/>
  <c r="B3" i="8" s="1"/>
  <c r="C2" i="8"/>
  <c r="D2" i="8" s="1"/>
  <c r="E2" i="8" s="1"/>
  <c r="B2" i="8" s="1"/>
  <c r="J61" i="7"/>
  <c r="H61" i="7" s="1"/>
  <c r="D61" i="7"/>
  <c r="E61" i="7" s="1"/>
  <c r="B61" i="7" s="1"/>
  <c r="C61" i="7"/>
  <c r="J60" i="7"/>
  <c r="D60" i="7"/>
  <c r="E60" i="7" s="1"/>
  <c r="B60" i="7" s="1"/>
  <c r="C60" i="7"/>
  <c r="J59" i="7"/>
  <c r="C59" i="7"/>
  <c r="D59" i="7" s="1"/>
  <c r="E59" i="7" s="1"/>
  <c r="B59" i="7" s="1"/>
  <c r="J58" i="7"/>
  <c r="H58" i="7" s="1"/>
  <c r="C58" i="7"/>
  <c r="D58" i="7" s="1"/>
  <c r="E58" i="7" s="1"/>
  <c r="B58" i="7" s="1"/>
  <c r="J57" i="7"/>
  <c r="H57" i="7" s="1"/>
  <c r="C57" i="7"/>
  <c r="D57" i="7" s="1"/>
  <c r="E57" i="7" s="1"/>
  <c r="B57" i="7" s="1"/>
  <c r="J56" i="7"/>
  <c r="C56" i="7"/>
  <c r="D56" i="7" s="1"/>
  <c r="E56" i="7" s="1"/>
  <c r="B56" i="7" s="1"/>
  <c r="J55" i="7"/>
  <c r="C55" i="7"/>
  <c r="D55" i="7" s="1"/>
  <c r="E55" i="7" s="1"/>
  <c r="B55" i="7" s="1"/>
  <c r="J54" i="7"/>
  <c r="H54" i="7" s="1"/>
  <c r="C54" i="7"/>
  <c r="D54" i="7" s="1"/>
  <c r="E54" i="7" s="1"/>
  <c r="B54" i="7" s="1"/>
  <c r="J53" i="7"/>
  <c r="H53" i="7" s="1"/>
  <c r="C53" i="7"/>
  <c r="D53" i="7" s="1"/>
  <c r="E53" i="7" s="1"/>
  <c r="B53" i="7" s="1"/>
  <c r="J52" i="7"/>
  <c r="C52" i="7"/>
  <c r="D52" i="7" s="1"/>
  <c r="E52" i="7" s="1"/>
  <c r="B52" i="7" s="1"/>
  <c r="J51" i="7"/>
  <c r="C51" i="7"/>
  <c r="D51" i="7" s="1"/>
  <c r="E51" i="7" s="1"/>
  <c r="B51" i="7" s="1"/>
  <c r="J50" i="7"/>
  <c r="H50" i="7" s="1"/>
  <c r="C50" i="7"/>
  <c r="D50" i="7" s="1"/>
  <c r="E50" i="7" s="1"/>
  <c r="B50" i="7" s="1"/>
  <c r="J49" i="7"/>
  <c r="H49" i="7" s="1"/>
  <c r="D49" i="7"/>
  <c r="E49" i="7" s="1"/>
  <c r="B49" i="7" s="1"/>
  <c r="C49" i="7"/>
  <c r="J48" i="7"/>
  <c r="D48" i="7"/>
  <c r="E48" i="7" s="1"/>
  <c r="B48" i="7" s="1"/>
  <c r="C48" i="7"/>
  <c r="J47" i="7"/>
  <c r="C47" i="7"/>
  <c r="D47" i="7" s="1"/>
  <c r="E47" i="7" s="1"/>
  <c r="B47" i="7"/>
  <c r="J46" i="7"/>
  <c r="H46" i="7" s="1"/>
  <c r="C46" i="7"/>
  <c r="D46" i="7" s="1"/>
  <c r="E46" i="7" s="1"/>
  <c r="B46" i="7" s="1"/>
  <c r="J45" i="7"/>
  <c r="H45" i="7" s="1"/>
  <c r="C45" i="7"/>
  <c r="D45" i="7" s="1"/>
  <c r="E45" i="7" s="1"/>
  <c r="B45" i="7" s="1"/>
  <c r="J44" i="7"/>
  <c r="C44" i="7"/>
  <c r="D44" i="7" s="1"/>
  <c r="E44" i="7" s="1"/>
  <c r="B44" i="7" s="1"/>
  <c r="J43" i="7"/>
  <c r="C43" i="7"/>
  <c r="D43" i="7" s="1"/>
  <c r="E43" i="7" s="1"/>
  <c r="B43" i="7"/>
  <c r="J42" i="7"/>
  <c r="H42" i="7" s="1"/>
  <c r="C42" i="7"/>
  <c r="D42" i="7" s="1"/>
  <c r="E42" i="7" s="1"/>
  <c r="B42" i="7" s="1"/>
  <c r="J41" i="7"/>
  <c r="H41" i="7" s="1"/>
  <c r="C41" i="7"/>
  <c r="D41" i="7" s="1"/>
  <c r="E41" i="7" s="1"/>
  <c r="B41" i="7" s="1"/>
  <c r="J40" i="7"/>
  <c r="C40" i="7"/>
  <c r="D40" i="7" s="1"/>
  <c r="E40" i="7" s="1"/>
  <c r="B40" i="7" s="1"/>
  <c r="J39" i="7"/>
  <c r="C39" i="7"/>
  <c r="D39" i="7" s="1"/>
  <c r="E39" i="7" s="1"/>
  <c r="B39" i="7"/>
  <c r="J38" i="7"/>
  <c r="H38" i="7" s="1"/>
  <c r="C38" i="7"/>
  <c r="D38" i="7" s="1"/>
  <c r="E38" i="7" s="1"/>
  <c r="B38" i="7" s="1"/>
  <c r="J37" i="7"/>
  <c r="H37" i="7" s="1"/>
  <c r="C37" i="7"/>
  <c r="D37" i="7" s="1"/>
  <c r="E37" i="7" s="1"/>
  <c r="B37" i="7" s="1"/>
  <c r="J36" i="7"/>
  <c r="C36" i="7"/>
  <c r="D36" i="7" s="1"/>
  <c r="E36" i="7" s="1"/>
  <c r="B36" i="7" s="1"/>
  <c r="J35" i="7"/>
  <c r="C35" i="7"/>
  <c r="D35" i="7" s="1"/>
  <c r="E35" i="7" s="1"/>
  <c r="B35" i="7" s="1"/>
  <c r="J34" i="7"/>
  <c r="C34" i="7"/>
  <c r="D34" i="7" s="1"/>
  <c r="E34" i="7" s="1"/>
  <c r="B34" i="7" s="1"/>
  <c r="J33" i="7"/>
  <c r="C33" i="7"/>
  <c r="D33" i="7" s="1"/>
  <c r="E33" i="7" s="1"/>
  <c r="B33" i="7" s="1"/>
  <c r="J32" i="7"/>
  <c r="H32" i="7" s="1"/>
  <c r="C32" i="7"/>
  <c r="D32" i="7" s="1"/>
  <c r="E32" i="7" s="1"/>
  <c r="B32" i="7" s="1"/>
  <c r="J31" i="7"/>
  <c r="H31" i="7" s="1"/>
  <c r="C31" i="7"/>
  <c r="D31" i="7" s="1"/>
  <c r="E31" i="7" s="1"/>
  <c r="B31" i="7" s="1"/>
  <c r="J30" i="7"/>
  <c r="H30" i="7" s="1"/>
  <c r="C30" i="7"/>
  <c r="D30" i="7" s="1"/>
  <c r="E30" i="7" s="1"/>
  <c r="B30" i="7" s="1"/>
  <c r="J29" i="7"/>
  <c r="E29" i="7"/>
  <c r="B29" i="7" s="1"/>
  <c r="C29" i="7"/>
  <c r="D29" i="7" s="1"/>
  <c r="J28" i="7"/>
  <c r="H28" i="7" s="1"/>
  <c r="D28" i="7"/>
  <c r="E28" i="7" s="1"/>
  <c r="B28" i="7" s="1"/>
  <c r="C28" i="7"/>
  <c r="J27" i="7"/>
  <c r="H27" i="7" s="1"/>
  <c r="C27" i="7"/>
  <c r="D27" i="7" s="1"/>
  <c r="E27" i="7" s="1"/>
  <c r="B27" i="7" s="1"/>
  <c r="J26" i="7"/>
  <c r="H26" i="7" s="1"/>
  <c r="C26" i="7"/>
  <c r="D26" i="7" s="1"/>
  <c r="E26" i="7" s="1"/>
  <c r="B26" i="7" s="1"/>
  <c r="J25" i="7"/>
  <c r="H25" i="7" s="1"/>
  <c r="C25" i="7"/>
  <c r="D25" i="7" s="1"/>
  <c r="E25" i="7" s="1"/>
  <c r="B25" i="7" s="1"/>
  <c r="J24" i="7"/>
  <c r="H24" i="7" s="1"/>
  <c r="C24" i="7"/>
  <c r="D24" i="7" s="1"/>
  <c r="E24" i="7" s="1"/>
  <c r="B24" i="7" s="1"/>
  <c r="J23" i="7"/>
  <c r="C23" i="7"/>
  <c r="D23" i="7" s="1"/>
  <c r="E23" i="7" s="1"/>
  <c r="B23" i="7" s="1"/>
  <c r="J22" i="7"/>
  <c r="H22" i="7" s="1"/>
  <c r="D22" i="7"/>
  <c r="E22" i="7" s="1"/>
  <c r="B22" i="7" s="1"/>
  <c r="C22" i="7"/>
  <c r="J21" i="7"/>
  <c r="H21" i="7" s="1"/>
  <c r="C21" i="7"/>
  <c r="D21" i="7" s="1"/>
  <c r="E21" i="7" s="1"/>
  <c r="B21" i="7" s="1"/>
  <c r="J20" i="7"/>
  <c r="H20" i="7" s="1"/>
  <c r="C20" i="7"/>
  <c r="D20" i="7" s="1"/>
  <c r="E20" i="7" s="1"/>
  <c r="B20" i="7" s="1"/>
  <c r="J19" i="7"/>
  <c r="H19" i="7"/>
  <c r="C19" i="7"/>
  <c r="D19" i="7" s="1"/>
  <c r="E19" i="7" s="1"/>
  <c r="B19" i="7" s="1"/>
  <c r="J18" i="7"/>
  <c r="C18" i="7"/>
  <c r="D18" i="7" s="1"/>
  <c r="E18" i="7" s="1"/>
  <c r="B18" i="7" s="1"/>
  <c r="J17" i="7"/>
  <c r="H17" i="7" s="1"/>
  <c r="C17" i="7"/>
  <c r="D17" i="7" s="1"/>
  <c r="E17" i="7" s="1"/>
  <c r="B17" i="7" s="1"/>
  <c r="J16" i="7"/>
  <c r="H16" i="7" s="1"/>
  <c r="D16" i="7"/>
  <c r="E16" i="7" s="1"/>
  <c r="B16" i="7" s="1"/>
  <c r="C16" i="7"/>
  <c r="J15" i="7"/>
  <c r="C15" i="7"/>
  <c r="D15" i="7" s="1"/>
  <c r="E15" i="7" s="1"/>
  <c r="B15" i="7" s="1"/>
  <c r="J14" i="7"/>
  <c r="C14" i="7"/>
  <c r="D14" i="7" s="1"/>
  <c r="E14" i="7" s="1"/>
  <c r="B14" i="7" s="1"/>
  <c r="J13" i="7"/>
  <c r="H13" i="7" s="1"/>
  <c r="C13" i="7"/>
  <c r="D13" i="7" s="1"/>
  <c r="E13" i="7" s="1"/>
  <c r="B13" i="7" s="1"/>
  <c r="J12" i="7"/>
  <c r="H12" i="7" s="1"/>
  <c r="C12" i="7"/>
  <c r="D12" i="7" s="1"/>
  <c r="E12" i="7" s="1"/>
  <c r="B12" i="7" s="1"/>
  <c r="J11" i="7"/>
  <c r="C11" i="7"/>
  <c r="D11" i="7" s="1"/>
  <c r="E11" i="7" s="1"/>
  <c r="B11" i="7" s="1"/>
  <c r="J10" i="7"/>
  <c r="C10" i="7"/>
  <c r="D10" i="7" s="1"/>
  <c r="E10" i="7" s="1"/>
  <c r="B10" i="7" s="1"/>
  <c r="J9" i="7"/>
  <c r="H9" i="7" s="1"/>
  <c r="C9" i="7"/>
  <c r="D9" i="7" s="1"/>
  <c r="E9" i="7" s="1"/>
  <c r="B9" i="7" s="1"/>
  <c r="J8" i="7"/>
  <c r="H8" i="7" s="1"/>
  <c r="C8" i="7"/>
  <c r="D8" i="7" s="1"/>
  <c r="E8" i="7" s="1"/>
  <c r="B8" i="7" s="1"/>
  <c r="J7" i="7"/>
  <c r="C7" i="7"/>
  <c r="D7" i="7" s="1"/>
  <c r="E7" i="7" s="1"/>
  <c r="B7" i="7" s="1"/>
  <c r="J6" i="7"/>
  <c r="C6" i="7"/>
  <c r="D6" i="7" s="1"/>
  <c r="E6" i="7" s="1"/>
  <c r="B6" i="7" s="1"/>
  <c r="J4" i="7"/>
  <c r="H4" i="7" s="1"/>
  <c r="C4" i="7"/>
  <c r="D4" i="7" s="1"/>
  <c r="E4" i="7" s="1"/>
  <c r="B4" i="7" s="1"/>
  <c r="J3" i="7"/>
  <c r="H3" i="7" s="1"/>
  <c r="C3" i="7"/>
  <c r="D3" i="7" s="1"/>
  <c r="E3" i="7" s="1"/>
  <c r="B3" i="7" s="1"/>
  <c r="J2" i="7"/>
  <c r="C2" i="7"/>
  <c r="D2" i="7" s="1"/>
  <c r="E2" i="7" s="1"/>
  <c r="B2" i="7" s="1"/>
  <c r="O176" i="6"/>
  <c r="I176" i="6"/>
  <c r="B176" i="6"/>
  <c r="C176" i="6" s="1"/>
  <c r="D176" i="6" s="1"/>
  <c r="A176" i="6" s="1"/>
  <c r="O175" i="6"/>
  <c r="I175" i="6"/>
  <c r="G175" i="6" s="1"/>
  <c r="B175" i="6"/>
  <c r="C175" i="6" s="1"/>
  <c r="D175" i="6" s="1"/>
  <c r="A175" i="6" s="1"/>
  <c r="O174" i="6"/>
  <c r="I174" i="6"/>
  <c r="G174" i="6" s="1"/>
  <c r="B174" i="6"/>
  <c r="C174" i="6" s="1"/>
  <c r="D174" i="6" s="1"/>
  <c r="A174" i="6" s="1"/>
  <c r="O173" i="6"/>
  <c r="I173" i="6"/>
  <c r="G173" i="6" s="1"/>
  <c r="B173" i="6"/>
  <c r="C173" i="6" s="1"/>
  <c r="D173" i="6" s="1"/>
  <c r="A173" i="6" s="1"/>
  <c r="O172" i="6"/>
  <c r="I172" i="6"/>
  <c r="B172" i="6"/>
  <c r="C172" i="6" s="1"/>
  <c r="D172" i="6" s="1"/>
  <c r="A172" i="6" s="1"/>
  <c r="O171" i="6"/>
  <c r="I171" i="6"/>
  <c r="G171" i="6" s="1"/>
  <c r="B171" i="6"/>
  <c r="C171" i="6" s="1"/>
  <c r="D171" i="6" s="1"/>
  <c r="A171" i="6" s="1"/>
  <c r="O170" i="6"/>
  <c r="I170" i="6"/>
  <c r="B170" i="6"/>
  <c r="C170" i="6" s="1"/>
  <c r="D170" i="6" s="1"/>
  <c r="A170" i="6" s="1"/>
  <c r="O169" i="6"/>
  <c r="I169" i="6"/>
  <c r="G169" i="6" s="1"/>
  <c r="B169" i="6"/>
  <c r="C169" i="6" s="1"/>
  <c r="D169" i="6" s="1"/>
  <c r="A169" i="6" s="1"/>
  <c r="O168" i="6"/>
  <c r="I168" i="6"/>
  <c r="B168" i="6"/>
  <c r="C168" i="6" s="1"/>
  <c r="D168" i="6" s="1"/>
  <c r="A168" i="6" s="1"/>
  <c r="O167" i="6"/>
  <c r="I167" i="6"/>
  <c r="G167" i="6" s="1"/>
  <c r="B167" i="6"/>
  <c r="C167" i="6" s="1"/>
  <c r="D167" i="6" s="1"/>
  <c r="A167" i="6" s="1"/>
  <c r="O166" i="6"/>
  <c r="I166" i="6"/>
  <c r="G166" i="6" s="1"/>
  <c r="B166" i="6"/>
  <c r="C166" i="6" s="1"/>
  <c r="D166" i="6" s="1"/>
  <c r="A166" i="6" s="1"/>
  <c r="O165" i="6"/>
  <c r="I165" i="6"/>
  <c r="G165" i="6" s="1"/>
  <c r="B165" i="6"/>
  <c r="C165" i="6" s="1"/>
  <c r="D165" i="6" s="1"/>
  <c r="A165" i="6" s="1"/>
  <c r="O164" i="6"/>
  <c r="I164" i="6"/>
  <c r="B164" i="6"/>
  <c r="C164" i="6" s="1"/>
  <c r="D164" i="6" s="1"/>
  <c r="A164" i="6" s="1"/>
  <c r="O163" i="6"/>
  <c r="I163" i="6"/>
  <c r="G163" i="6" s="1"/>
  <c r="B163" i="6"/>
  <c r="C163" i="6" s="1"/>
  <c r="D163" i="6" s="1"/>
  <c r="A163" i="6" s="1"/>
  <c r="O162" i="6"/>
  <c r="I162" i="6"/>
  <c r="B162" i="6"/>
  <c r="C162" i="6" s="1"/>
  <c r="D162" i="6" s="1"/>
  <c r="A162" i="6" s="1"/>
  <c r="O161" i="6"/>
  <c r="I161" i="6"/>
  <c r="G161" i="6" s="1"/>
  <c r="B161" i="6"/>
  <c r="C161" i="6" s="1"/>
  <c r="D161" i="6" s="1"/>
  <c r="A161" i="6" s="1"/>
  <c r="O160" i="6"/>
  <c r="I160" i="6"/>
  <c r="B160" i="6"/>
  <c r="C160" i="6" s="1"/>
  <c r="D160" i="6" s="1"/>
  <c r="A160" i="6" s="1"/>
  <c r="O159" i="6"/>
  <c r="I159" i="6"/>
  <c r="G159" i="6" s="1"/>
  <c r="B159" i="6"/>
  <c r="C159" i="6" s="1"/>
  <c r="D159" i="6" s="1"/>
  <c r="A159" i="6" s="1"/>
  <c r="O158" i="6"/>
  <c r="I158" i="6"/>
  <c r="G158" i="6" s="1"/>
  <c r="B158" i="6"/>
  <c r="C158" i="6" s="1"/>
  <c r="D158" i="6" s="1"/>
  <c r="A158" i="6" s="1"/>
  <c r="O157" i="6"/>
  <c r="I157" i="6"/>
  <c r="G157" i="6" s="1"/>
  <c r="B157" i="6"/>
  <c r="C157" i="6" s="1"/>
  <c r="D157" i="6" s="1"/>
  <c r="A157" i="6" s="1"/>
  <c r="O156" i="6"/>
  <c r="I156" i="6"/>
  <c r="B156" i="6"/>
  <c r="C156" i="6" s="1"/>
  <c r="D156" i="6" s="1"/>
  <c r="A156" i="6" s="1"/>
  <c r="O155" i="6"/>
  <c r="I155" i="6"/>
  <c r="G155" i="6" s="1"/>
  <c r="B155" i="6"/>
  <c r="C155" i="6" s="1"/>
  <c r="D155" i="6" s="1"/>
  <c r="A155" i="6" s="1"/>
  <c r="O154" i="6"/>
  <c r="I154" i="6"/>
  <c r="B154" i="6"/>
  <c r="C154" i="6" s="1"/>
  <c r="D154" i="6" s="1"/>
  <c r="A154" i="6" s="1"/>
  <c r="O153" i="6"/>
  <c r="I153" i="6"/>
  <c r="G153" i="6" s="1"/>
  <c r="B153" i="6"/>
  <c r="C153" i="6" s="1"/>
  <c r="D153" i="6" s="1"/>
  <c r="A153" i="6" s="1"/>
  <c r="O152" i="6"/>
  <c r="I152" i="6"/>
  <c r="G152" i="6" s="1"/>
  <c r="B152" i="6"/>
  <c r="C152" i="6" s="1"/>
  <c r="D152" i="6" s="1"/>
  <c r="A152" i="6" s="1"/>
  <c r="O151" i="6"/>
  <c r="I151" i="6"/>
  <c r="G151" i="6" s="1"/>
  <c r="B151" i="6"/>
  <c r="C151" i="6" s="1"/>
  <c r="D151" i="6" s="1"/>
  <c r="A151" i="6" s="1"/>
  <c r="O150" i="6"/>
  <c r="I150" i="6"/>
  <c r="G150" i="6" s="1"/>
  <c r="B150" i="6"/>
  <c r="C150" i="6" s="1"/>
  <c r="D150" i="6" s="1"/>
  <c r="A150" i="6" s="1"/>
  <c r="O149" i="6"/>
  <c r="I149" i="6"/>
  <c r="G149" i="6" s="1"/>
  <c r="B149" i="6"/>
  <c r="C149" i="6" s="1"/>
  <c r="D149" i="6" s="1"/>
  <c r="A149" i="6" s="1"/>
  <c r="O148" i="6"/>
  <c r="I148" i="6"/>
  <c r="G148" i="6"/>
  <c r="B148" i="6"/>
  <c r="C148" i="6" s="1"/>
  <c r="D148" i="6" s="1"/>
  <c r="A148" i="6" s="1"/>
  <c r="O147" i="6"/>
  <c r="I147" i="6"/>
  <c r="G147" i="6" s="1"/>
  <c r="B147" i="6"/>
  <c r="C147" i="6" s="1"/>
  <c r="D147" i="6" s="1"/>
  <c r="A147" i="6" s="1"/>
  <c r="O146" i="6"/>
  <c r="I146" i="6"/>
  <c r="G146" i="6" s="1"/>
  <c r="B146" i="6"/>
  <c r="C146" i="6" s="1"/>
  <c r="D146" i="6" s="1"/>
  <c r="A146" i="6" s="1"/>
  <c r="O145" i="6"/>
  <c r="I145" i="6"/>
  <c r="G145" i="6" s="1"/>
  <c r="B145" i="6"/>
  <c r="C145" i="6" s="1"/>
  <c r="D145" i="6" s="1"/>
  <c r="A145" i="6" s="1"/>
  <c r="O144" i="6"/>
  <c r="I144" i="6"/>
  <c r="G144" i="6" s="1"/>
  <c r="B144" i="6"/>
  <c r="C144" i="6" s="1"/>
  <c r="D144" i="6" s="1"/>
  <c r="A144" i="6" s="1"/>
  <c r="O143" i="6"/>
  <c r="I143" i="6"/>
  <c r="G143" i="6" s="1"/>
  <c r="B143" i="6"/>
  <c r="C143" i="6" s="1"/>
  <c r="D143" i="6" s="1"/>
  <c r="A143" i="6" s="1"/>
  <c r="O142" i="6"/>
  <c r="I142" i="6"/>
  <c r="G142" i="6"/>
  <c r="B142" i="6"/>
  <c r="C142" i="6" s="1"/>
  <c r="D142" i="6" s="1"/>
  <c r="A142" i="6" s="1"/>
  <c r="O141" i="6"/>
  <c r="I141" i="6"/>
  <c r="G141" i="6" s="1"/>
  <c r="B141" i="6"/>
  <c r="C141" i="6" s="1"/>
  <c r="D141" i="6" s="1"/>
  <c r="A141" i="6" s="1"/>
  <c r="O140" i="6"/>
  <c r="I140" i="6"/>
  <c r="G140" i="6" s="1"/>
  <c r="B140" i="6"/>
  <c r="C140" i="6" s="1"/>
  <c r="D140" i="6" s="1"/>
  <c r="A140" i="6" s="1"/>
  <c r="O139" i="6"/>
  <c r="I139" i="6"/>
  <c r="G139" i="6" s="1"/>
  <c r="B139" i="6"/>
  <c r="C139" i="6" s="1"/>
  <c r="D139" i="6" s="1"/>
  <c r="A139" i="6" s="1"/>
  <c r="O138" i="6"/>
  <c r="I138" i="6"/>
  <c r="G138" i="6"/>
  <c r="B138" i="6"/>
  <c r="C138" i="6" s="1"/>
  <c r="D138" i="6" s="1"/>
  <c r="A138" i="6" s="1"/>
  <c r="O137" i="6"/>
  <c r="I137" i="6"/>
  <c r="G137" i="6" s="1"/>
  <c r="B137" i="6"/>
  <c r="C137" i="6" s="1"/>
  <c r="D137" i="6" s="1"/>
  <c r="A137" i="6" s="1"/>
  <c r="O136" i="6"/>
  <c r="I136" i="6"/>
  <c r="G136" i="6" s="1"/>
  <c r="B136" i="6"/>
  <c r="C136" i="6" s="1"/>
  <c r="D136" i="6" s="1"/>
  <c r="A136" i="6" s="1"/>
  <c r="O135" i="6"/>
  <c r="I135" i="6"/>
  <c r="G135" i="6" s="1"/>
  <c r="B135" i="6"/>
  <c r="C135" i="6" s="1"/>
  <c r="D135" i="6" s="1"/>
  <c r="A135" i="6" s="1"/>
  <c r="O134" i="6"/>
  <c r="I134" i="6"/>
  <c r="G134" i="6" s="1"/>
  <c r="B134" i="6"/>
  <c r="C134" i="6" s="1"/>
  <c r="D134" i="6" s="1"/>
  <c r="A134" i="6"/>
  <c r="O133" i="6"/>
  <c r="I133" i="6"/>
  <c r="B133" i="6"/>
  <c r="C133" i="6" s="1"/>
  <c r="D133" i="6" s="1"/>
  <c r="A133" i="6" s="1"/>
  <c r="O132" i="6"/>
  <c r="I132" i="6"/>
  <c r="G132" i="6" s="1"/>
  <c r="B132" i="6"/>
  <c r="C132" i="6" s="1"/>
  <c r="D132" i="6" s="1"/>
  <c r="A132" i="6" s="1"/>
  <c r="O131" i="6"/>
  <c r="I131" i="6"/>
  <c r="G131" i="6" s="1"/>
  <c r="B131" i="6"/>
  <c r="C131" i="6" s="1"/>
  <c r="D131" i="6" s="1"/>
  <c r="A131" i="6" s="1"/>
  <c r="O130" i="6"/>
  <c r="I130" i="6"/>
  <c r="G130" i="6" s="1"/>
  <c r="B130" i="6"/>
  <c r="C130" i="6" s="1"/>
  <c r="D130" i="6" s="1"/>
  <c r="A130" i="6" s="1"/>
  <c r="O129" i="6"/>
  <c r="I129" i="6"/>
  <c r="B129" i="6"/>
  <c r="C129" i="6" s="1"/>
  <c r="D129" i="6" s="1"/>
  <c r="A129" i="6" s="1"/>
  <c r="O128" i="6"/>
  <c r="I128" i="6"/>
  <c r="G128" i="6"/>
  <c r="B128" i="6"/>
  <c r="C128" i="6" s="1"/>
  <c r="D128" i="6" s="1"/>
  <c r="A128" i="6" s="1"/>
  <c r="O127" i="6"/>
  <c r="I127" i="6"/>
  <c r="G127" i="6" s="1"/>
  <c r="B127" i="6"/>
  <c r="C127" i="6" s="1"/>
  <c r="D127" i="6" s="1"/>
  <c r="A127" i="6" s="1"/>
  <c r="O126" i="6"/>
  <c r="I126" i="6"/>
  <c r="G126" i="6" s="1"/>
  <c r="B126" i="6"/>
  <c r="C126" i="6" s="1"/>
  <c r="D126" i="6" s="1"/>
  <c r="A126" i="6" s="1"/>
  <c r="O125" i="6"/>
  <c r="I125" i="6"/>
  <c r="B125" i="6"/>
  <c r="C125" i="6" s="1"/>
  <c r="D125" i="6" s="1"/>
  <c r="A125" i="6" s="1"/>
  <c r="O124" i="6"/>
  <c r="I124" i="6"/>
  <c r="G124" i="6" s="1"/>
  <c r="B124" i="6"/>
  <c r="C124" i="6" s="1"/>
  <c r="D124" i="6" s="1"/>
  <c r="A124" i="6" s="1"/>
  <c r="O123" i="6"/>
  <c r="I123" i="6"/>
  <c r="G123" i="6" s="1"/>
  <c r="B123" i="6"/>
  <c r="C123" i="6" s="1"/>
  <c r="D123" i="6" s="1"/>
  <c r="A123" i="6" s="1"/>
  <c r="O122" i="6"/>
  <c r="I122" i="6"/>
  <c r="G122" i="6" s="1"/>
  <c r="B122" i="6"/>
  <c r="C122" i="6" s="1"/>
  <c r="D122" i="6" s="1"/>
  <c r="A122" i="6" s="1"/>
  <c r="O121" i="6"/>
  <c r="I121" i="6"/>
  <c r="B121" i="6"/>
  <c r="C121" i="6" s="1"/>
  <c r="D121" i="6" s="1"/>
  <c r="A121" i="6" s="1"/>
  <c r="O120" i="6"/>
  <c r="I120" i="6"/>
  <c r="G120" i="6" s="1"/>
  <c r="B120" i="6"/>
  <c r="C120" i="6" s="1"/>
  <c r="D120" i="6" s="1"/>
  <c r="A120" i="6" s="1"/>
  <c r="O119" i="6"/>
  <c r="I119" i="6"/>
  <c r="G119" i="6"/>
  <c r="B119" i="6"/>
  <c r="C119" i="6" s="1"/>
  <c r="D119" i="6" s="1"/>
  <c r="A119" i="6" s="1"/>
  <c r="O118" i="6"/>
  <c r="I118" i="6"/>
  <c r="G118" i="6"/>
  <c r="B118" i="6"/>
  <c r="C118" i="6" s="1"/>
  <c r="D118" i="6" s="1"/>
  <c r="A118" i="6" s="1"/>
  <c r="O117" i="6"/>
  <c r="I117" i="6"/>
  <c r="D117" i="6"/>
  <c r="A117" i="6" s="1"/>
  <c r="B117" i="6"/>
  <c r="C117" i="6" s="1"/>
  <c r="O116" i="6"/>
  <c r="I116" i="6"/>
  <c r="C116" i="6"/>
  <c r="D116" i="6" s="1"/>
  <c r="A116" i="6" s="1"/>
  <c r="B116" i="6"/>
  <c r="O115" i="6"/>
  <c r="I115" i="6"/>
  <c r="G115" i="6" s="1"/>
  <c r="B115" i="6"/>
  <c r="C115" i="6" s="1"/>
  <c r="D115" i="6" s="1"/>
  <c r="A115" i="6" s="1"/>
  <c r="O114" i="6"/>
  <c r="I114" i="6"/>
  <c r="G114" i="6" s="1"/>
  <c r="B114" i="6"/>
  <c r="C114" i="6" s="1"/>
  <c r="D114" i="6" s="1"/>
  <c r="A114" i="6" s="1"/>
  <c r="O113" i="6"/>
  <c r="I113" i="6"/>
  <c r="B113" i="6"/>
  <c r="C113" i="6" s="1"/>
  <c r="D113" i="6" s="1"/>
  <c r="A113" i="6" s="1"/>
  <c r="O112" i="6"/>
  <c r="I112" i="6"/>
  <c r="G112" i="6" s="1"/>
  <c r="B112" i="6"/>
  <c r="C112" i="6" s="1"/>
  <c r="D112" i="6" s="1"/>
  <c r="A112" i="6" s="1"/>
  <c r="O111" i="6"/>
  <c r="I111" i="6"/>
  <c r="G111" i="6" s="1"/>
  <c r="B111" i="6"/>
  <c r="C111" i="6" s="1"/>
  <c r="D111" i="6" s="1"/>
  <c r="A111" i="6" s="1"/>
  <c r="O110" i="6"/>
  <c r="I110" i="6"/>
  <c r="G110" i="6" s="1"/>
  <c r="B110" i="6"/>
  <c r="C110" i="6" s="1"/>
  <c r="D110" i="6" s="1"/>
  <c r="A110" i="6" s="1"/>
  <c r="O109" i="6"/>
  <c r="I109" i="6"/>
  <c r="B109" i="6"/>
  <c r="C109" i="6" s="1"/>
  <c r="D109" i="6" s="1"/>
  <c r="A109" i="6" s="1"/>
  <c r="O108" i="6"/>
  <c r="I108" i="6"/>
  <c r="G108" i="6" s="1"/>
  <c r="B108" i="6"/>
  <c r="C108" i="6" s="1"/>
  <c r="D108" i="6" s="1"/>
  <c r="A108" i="6" s="1"/>
  <c r="O107" i="6"/>
  <c r="I107" i="6"/>
  <c r="G107" i="6" s="1"/>
  <c r="B107" i="6"/>
  <c r="C107" i="6" s="1"/>
  <c r="D107" i="6" s="1"/>
  <c r="A107" i="6" s="1"/>
  <c r="O106" i="6"/>
  <c r="I106" i="6"/>
  <c r="G106" i="6" s="1"/>
  <c r="B106" i="6"/>
  <c r="C106" i="6" s="1"/>
  <c r="D106" i="6" s="1"/>
  <c r="A106" i="6"/>
  <c r="O105" i="6"/>
  <c r="I105" i="6"/>
  <c r="B105" i="6"/>
  <c r="C105" i="6" s="1"/>
  <c r="D105" i="6" s="1"/>
  <c r="A105" i="6" s="1"/>
  <c r="O104" i="6"/>
  <c r="I104" i="6"/>
  <c r="B104" i="6"/>
  <c r="C104" i="6" s="1"/>
  <c r="D104" i="6" s="1"/>
  <c r="A104" i="6" s="1"/>
  <c r="O103" i="6"/>
  <c r="I103" i="6"/>
  <c r="G103" i="6"/>
  <c r="B103" i="6"/>
  <c r="C103" i="6" s="1"/>
  <c r="D103" i="6" s="1"/>
  <c r="A103" i="6" s="1"/>
  <c r="O102" i="6"/>
  <c r="I102" i="6"/>
  <c r="G102" i="6"/>
  <c r="B102" i="6"/>
  <c r="C102" i="6" s="1"/>
  <c r="D102" i="6" s="1"/>
  <c r="A102" i="6" s="1"/>
  <c r="O101" i="6"/>
  <c r="I101" i="6"/>
  <c r="G101" i="6"/>
  <c r="B101" i="6"/>
  <c r="C101" i="6" s="1"/>
  <c r="D101" i="6" s="1"/>
  <c r="A101" i="6" s="1"/>
  <c r="O100" i="6"/>
  <c r="I100" i="6"/>
  <c r="G100" i="6" s="1"/>
  <c r="B100" i="6"/>
  <c r="C100" i="6" s="1"/>
  <c r="D100" i="6" s="1"/>
  <c r="A100" i="6" s="1"/>
  <c r="O99" i="6"/>
  <c r="I99" i="6"/>
  <c r="B99" i="6"/>
  <c r="C99" i="6" s="1"/>
  <c r="D99" i="6" s="1"/>
  <c r="A99" i="6" s="1"/>
  <c r="O98" i="6"/>
  <c r="I98" i="6"/>
  <c r="G98" i="6" s="1"/>
  <c r="B98" i="6"/>
  <c r="C98" i="6" s="1"/>
  <c r="D98" i="6" s="1"/>
  <c r="A98" i="6" s="1"/>
  <c r="O97" i="6"/>
  <c r="I97" i="6"/>
  <c r="G97" i="6" s="1"/>
  <c r="B97" i="6"/>
  <c r="C97" i="6" s="1"/>
  <c r="D97" i="6" s="1"/>
  <c r="A97" i="6" s="1"/>
  <c r="O96" i="6"/>
  <c r="I96" i="6"/>
  <c r="G96" i="6" s="1"/>
  <c r="B96" i="6"/>
  <c r="C96" i="6" s="1"/>
  <c r="D96" i="6" s="1"/>
  <c r="A96" i="6" s="1"/>
  <c r="O95" i="6"/>
  <c r="I95" i="6"/>
  <c r="B95" i="6"/>
  <c r="C95" i="6" s="1"/>
  <c r="D95" i="6" s="1"/>
  <c r="A95" i="6" s="1"/>
  <c r="O94" i="6"/>
  <c r="I94" i="6"/>
  <c r="B94" i="6"/>
  <c r="C94" i="6" s="1"/>
  <c r="D94" i="6" s="1"/>
  <c r="A94" i="6" s="1"/>
  <c r="O93" i="6"/>
  <c r="I93" i="6"/>
  <c r="B93" i="6"/>
  <c r="C93" i="6" s="1"/>
  <c r="D93" i="6" s="1"/>
  <c r="A93" i="6" s="1"/>
  <c r="O92" i="6"/>
  <c r="I92" i="6"/>
  <c r="B92" i="6"/>
  <c r="C92" i="6" s="1"/>
  <c r="D92" i="6" s="1"/>
  <c r="A92" i="6" s="1"/>
  <c r="O91" i="6"/>
  <c r="I91" i="6"/>
  <c r="G91" i="6" s="1"/>
  <c r="B91" i="6"/>
  <c r="C91" i="6" s="1"/>
  <c r="D91" i="6" s="1"/>
  <c r="A91" i="6" s="1"/>
  <c r="O90" i="6"/>
  <c r="I90" i="6"/>
  <c r="G90" i="6" s="1"/>
  <c r="B90" i="6"/>
  <c r="C90" i="6" s="1"/>
  <c r="D90" i="6" s="1"/>
  <c r="A90" i="6" s="1"/>
  <c r="O89" i="6"/>
  <c r="I89" i="6"/>
  <c r="B89" i="6"/>
  <c r="C89" i="6" s="1"/>
  <c r="D89" i="6" s="1"/>
  <c r="A89" i="6" s="1"/>
  <c r="O88" i="6"/>
  <c r="I88" i="6"/>
  <c r="B88" i="6"/>
  <c r="C88" i="6" s="1"/>
  <c r="D88" i="6" s="1"/>
  <c r="A88" i="6" s="1"/>
  <c r="O87" i="6"/>
  <c r="I87" i="6"/>
  <c r="G87" i="6" s="1"/>
  <c r="B87" i="6"/>
  <c r="C87" i="6" s="1"/>
  <c r="D87" i="6" s="1"/>
  <c r="A87" i="6" s="1"/>
  <c r="O86" i="6"/>
  <c r="I86" i="6"/>
  <c r="G86" i="6" s="1"/>
  <c r="B86" i="6"/>
  <c r="C86" i="6" s="1"/>
  <c r="D86" i="6" s="1"/>
  <c r="A86" i="6" s="1"/>
  <c r="O85" i="6"/>
  <c r="I85" i="6"/>
  <c r="B85" i="6"/>
  <c r="C85" i="6" s="1"/>
  <c r="D85" i="6" s="1"/>
  <c r="A85" i="6" s="1"/>
  <c r="O84" i="6"/>
  <c r="I84" i="6"/>
  <c r="B84" i="6"/>
  <c r="C84" i="6" s="1"/>
  <c r="D84" i="6" s="1"/>
  <c r="A84" i="6" s="1"/>
  <c r="O83" i="6"/>
  <c r="I83" i="6"/>
  <c r="G83" i="6" s="1"/>
  <c r="B83" i="6"/>
  <c r="C83" i="6" s="1"/>
  <c r="D83" i="6" s="1"/>
  <c r="A83" i="6" s="1"/>
  <c r="O82" i="6"/>
  <c r="I82" i="6"/>
  <c r="G82" i="6" s="1"/>
  <c r="B82" i="6"/>
  <c r="C82" i="6" s="1"/>
  <c r="D82" i="6" s="1"/>
  <c r="A82" i="6" s="1"/>
  <c r="O81" i="6"/>
  <c r="I81" i="6"/>
  <c r="B81" i="6"/>
  <c r="C81" i="6" s="1"/>
  <c r="D81" i="6" s="1"/>
  <c r="A81" i="6" s="1"/>
  <c r="O80" i="6"/>
  <c r="I80" i="6"/>
  <c r="B80" i="6"/>
  <c r="C80" i="6" s="1"/>
  <c r="D80" i="6" s="1"/>
  <c r="A80" i="6" s="1"/>
  <c r="O79" i="6"/>
  <c r="I79" i="6"/>
  <c r="G79" i="6" s="1"/>
  <c r="B79" i="6"/>
  <c r="C79" i="6" s="1"/>
  <c r="D79" i="6" s="1"/>
  <c r="A79" i="6" s="1"/>
  <c r="O78" i="6"/>
  <c r="I78" i="6"/>
  <c r="G78" i="6" s="1"/>
  <c r="B78" i="6"/>
  <c r="C78" i="6" s="1"/>
  <c r="D78" i="6" s="1"/>
  <c r="A78" i="6" s="1"/>
  <c r="O77" i="6"/>
  <c r="I77" i="6"/>
  <c r="B77" i="6"/>
  <c r="C77" i="6" s="1"/>
  <c r="D77" i="6" s="1"/>
  <c r="A77" i="6" s="1"/>
  <c r="O76" i="6"/>
  <c r="I76" i="6"/>
  <c r="C76" i="6"/>
  <c r="D76" i="6" s="1"/>
  <c r="A76" i="6" s="1"/>
  <c r="B76" i="6"/>
  <c r="O75" i="6"/>
  <c r="I75" i="6"/>
  <c r="G75" i="6" s="1"/>
  <c r="B75" i="6"/>
  <c r="C75" i="6" s="1"/>
  <c r="D75" i="6" s="1"/>
  <c r="A75" i="6" s="1"/>
  <c r="O74" i="6"/>
  <c r="I74" i="6"/>
  <c r="G74" i="6" s="1"/>
  <c r="B74" i="6"/>
  <c r="C74" i="6" s="1"/>
  <c r="D74" i="6" s="1"/>
  <c r="A74" i="6" s="1"/>
  <c r="O73" i="6"/>
  <c r="I73" i="6"/>
  <c r="B73" i="6"/>
  <c r="C73" i="6" s="1"/>
  <c r="D73" i="6" s="1"/>
  <c r="A73" i="6" s="1"/>
  <c r="O72" i="6"/>
  <c r="I72" i="6"/>
  <c r="B72" i="6"/>
  <c r="C72" i="6" s="1"/>
  <c r="D72" i="6" s="1"/>
  <c r="A72" i="6" s="1"/>
  <c r="O71" i="6"/>
  <c r="I71" i="6"/>
  <c r="G71" i="6" s="1"/>
  <c r="B71" i="6"/>
  <c r="C71" i="6" s="1"/>
  <c r="D71" i="6" s="1"/>
  <c r="A71" i="6" s="1"/>
  <c r="F71" i="6" s="1"/>
  <c r="L71" i="6" s="1"/>
  <c r="M71" i="6" s="1"/>
  <c r="O70" i="6"/>
  <c r="I70" i="6"/>
  <c r="G70" i="6" s="1"/>
  <c r="B70" i="6"/>
  <c r="C70" i="6" s="1"/>
  <c r="D70" i="6" s="1"/>
  <c r="A70" i="6" s="1"/>
  <c r="O69" i="6"/>
  <c r="I69" i="6"/>
  <c r="B69" i="6"/>
  <c r="C69" i="6" s="1"/>
  <c r="D69" i="6" s="1"/>
  <c r="A69" i="6" s="1"/>
  <c r="O68" i="6"/>
  <c r="I68" i="6"/>
  <c r="B68" i="6"/>
  <c r="C68" i="6" s="1"/>
  <c r="D68" i="6" s="1"/>
  <c r="A68" i="6" s="1"/>
  <c r="O67" i="6"/>
  <c r="I67" i="6"/>
  <c r="G67" i="6" s="1"/>
  <c r="B67" i="6"/>
  <c r="C67" i="6" s="1"/>
  <c r="D67" i="6" s="1"/>
  <c r="A67" i="6" s="1"/>
  <c r="O66" i="6"/>
  <c r="I66" i="6"/>
  <c r="G66" i="6" s="1"/>
  <c r="B66" i="6"/>
  <c r="C66" i="6" s="1"/>
  <c r="D66" i="6" s="1"/>
  <c r="A66" i="6" s="1"/>
  <c r="O65" i="6"/>
  <c r="I65" i="6"/>
  <c r="B65" i="6"/>
  <c r="C65" i="6" s="1"/>
  <c r="D65" i="6" s="1"/>
  <c r="A65" i="6" s="1"/>
  <c r="O64" i="6"/>
  <c r="I64" i="6"/>
  <c r="B64" i="6"/>
  <c r="C64" i="6" s="1"/>
  <c r="D64" i="6" s="1"/>
  <c r="A64" i="6" s="1"/>
  <c r="O63" i="6"/>
  <c r="I63" i="6"/>
  <c r="G63" i="6" s="1"/>
  <c r="B63" i="6"/>
  <c r="C63" i="6" s="1"/>
  <c r="D63" i="6" s="1"/>
  <c r="A63" i="6" s="1"/>
  <c r="O62" i="6"/>
  <c r="I62" i="6"/>
  <c r="G62" i="6" s="1"/>
  <c r="B62" i="6"/>
  <c r="C62" i="6" s="1"/>
  <c r="D62" i="6" s="1"/>
  <c r="A62" i="6" s="1"/>
  <c r="O61" i="6"/>
  <c r="I61" i="6"/>
  <c r="B61" i="6"/>
  <c r="C61" i="6" s="1"/>
  <c r="D61" i="6" s="1"/>
  <c r="A61" i="6" s="1"/>
  <c r="O60" i="6"/>
  <c r="I60" i="6"/>
  <c r="B60" i="6"/>
  <c r="C60" i="6" s="1"/>
  <c r="D60" i="6" s="1"/>
  <c r="A60" i="6" s="1"/>
  <c r="O59" i="6"/>
  <c r="I59" i="6"/>
  <c r="G59" i="6" s="1"/>
  <c r="B59" i="6"/>
  <c r="C59" i="6" s="1"/>
  <c r="D59" i="6" s="1"/>
  <c r="A59" i="6" s="1"/>
  <c r="O58" i="6"/>
  <c r="I58" i="6"/>
  <c r="G58" i="6" s="1"/>
  <c r="B58" i="6"/>
  <c r="C58" i="6" s="1"/>
  <c r="D58" i="6" s="1"/>
  <c r="A58" i="6" s="1"/>
  <c r="O57" i="6"/>
  <c r="I57" i="6"/>
  <c r="B57" i="6"/>
  <c r="C57" i="6" s="1"/>
  <c r="D57" i="6" s="1"/>
  <c r="A57" i="6" s="1"/>
  <c r="O56" i="6"/>
  <c r="I56" i="6"/>
  <c r="B56" i="6"/>
  <c r="C56" i="6" s="1"/>
  <c r="D56" i="6" s="1"/>
  <c r="A56" i="6" s="1"/>
  <c r="O55" i="6"/>
  <c r="I55" i="6"/>
  <c r="G55" i="6" s="1"/>
  <c r="B55" i="6"/>
  <c r="C55" i="6" s="1"/>
  <c r="D55" i="6" s="1"/>
  <c r="A55" i="6" s="1"/>
  <c r="O54" i="6"/>
  <c r="I54" i="6"/>
  <c r="G54" i="6"/>
  <c r="B54" i="6"/>
  <c r="C54" i="6" s="1"/>
  <c r="D54" i="6" s="1"/>
  <c r="A54" i="6" s="1"/>
  <c r="O53" i="6"/>
  <c r="I53" i="6"/>
  <c r="B53" i="6"/>
  <c r="C53" i="6" s="1"/>
  <c r="D53" i="6" s="1"/>
  <c r="A53" i="6" s="1"/>
  <c r="O52" i="6"/>
  <c r="I52" i="6"/>
  <c r="B52" i="6"/>
  <c r="C52" i="6" s="1"/>
  <c r="D52" i="6" s="1"/>
  <c r="A52" i="6" s="1"/>
  <c r="O51" i="6"/>
  <c r="I51" i="6"/>
  <c r="G51" i="6" s="1"/>
  <c r="B51" i="6"/>
  <c r="C51" i="6" s="1"/>
  <c r="D51" i="6" s="1"/>
  <c r="A51" i="6" s="1"/>
  <c r="O50" i="6"/>
  <c r="I50" i="6"/>
  <c r="G50" i="6" s="1"/>
  <c r="B50" i="6"/>
  <c r="C50" i="6" s="1"/>
  <c r="D50" i="6" s="1"/>
  <c r="A50" i="6" s="1"/>
  <c r="O49" i="6"/>
  <c r="I49" i="6"/>
  <c r="B49" i="6"/>
  <c r="C49" i="6" s="1"/>
  <c r="D49" i="6" s="1"/>
  <c r="A49" i="6" s="1"/>
  <c r="O48" i="6"/>
  <c r="I48" i="6"/>
  <c r="B48" i="6"/>
  <c r="C48" i="6" s="1"/>
  <c r="D48" i="6" s="1"/>
  <c r="A48" i="6" s="1"/>
  <c r="O47" i="6"/>
  <c r="I47" i="6"/>
  <c r="G47" i="6" s="1"/>
  <c r="B47" i="6"/>
  <c r="C47" i="6" s="1"/>
  <c r="D47" i="6" s="1"/>
  <c r="A47" i="6" s="1"/>
  <c r="O46" i="6"/>
  <c r="I46" i="6"/>
  <c r="G46" i="6" s="1"/>
  <c r="B46" i="6"/>
  <c r="C46" i="6" s="1"/>
  <c r="D46" i="6" s="1"/>
  <c r="A46" i="6" s="1"/>
  <c r="O45" i="6"/>
  <c r="I45" i="6"/>
  <c r="B45" i="6"/>
  <c r="C45" i="6" s="1"/>
  <c r="D45" i="6" s="1"/>
  <c r="A45" i="6" s="1"/>
  <c r="O44" i="6"/>
  <c r="I44" i="6"/>
  <c r="B44" i="6"/>
  <c r="C44" i="6" s="1"/>
  <c r="D44" i="6" s="1"/>
  <c r="A44" i="6" s="1"/>
  <c r="O43" i="6"/>
  <c r="I43" i="6"/>
  <c r="G43" i="6" s="1"/>
  <c r="B43" i="6"/>
  <c r="C43" i="6" s="1"/>
  <c r="D43" i="6" s="1"/>
  <c r="A43" i="6" s="1"/>
  <c r="O42" i="6"/>
  <c r="I42" i="6"/>
  <c r="G42" i="6" s="1"/>
  <c r="B42" i="6"/>
  <c r="C42" i="6" s="1"/>
  <c r="D42" i="6" s="1"/>
  <c r="A42" i="6" s="1"/>
  <c r="O41" i="6"/>
  <c r="I41" i="6"/>
  <c r="B41" i="6"/>
  <c r="C41" i="6" s="1"/>
  <c r="D41" i="6" s="1"/>
  <c r="A41" i="6" s="1"/>
  <c r="O40" i="6"/>
  <c r="I40" i="6"/>
  <c r="G40" i="6" s="1"/>
  <c r="B40" i="6"/>
  <c r="C40" i="6" s="1"/>
  <c r="D40" i="6" s="1"/>
  <c r="A40" i="6" s="1"/>
  <c r="O39" i="6"/>
  <c r="I39" i="6"/>
  <c r="G39" i="6" s="1"/>
  <c r="B39" i="6"/>
  <c r="C39" i="6" s="1"/>
  <c r="D39" i="6" s="1"/>
  <c r="A39" i="6" s="1"/>
  <c r="O38" i="6"/>
  <c r="I38" i="6"/>
  <c r="B38" i="6"/>
  <c r="C38" i="6" s="1"/>
  <c r="D38" i="6" s="1"/>
  <c r="A38" i="6" s="1"/>
  <c r="O37" i="6"/>
  <c r="I37" i="6"/>
  <c r="B37" i="6"/>
  <c r="C37" i="6" s="1"/>
  <c r="D37" i="6" s="1"/>
  <c r="A37" i="6" s="1"/>
  <c r="O36" i="6"/>
  <c r="I36" i="6"/>
  <c r="G36" i="6" s="1"/>
  <c r="B36" i="6"/>
  <c r="C36" i="6" s="1"/>
  <c r="D36" i="6" s="1"/>
  <c r="A36" i="6" s="1"/>
  <c r="O35" i="6"/>
  <c r="I35" i="6"/>
  <c r="G35" i="6" s="1"/>
  <c r="B35" i="6"/>
  <c r="C35" i="6" s="1"/>
  <c r="D35" i="6" s="1"/>
  <c r="A35" i="6" s="1"/>
  <c r="O34" i="6"/>
  <c r="I34" i="6"/>
  <c r="B34" i="6"/>
  <c r="C34" i="6" s="1"/>
  <c r="D34" i="6" s="1"/>
  <c r="A34" i="6" s="1"/>
  <c r="O33" i="6"/>
  <c r="I33" i="6"/>
  <c r="B33" i="6"/>
  <c r="C33" i="6" s="1"/>
  <c r="D33" i="6" s="1"/>
  <c r="A33" i="6" s="1"/>
  <c r="O32" i="6"/>
  <c r="I32" i="6"/>
  <c r="G32" i="6"/>
  <c r="B32" i="6"/>
  <c r="C32" i="6" s="1"/>
  <c r="D32" i="6" s="1"/>
  <c r="A32" i="6" s="1"/>
  <c r="O31" i="6"/>
  <c r="I31" i="6"/>
  <c r="G31" i="6" s="1"/>
  <c r="B31" i="6"/>
  <c r="C31" i="6" s="1"/>
  <c r="D31" i="6" s="1"/>
  <c r="A31" i="6" s="1"/>
  <c r="O30" i="6"/>
  <c r="I30" i="6"/>
  <c r="B30" i="6"/>
  <c r="C30" i="6" s="1"/>
  <c r="D30" i="6" s="1"/>
  <c r="A30" i="6" s="1"/>
  <c r="O29" i="6"/>
  <c r="I29" i="6"/>
  <c r="B29" i="6"/>
  <c r="C29" i="6" s="1"/>
  <c r="D29" i="6" s="1"/>
  <c r="A29" i="6" s="1"/>
  <c r="O28" i="6"/>
  <c r="I28" i="6"/>
  <c r="G28" i="6" s="1"/>
  <c r="B28" i="6"/>
  <c r="C28" i="6" s="1"/>
  <c r="D28" i="6" s="1"/>
  <c r="A28" i="6" s="1"/>
  <c r="O27" i="6"/>
  <c r="I27" i="6"/>
  <c r="G27" i="6" s="1"/>
  <c r="B27" i="6"/>
  <c r="C27" i="6" s="1"/>
  <c r="D27" i="6" s="1"/>
  <c r="A27" i="6" s="1"/>
  <c r="O26" i="6"/>
  <c r="I26" i="6"/>
  <c r="B26" i="6"/>
  <c r="C26" i="6" s="1"/>
  <c r="D26" i="6" s="1"/>
  <c r="A26" i="6" s="1"/>
  <c r="O25" i="6"/>
  <c r="I25" i="6"/>
  <c r="B25" i="6"/>
  <c r="C25" i="6" s="1"/>
  <c r="D25" i="6" s="1"/>
  <c r="A25" i="6" s="1"/>
  <c r="O24" i="6"/>
  <c r="I24" i="6"/>
  <c r="B24" i="6"/>
  <c r="C24" i="6" s="1"/>
  <c r="D24" i="6" s="1"/>
  <c r="A24" i="6" s="1"/>
  <c r="O23" i="6"/>
  <c r="I23" i="6"/>
  <c r="B23" i="6"/>
  <c r="C23" i="6" s="1"/>
  <c r="D23" i="6" s="1"/>
  <c r="A23" i="6" s="1"/>
  <c r="O22" i="6"/>
  <c r="I22" i="6"/>
  <c r="B22" i="6"/>
  <c r="C22" i="6" s="1"/>
  <c r="D22" i="6" s="1"/>
  <c r="A22" i="6" s="1"/>
  <c r="O21" i="6"/>
  <c r="I21" i="6"/>
  <c r="B21" i="6"/>
  <c r="C21" i="6" s="1"/>
  <c r="D21" i="6" s="1"/>
  <c r="A21" i="6" s="1"/>
  <c r="O18" i="6"/>
  <c r="I18" i="6"/>
  <c r="G18" i="6" s="1"/>
  <c r="B18" i="6"/>
  <c r="C18" i="6" s="1"/>
  <c r="D18" i="6" s="1"/>
  <c r="A18" i="6" s="1"/>
  <c r="O17" i="6"/>
  <c r="I17" i="6"/>
  <c r="G17" i="6" s="1"/>
  <c r="B17" i="6"/>
  <c r="C17" i="6" s="1"/>
  <c r="D17" i="6" s="1"/>
  <c r="A17" i="6" s="1"/>
  <c r="O16" i="6"/>
  <c r="I16" i="6"/>
  <c r="B16" i="6"/>
  <c r="C16" i="6" s="1"/>
  <c r="D16" i="6" s="1"/>
  <c r="A16" i="6" s="1"/>
  <c r="O15" i="6"/>
  <c r="I15" i="6"/>
  <c r="B15" i="6"/>
  <c r="C15" i="6" s="1"/>
  <c r="D15" i="6" s="1"/>
  <c r="A15" i="6" s="1"/>
  <c r="O14" i="6"/>
  <c r="I14" i="6"/>
  <c r="G14" i="6" s="1"/>
  <c r="B14" i="6"/>
  <c r="C14" i="6" s="1"/>
  <c r="D14" i="6" s="1"/>
  <c r="A14" i="6" s="1"/>
  <c r="O13" i="6"/>
  <c r="I13" i="6"/>
  <c r="G13" i="6"/>
  <c r="B13" i="6"/>
  <c r="C13" i="6" s="1"/>
  <c r="D13" i="6" s="1"/>
  <c r="A13" i="6" s="1"/>
  <c r="O12" i="6"/>
  <c r="I12" i="6"/>
  <c r="B12" i="6"/>
  <c r="C12" i="6" s="1"/>
  <c r="D12" i="6" s="1"/>
  <c r="A12" i="6" s="1"/>
  <c r="O11" i="6"/>
  <c r="I11" i="6"/>
  <c r="B11" i="6"/>
  <c r="C11" i="6" s="1"/>
  <c r="D11" i="6" s="1"/>
  <c r="A11" i="6" s="1"/>
  <c r="O10" i="6"/>
  <c r="I10" i="6"/>
  <c r="G10" i="6" s="1"/>
  <c r="B10" i="6"/>
  <c r="C10" i="6" s="1"/>
  <c r="D10" i="6" s="1"/>
  <c r="A10" i="6" s="1"/>
  <c r="O9" i="6"/>
  <c r="I9" i="6"/>
  <c r="G9" i="6" s="1"/>
  <c r="B9" i="6"/>
  <c r="C9" i="6" s="1"/>
  <c r="D9" i="6" s="1"/>
  <c r="A9" i="6" s="1"/>
  <c r="O8" i="6"/>
  <c r="I8" i="6"/>
  <c r="B8" i="6"/>
  <c r="C8" i="6" s="1"/>
  <c r="D8" i="6" s="1"/>
  <c r="A8" i="6" s="1"/>
  <c r="O7" i="6"/>
  <c r="I7" i="6"/>
  <c r="G7" i="6" s="1"/>
  <c r="B7" i="6"/>
  <c r="C7" i="6" s="1"/>
  <c r="D7" i="6" s="1"/>
  <c r="A7" i="6" s="1"/>
  <c r="I6" i="6"/>
  <c r="G6" i="6" s="1"/>
  <c r="B6" i="6"/>
  <c r="C6" i="6" s="1"/>
  <c r="D6" i="6" s="1"/>
  <c r="A6" i="6" s="1"/>
  <c r="I5" i="6"/>
  <c r="B5" i="6"/>
  <c r="C5" i="6" s="1"/>
  <c r="D5" i="6" s="1"/>
  <c r="A5" i="6" s="1"/>
  <c r="I4" i="6"/>
  <c r="B4" i="6"/>
  <c r="C4" i="6" s="1"/>
  <c r="D4" i="6" s="1"/>
  <c r="A4" i="6" s="1"/>
  <c r="I3" i="6"/>
  <c r="C3" i="6"/>
  <c r="D3" i="6" s="1"/>
  <c r="A3" i="6" s="1"/>
  <c r="B3" i="6"/>
  <c r="I2" i="6"/>
  <c r="C2" i="6"/>
  <c r="D2" i="6" s="1"/>
  <c r="A2" i="6" s="1"/>
  <c r="B2" i="6"/>
  <c r="K62" i="5"/>
  <c r="B62" i="5"/>
  <c r="C62" i="5" s="1"/>
  <c r="D62" i="5" s="1"/>
  <c r="A62" i="5" s="1"/>
  <c r="K61" i="5"/>
  <c r="B61" i="5"/>
  <c r="C61" i="5" s="1"/>
  <c r="D61" i="5" s="1"/>
  <c r="A61" i="5" s="1"/>
  <c r="K60" i="5"/>
  <c r="B60" i="5"/>
  <c r="C60" i="5" s="1"/>
  <c r="D60" i="5" s="1"/>
  <c r="A60" i="5" s="1"/>
  <c r="K59" i="5"/>
  <c r="B59" i="5"/>
  <c r="C59" i="5" s="1"/>
  <c r="D59" i="5" s="1"/>
  <c r="A59" i="5" s="1"/>
  <c r="K58" i="5"/>
  <c r="B58" i="5"/>
  <c r="C58" i="5" s="1"/>
  <c r="D58" i="5" s="1"/>
  <c r="A58" i="5" s="1"/>
  <c r="K57" i="5"/>
  <c r="B57" i="5"/>
  <c r="C57" i="5" s="1"/>
  <c r="D57" i="5" s="1"/>
  <c r="A57" i="5" s="1"/>
  <c r="K56" i="5"/>
  <c r="B56" i="5"/>
  <c r="C56" i="5" s="1"/>
  <c r="D56" i="5" s="1"/>
  <c r="A56" i="5" s="1"/>
  <c r="K55" i="5"/>
  <c r="B55" i="5"/>
  <c r="C55" i="5" s="1"/>
  <c r="D55" i="5" s="1"/>
  <c r="A55" i="5" s="1"/>
  <c r="K54" i="5"/>
  <c r="B54" i="5"/>
  <c r="C54" i="5" s="1"/>
  <c r="D54" i="5" s="1"/>
  <c r="A54" i="5" s="1"/>
  <c r="K53" i="5"/>
  <c r="B53" i="5"/>
  <c r="C53" i="5" s="1"/>
  <c r="D53" i="5" s="1"/>
  <c r="A53" i="5" s="1"/>
  <c r="K52" i="5"/>
  <c r="B52" i="5"/>
  <c r="C52" i="5" s="1"/>
  <c r="D52" i="5" s="1"/>
  <c r="A52" i="5" s="1"/>
  <c r="K51" i="5"/>
  <c r="B51" i="5"/>
  <c r="C51" i="5" s="1"/>
  <c r="D51" i="5" s="1"/>
  <c r="A51" i="5" s="1"/>
  <c r="K50" i="5"/>
  <c r="B50" i="5"/>
  <c r="C50" i="5" s="1"/>
  <c r="D50" i="5" s="1"/>
  <c r="A50" i="5" s="1"/>
  <c r="K49" i="5"/>
  <c r="B49" i="5"/>
  <c r="C49" i="5" s="1"/>
  <c r="D49" i="5" s="1"/>
  <c r="A49" i="5" s="1"/>
  <c r="K48" i="5"/>
  <c r="B48" i="5"/>
  <c r="C48" i="5" s="1"/>
  <c r="D48" i="5" s="1"/>
  <c r="A48" i="5" s="1"/>
  <c r="K47" i="5"/>
  <c r="B47" i="5"/>
  <c r="C47" i="5" s="1"/>
  <c r="D47" i="5" s="1"/>
  <c r="A47" i="5" s="1"/>
  <c r="K46" i="5"/>
  <c r="B46" i="5"/>
  <c r="C46" i="5" s="1"/>
  <c r="D46" i="5" s="1"/>
  <c r="A46" i="5" s="1"/>
  <c r="K45" i="5"/>
  <c r="B45" i="5"/>
  <c r="C45" i="5" s="1"/>
  <c r="D45" i="5" s="1"/>
  <c r="A45" i="5" s="1"/>
  <c r="K44" i="5"/>
  <c r="B44" i="5"/>
  <c r="C44" i="5" s="1"/>
  <c r="D44" i="5" s="1"/>
  <c r="A44" i="5" s="1"/>
  <c r="K43" i="5"/>
  <c r="B43" i="5"/>
  <c r="C43" i="5" s="1"/>
  <c r="D43" i="5" s="1"/>
  <c r="A43" i="5" s="1"/>
  <c r="K42" i="5"/>
  <c r="B42" i="5"/>
  <c r="C42" i="5" s="1"/>
  <c r="D42" i="5" s="1"/>
  <c r="A42" i="5" s="1"/>
  <c r="K41" i="5"/>
  <c r="B41" i="5"/>
  <c r="C41" i="5" s="1"/>
  <c r="D41" i="5" s="1"/>
  <c r="A41" i="5" s="1"/>
  <c r="B40" i="5"/>
  <c r="C40" i="5" s="1"/>
  <c r="D40" i="5" s="1"/>
  <c r="A40" i="5" s="1"/>
  <c r="B39" i="5"/>
  <c r="C39" i="5" s="1"/>
  <c r="D39" i="5" s="1"/>
  <c r="A39" i="5" s="1"/>
  <c r="B38" i="5"/>
  <c r="C38" i="5" s="1"/>
  <c r="D38" i="5" s="1"/>
  <c r="A38" i="5" s="1"/>
  <c r="B37" i="5"/>
  <c r="C37" i="5" s="1"/>
  <c r="D37" i="5" s="1"/>
  <c r="A37" i="5" s="1"/>
  <c r="G36" i="5"/>
  <c r="B36" i="5"/>
  <c r="C36" i="5" s="1"/>
  <c r="D36" i="5" s="1"/>
  <c r="A36" i="5" s="1"/>
  <c r="K35" i="5"/>
  <c r="I35" i="5"/>
  <c r="H35" i="5" s="1"/>
  <c r="B35" i="5"/>
  <c r="C35" i="5" s="1"/>
  <c r="D35" i="5" s="1"/>
  <c r="A35" i="5" s="1"/>
  <c r="K34" i="5"/>
  <c r="I34" i="5"/>
  <c r="G34" i="5" s="1"/>
  <c r="B34" i="5"/>
  <c r="C34" i="5" s="1"/>
  <c r="D34" i="5" s="1"/>
  <c r="A34" i="5" s="1"/>
  <c r="K33" i="5"/>
  <c r="I33" i="5"/>
  <c r="B33" i="5"/>
  <c r="C33" i="5" s="1"/>
  <c r="D33" i="5" s="1"/>
  <c r="A33" i="5" s="1"/>
  <c r="K32" i="5"/>
  <c r="I32" i="5"/>
  <c r="B32" i="5"/>
  <c r="C32" i="5" s="1"/>
  <c r="D32" i="5" s="1"/>
  <c r="A32" i="5" s="1"/>
  <c r="K31" i="5"/>
  <c r="I31" i="5"/>
  <c r="B31" i="5"/>
  <c r="C31" i="5" s="1"/>
  <c r="D31" i="5" s="1"/>
  <c r="A31" i="5" s="1"/>
  <c r="K30" i="5"/>
  <c r="I30" i="5"/>
  <c r="B30" i="5"/>
  <c r="C30" i="5" s="1"/>
  <c r="D30" i="5" s="1"/>
  <c r="A30" i="5" s="1"/>
  <c r="K29" i="5"/>
  <c r="I29" i="5"/>
  <c r="B29" i="5"/>
  <c r="C29" i="5" s="1"/>
  <c r="D29" i="5" s="1"/>
  <c r="A29" i="5" s="1"/>
  <c r="K28" i="5"/>
  <c r="I28" i="5"/>
  <c r="B28" i="5"/>
  <c r="C28" i="5" s="1"/>
  <c r="D28" i="5" s="1"/>
  <c r="A28" i="5" s="1"/>
  <c r="K27" i="5"/>
  <c r="I27" i="5"/>
  <c r="B27" i="5"/>
  <c r="C27" i="5" s="1"/>
  <c r="D27" i="5" s="1"/>
  <c r="A27" i="5" s="1"/>
  <c r="K26" i="5"/>
  <c r="I26" i="5"/>
  <c r="B26" i="5"/>
  <c r="C26" i="5" s="1"/>
  <c r="D26" i="5" s="1"/>
  <c r="A26" i="5" s="1"/>
  <c r="K25" i="5"/>
  <c r="I25" i="5"/>
  <c r="B25" i="5"/>
  <c r="C25" i="5" s="1"/>
  <c r="D25" i="5" s="1"/>
  <c r="A25" i="5" s="1"/>
  <c r="K24" i="5"/>
  <c r="I24" i="5"/>
  <c r="G24" i="5" s="1"/>
  <c r="B24" i="5"/>
  <c r="C24" i="5" s="1"/>
  <c r="D24" i="5" s="1"/>
  <c r="A24" i="5" s="1"/>
  <c r="K23" i="5"/>
  <c r="I23" i="5"/>
  <c r="G23" i="5" s="1"/>
  <c r="B23" i="5"/>
  <c r="C23" i="5" s="1"/>
  <c r="D23" i="5" s="1"/>
  <c r="A23" i="5" s="1"/>
  <c r="K22" i="5"/>
  <c r="I22" i="5"/>
  <c r="B22" i="5"/>
  <c r="C22" i="5" s="1"/>
  <c r="D22" i="5" s="1"/>
  <c r="A22" i="5" s="1"/>
  <c r="K21" i="5"/>
  <c r="I21" i="5"/>
  <c r="B21" i="5"/>
  <c r="C21" i="5" s="1"/>
  <c r="D21" i="5" s="1"/>
  <c r="A21" i="5" s="1"/>
  <c r="K20" i="5"/>
  <c r="I20" i="5"/>
  <c r="B20" i="5"/>
  <c r="C20" i="5" s="1"/>
  <c r="D20" i="5" s="1"/>
  <c r="A20" i="5" s="1"/>
  <c r="K19" i="5"/>
  <c r="I19" i="5"/>
  <c r="B19" i="5"/>
  <c r="C19" i="5" s="1"/>
  <c r="D19" i="5" s="1"/>
  <c r="A19" i="5" s="1"/>
  <c r="K18" i="5"/>
  <c r="I18" i="5"/>
  <c r="B18" i="5"/>
  <c r="C18" i="5" s="1"/>
  <c r="D18" i="5" s="1"/>
  <c r="A18" i="5" s="1"/>
  <c r="K17" i="5"/>
  <c r="I17" i="5"/>
  <c r="B17" i="5"/>
  <c r="C17" i="5" s="1"/>
  <c r="D17" i="5" s="1"/>
  <c r="A17" i="5" s="1"/>
  <c r="K16" i="5"/>
  <c r="I16" i="5"/>
  <c r="B16" i="5"/>
  <c r="C16" i="5" s="1"/>
  <c r="D16" i="5" s="1"/>
  <c r="A16" i="5" s="1"/>
  <c r="K15" i="5"/>
  <c r="I15" i="5"/>
  <c r="B15" i="5"/>
  <c r="C15" i="5" s="1"/>
  <c r="D15" i="5" s="1"/>
  <c r="A15" i="5" s="1"/>
  <c r="K14" i="5"/>
  <c r="I14" i="5"/>
  <c r="B14" i="5"/>
  <c r="C14" i="5" s="1"/>
  <c r="D14" i="5" s="1"/>
  <c r="A14" i="5" s="1"/>
  <c r="K13" i="5"/>
  <c r="I13" i="5"/>
  <c r="B13" i="5"/>
  <c r="C13" i="5" s="1"/>
  <c r="D13" i="5" s="1"/>
  <c r="A13" i="5" s="1"/>
  <c r="K12" i="5"/>
  <c r="I12" i="5"/>
  <c r="B12" i="5"/>
  <c r="C12" i="5" s="1"/>
  <c r="D12" i="5" s="1"/>
  <c r="A12" i="5" s="1"/>
  <c r="K11" i="5"/>
  <c r="I11" i="5"/>
  <c r="B11" i="5"/>
  <c r="C11" i="5" s="1"/>
  <c r="D11" i="5" s="1"/>
  <c r="A11" i="5" s="1"/>
  <c r="K10" i="5"/>
  <c r="I10" i="5"/>
  <c r="B10" i="5"/>
  <c r="C10" i="5" s="1"/>
  <c r="D10" i="5" s="1"/>
  <c r="A10" i="5" s="1"/>
  <c r="K9" i="5"/>
  <c r="I9" i="5"/>
  <c r="B9" i="5"/>
  <c r="C9" i="5" s="1"/>
  <c r="D9" i="5" s="1"/>
  <c r="A9" i="5" s="1"/>
  <c r="I8" i="5"/>
  <c r="B8" i="5"/>
  <c r="C8" i="5" s="1"/>
  <c r="D8" i="5" s="1"/>
  <c r="A8" i="5" s="1"/>
  <c r="I7" i="5"/>
  <c r="B7" i="5"/>
  <c r="C7" i="5" s="1"/>
  <c r="D7" i="5" s="1"/>
  <c r="A7" i="5" s="1"/>
  <c r="I6" i="5"/>
  <c r="B6" i="5"/>
  <c r="C6" i="5" s="1"/>
  <c r="D6" i="5" s="1"/>
  <c r="A6" i="5" s="1"/>
  <c r="I4" i="5"/>
  <c r="B4" i="5"/>
  <c r="C4" i="5" s="1"/>
  <c r="D4" i="5" s="1"/>
  <c r="A4" i="5" s="1"/>
  <c r="I3" i="5"/>
  <c r="B3" i="5"/>
  <c r="C3" i="5" s="1"/>
  <c r="D3" i="5" s="1"/>
  <c r="A3" i="5" s="1"/>
  <c r="I2" i="5"/>
  <c r="B2" i="5"/>
  <c r="C2" i="5" s="1"/>
  <c r="D2" i="5" s="1"/>
  <c r="A2" i="5" s="1"/>
  <c r="G15" i="4"/>
  <c r="G14" i="4"/>
  <c r="G13" i="4"/>
  <c r="G12" i="4"/>
  <c r="G11" i="4"/>
  <c r="G10" i="4"/>
  <c r="G9" i="4"/>
  <c r="G8" i="4"/>
  <c r="G7" i="4"/>
  <c r="G6" i="4"/>
  <c r="E6" i="4"/>
  <c r="D6" i="4"/>
  <c r="C6" i="4"/>
  <c r="B6" i="4"/>
  <c r="G5" i="4"/>
  <c r="E5" i="4"/>
  <c r="D5" i="4"/>
  <c r="C5" i="4"/>
  <c r="B5" i="4"/>
  <c r="E4" i="4"/>
  <c r="D4" i="4"/>
  <c r="C4" i="4"/>
  <c r="B4" i="4"/>
  <c r="E3" i="4"/>
  <c r="D3" i="4"/>
  <c r="C3" i="4"/>
  <c r="B3" i="4"/>
  <c r="E2" i="4"/>
  <c r="D2" i="4"/>
  <c r="C2" i="4"/>
  <c r="B2" i="4"/>
  <c r="G95" i="6" l="1"/>
  <c r="F95" i="6" s="1"/>
  <c r="L95" i="6" s="1"/>
  <c r="M95" i="6" s="1"/>
  <c r="G94" i="6"/>
  <c r="F94" i="6" s="1"/>
  <c r="L94" i="6" s="1"/>
  <c r="M94" i="6" s="1"/>
  <c r="F149" i="6"/>
  <c r="L149" i="6" s="1"/>
  <c r="M149" i="6" s="1"/>
  <c r="F165" i="6"/>
  <c r="L165" i="6" s="1"/>
  <c r="M165" i="6" s="1"/>
  <c r="F171" i="6"/>
  <c r="L171" i="6" s="1"/>
  <c r="M171" i="6" s="1"/>
  <c r="G57" i="7"/>
  <c r="L57" i="7" s="1"/>
  <c r="G61" i="7"/>
  <c r="L61" i="7" s="1"/>
  <c r="H59" i="7"/>
  <c r="G59" i="7" s="1"/>
  <c r="L59" i="7" s="1"/>
  <c r="H60" i="7"/>
  <c r="G60" i="7" s="1"/>
  <c r="L60" i="7" s="1"/>
  <c r="G53" i="7"/>
  <c r="L53" i="7" s="1"/>
  <c r="H7" i="7"/>
  <c r="G7" i="7" s="1"/>
  <c r="L7" i="7" s="1"/>
  <c r="H43" i="7"/>
  <c r="G43" i="7" s="1"/>
  <c r="L43" i="7" s="1"/>
  <c r="G37" i="7"/>
  <c r="L37" i="7" s="1"/>
  <c r="G49" i="7"/>
  <c r="L49" i="7" s="1"/>
  <c r="H14" i="7"/>
  <c r="G14" i="7" s="1"/>
  <c r="L14" i="7" s="1"/>
  <c r="H23" i="7"/>
  <c r="G23" i="7" s="1"/>
  <c r="L23" i="7" s="1"/>
  <c r="G9" i="7"/>
  <c r="L9" i="7" s="1"/>
  <c r="G24" i="7"/>
  <c r="L24" i="7" s="1"/>
  <c r="G27" i="7"/>
  <c r="L27" i="7" s="1"/>
  <c r="G28" i="7"/>
  <c r="L28" i="7" s="1"/>
  <c r="G30" i="7"/>
  <c r="L30" i="7" s="1"/>
  <c r="H6" i="7"/>
  <c r="G6" i="7" s="1"/>
  <c r="L6" i="7" s="1"/>
  <c r="H15" i="7"/>
  <c r="G15" i="7" s="1"/>
  <c r="L15" i="7" s="1"/>
  <c r="H29" i="7"/>
  <c r="G29" i="7" s="1"/>
  <c r="L29" i="7" s="1"/>
  <c r="H34" i="7"/>
  <c r="G34" i="7" s="1"/>
  <c r="L34" i="7" s="1"/>
  <c r="H39" i="7"/>
  <c r="G39" i="7" s="1"/>
  <c r="L39" i="7" s="1"/>
  <c r="H40" i="7"/>
  <c r="G40" i="7" s="1"/>
  <c r="L40" i="7" s="1"/>
  <c r="G45" i="7"/>
  <c r="L45" i="7" s="1"/>
  <c r="H51" i="7"/>
  <c r="G51" i="7" s="1"/>
  <c r="L51" i="7" s="1"/>
  <c r="H52" i="7"/>
  <c r="G52" i="7" s="1"/>
  <c r="L52" i="7" s="1"/>
  <c r="H44" i="7"/>
  <c r="G44" i="7" s="1"/>
  <c r="L44" i="7" s="1"/>
  <c r="H2" i="7"/>
  <c r="G2" i="7" s="1"/>
  <c r="L2" i="7" s="1"/>
  <c r="H10" i="7"/>
  <c r="G10" i="7" s="1"/>
  <c r="L10" i="7" s="1"/>
  <c r="G12" i="7"/>
  <c r="L12" i="7" s="1"/>
  <c r="G3" i="7"/>
  <c r="L3" i="7" s="1"/>
  <c r="H11" i="7"/>
  <c r="G11" i="7" s="1"/>
  <c r="L11" i="7" s="1"/>
  <c r="G17" i="7"/>
  <c r="L17" i="7" s="1"/>
  <c r="H18" i="7"/>
  <c r="G18" i="7" s="1"/>
  <c r="L18" i="7" s="1"/>
  <c r="G20" i="7"/>
  <c r="L20" i="7" s="1"/>
  <c r="G22" i="7"/>
  <c r="L22" i="7" s="1"/>
  <c r="G26" i="7"/>
  <c r="L26" i="7" s="1"/>
  <c r="G32" i="7"/>
  <c r="L32" i="7" s="1"/>
  <c r="H33" i="7"/>
  <c r="G33" i="7" s="1"/>
  <c r="L33" i="7" s="1"/>
  <c r="H35" i="7"/>
  <c r="G35" i="7" s="1"/>
  <c r="L35" i="7" s="1"/>
  <c r="H36" i="7"/>
  <c r="G36" i="7" s="1"/>
  <c r="L36" i="7" s="1"/>
  <c r="H47" i="7"/>
  <c r="G47" i="7" s="1"/>
  <c r="L47" i="7" s="1"/>
  <c r="H48" i="7"/>
  <c r="G48" i="7" s="1"/>
  <c r="L48" i="7" s="1"/>
  <c r="H55" i="7"/>
  <c r="G55" i="7" s="1"/>
  <c r="L55" i="7" s="1"/>
  <c r="H56" i="7"/>
  <c r="G56" i="7" s="1"/>
  <c r="L56" i="7" s="1"/>
  <c r="F169" i="6"/>
  <c r="L169" i="6" s="1"/>
  <c r="M169" i="6" s="1"/>
  <c r="F145" i="6"/>
  <c r="L145" i="6" s="1"/>
  <c r="M145" i="6" s="1"/>
  <c r="F138" i="6"/>
  <c r="L138" i="6" s="1"/>
  <c r="M138" i="6" s="1"/>
  <c r="F135" i="6"/>
  <c r="L135" i="6" s="1"/>
  <c r="M135" i="6" s="1"/>
  <c r="F130" i="6"/>
  <c r="L130" i="6" s="1"/>
  <c r="M130" i="6" s="1"/>
  <c r="F131" i="6"/>
  <c r="L131" i="6" s="1"/>
  <c r="M131" i="6" s="1"/>
  <c r="F110" i="6"/>
  <c r="L110" i="6" s="1"/>
  <c r="M110" i="6" s="1"/>
  <c r="F100" i="6"/>
  <c r="L100" i="6" s="1"/>
  <c r="M100" i="6" s="1"/>
  <c r="F155" i="6"/>
  <c r="L155" i="6" s="1"/>
  <c r="M155" i="6" s="1"/>
  <c r="F97" i="6"/>
  <c r="L97" i="6" s="1"/>
  <c r="M97" i="6" s="1"/>
  <c r="F166" i="6"/>
  <c r="L166" i="6" s="1"/>
  <c r="M166" i="6" s="1"/>
  <c r="F106" i="6"/>
  <c r="L106" i="6" s="1"/>
  <c r="M106" i="6" s="1"/>
  <c r="F119" i="6"/>
  <c r="L119" i="6" s="1"/>
  <c r="M119" i="6" s="1"/>
  <c r="F17" i="6"/>
  <c r="L17" i="6" s="1"/>
  <c r="M17" i="6" s="1"/>
  <c r="F96" i="6"/>
  <c r="L96" i="6" s="1"/>
  <c r="M96" i="6" s="1"/>
  <c r="F151" i="6"/>
  <c r="L151" i="6" s="1"/>
  <c r="M151" i="6" s="1"/>
  <c r="G21" i="6"/>
  <c r="F21" i="6" s="1"/>
  <c r="L21" i="6" s="1"/>
  <c r="M21" i="6" s="1"/>
  <c r="G125" i="6"/>
  <c r="F125" i="6" s="1"/>
  <c r="L125" i="6" s="1"/>
  <c r="M125" i="6" s="1"/>
  <c r="G160" i="6"/>
  <c r="F160" i="6" s="1"/>
  <c r="L160" i="6" s="1"/>
  <c r="M160" i="6" s="1"/>
  <c r="G16" i="6"/>
  <c r="F16" i="6" s="1"/>
  <c r="L16" i="6" s="1"/>
  <c r="M16" i="6" s="1"/>
  <c r="G116" i="6"/>
  <c r="F116" i="6" s="1"/>
  <c r="L116" i="6" s="1"/>
  <c r="M116" i="6" s="1"/>
  <c r="G11" i="6"/>
  <c r="F11" i="6" s="1"/>
  <c r="L11" i="6" s="1"/>
  <c r="M11" i="6" s="1"/>
  <c r="G29" i="6"/>
  <c r="F29" i="6" s="1"/>
  <c r="L29" i="6" s="1"/>
  <c r="M29" i="6" s="1"/>
  <c r="F134" i="6"/>
  <c r="L134" i="6" s="1"/>
  <c r="M134" i="6" s="1"/>
  <c r="G113" i="6"/>
  <c r="F113" i="6" s="1"/>
  <c r="L113" i="6" s="1"/>
  <c r="M113" i="6" s="1"/>
  <c r="G117" i="6"/>
  <c r="F117" i="6" s="1"/>
  <c r="L117" i="6" s="1"/>
  <c r="M117" i="6" s="1"/>
  <c r="F150" i="6"/>
  <c r="L150" i="6" s="1"/>
  <c r="M150" i="6" s="1"/>
  <c r="G154" i="6"/>
  <c r="F154" i="6" s="1"/>
  <c r="L154" i="6" s="1"/>
  <c r="M154" i="6" s="1"/>
  <c r="G156" i="6"/>
  <c r="F156" i="6" s="1"/>
  <c r="L156" i="6" s="1"/>
  <c r="M156" i="6" s="1"/>
  <c r="G8" i="6"/>
  <c r="F8" i="6" s="1"/>
  <c r="L8" i="6" s="1"/>
  <c r="M8" i="6" s="1"/>
  <c r="G15" i="6"/>
  <c r="F15" i="6" s="1"/>
  <c r="L15" i="6" s="1"/>
  <c r="M15" i="6" s="1"/>
  <c r="G26" i="6"/>
  <c r="F26" i="6" s="1"/>
  <c r="L26" i="6" s="1"/>
  <c r="M26" i="6" s="1"/>
  <c r="F28" i="6"/>
  <c r="L28" i="6" s="1"/>
  <c r="M28" i="6" s="1"/>
  <c r="G104" i="6"/>
  <c r="F104" i="6" s="1"/>
  <c r="L104" i="6" s="1"/>
  <c r="M104" i="6" s="1"/>
  <c r="G105" i="6"/>
  <c r="F105" i="6" s="1"/>
  <c r="L105" i="6" s="1"/>
  <c r="M105" i="6" s="1"/>
  <c r="G109" i="6"/>
  <c r="F109" i="6" s="1"/>
  <c r="L109" i="6" s="1"/>
  <c r="M109" i="6" s="1"/>
  <c r="F126" i="6"/>
  <c r="L126" i="6" s="1"/>
  <c r="M126" i="6" s="1"/>
  <c r="G133" i="6"/>
  <c r="F133" i="6" s="1"/>
  <c r="L133" i="6" s="1"/>
  <c r="M133" i="6" s="1"/>
  <c r="F136" i="6"/>
  <c r="L136" i="6" s="1"/>
  <c r="M136" i="6" s="1"/>
  <c r="F146" i="6"/>
  <c r="L146" i="6" s="1"/>
  <c r="M146" i="6" s="1"/>
  <c r="F152" i="6"/>
  <c r="L152" i="6" s="1"/>
  <c r="M152" i="6" s="1"/>
  <c r="G176" i="6"/>
  <c r="F176" i="6" s="1"/>
  <c r="L176" i="6" s="1"/>
  <c r="M176" i="6" s="1"/>
  <c r="G129" i="6"/>
  <c r="F129" i="6" s="1"/>
  <c r="L129" i="6" s="1"/>
  <c r="M129" i="6" s="1"/>
  <c r="G162" i="6"/>
  <c r="F162" i="6" s="1"/>
  <c r="L162" i="6" s="1"/>
  <c r="M162" i="6" s="1"/>
  <c r="G164" i="6"/>
  <c r="F164" i="6" s="1"/>
  <c r="L164" i="6" s="1"/>
  <c r="M164" i="6" s="1"/>
  <c r="G4" i="6"/>
  <c r="F4" i="6" s="1"/>
  <c r="L4" i="6" s="1"/>
  <c r="M4" i="6" s="1"/>
  <c r="G5" i="6"/>
  <c r="F5" i="6" s="1"/>
  <c r="L5" i="6" s="1"/>
  <c r="M5" i="6" s="1"/>
  <c r="G12" i="6"/>
  <c r="F12" i="6" s="1"/>
  <c r="L12" i="6" s="1"/>
  <c r="M12" i="6" s="1"/>
  <c r="G22" i="6"/>
  <c r="F22" i="6" s="1"/>
  <c r="L22" i="6" s="1"/>
  <c r="M22" i="6" s="1"/>
  <c r="G24" i="6"/>
  <c r="F24" i="6" s="1"/>
  <c r="L24" i="6" s="1"/>
  <c r="M24" i="6" s="1"/>
  <c r="G25" i="6"/>
  <c r="F25" i="6" s="1"/>
  <c r="L25" i="6" s="1"/>
  <c r="M25" i="6" s="1"/>
  <c r="G30" i="6"/>
  <c r="F30" i="6" s="1"/>
  <c r="L30" i="6" s="1"/>
  <c r="M30" i="6" s="1"/>
  <c r="G99" i="6"/>
  <c r="F99" i="6" s="1"/>
  <c r="L99" i="6" s="1"/>
  <c r="M99" i="6" s="1"/>
  <c r="G121" i="6"/>
  <c r="F121" i="6" s="1"/>
  <c r="L121" i="6" s="1"/>
  <c r="M121" i="6" s="1"/>
  <c r="F142" i="6"/>
  <c r="L142" i="6" s="1"/>
  <c r="M142" i="6" s="1"/>
  <c r="F147" i="6"/>
  <c r="L147" i="6" s="1"/>
  <c r="M147" i="6" s="1"/>
  <c r="F148" i="6"/>
  <c r="L148" i="6" s="1"/>
  <c r="M148" i="6" s="1"/>
  <c r="G168" i="6"/>
  <c r="F168" i="6" s="1"/>
  <c r="L168" i="6" s="1"/>
  <c r="M168" i="6" s="1"/>
  <c r="G170" i="6"/>
  <c r="F170" i="6" s="1"/>
  <c r="L170" i="6" s="1"/>
  <c r="M170" i="6" s="1"/>
  <c r="G172" i="6"/>
  <c r="F172" i="6" s="1"/>
  <c r="L172" i="6" s="1"/>
  <c r="M172" i="6" s="1"/>
  <c r="G93" i="6"/>
  <c r="F93" i="6" s="1"/>
  <c r="L93" i="6" s="1"/>
  <c r="M93" i="6" s="1"/>
  <c r="F90" i="6"/>
  <c r="L90" i="6" s="1"/>
  <c r="M90" i="6" s="1"/>
  <c r="F91" i="6"/>
  <c r="L91" i="6" s="1"/>
  <c r="M91" i="6" s="1"/>
  <c r="G92" i="6"/>
  <c r="F92" i="6" s="1"/>
  <c r="L92" i="6" s="1"/>
  <c r="M92" i="6" s="1"/>
  <c r="G89" i="6"/>
  <c r="F89" i="6" s="1"/>
  <c r="L89" i="6" s="1"/>
  <c r="M89" i="6" s="1"/>
  <c r="G88" i="6"/>
  <c r="F88" i="6" s="1"/>
  <c r="L88" i="6" s="1"/>
  <c r="M88" i="6" s="1"/>
  <c r="G85" i="6"/>
  <c r="F85" i="6" s="1"/>
  <c r="L85" i="6" s="1"/>
  <c r="M85" i="6" s="1"/>
  <c r="G84" i="6"/>
  <c r="F84" i="6" s="1"/>
  <c r="L84" i="6" s="1"/>
  <c r="M84" i="6" s="1"/>
  <c r="G81" i="6"/>
  <c r="F81" i="6" s="1"/>
  <c r="L81" i="6" s="1"/>
  <c r="M81" i="6" s="1"/>
  <c r="F82" i="6"/>
  <c r="L82" i="6" s="1"/>
  <c r="M82" i="6" s="1"/>
  <c r="G80" i="6"/>
  <c r="F80" i="6" s="1"/>
  <c r="L80" i="6" s="1"/>
  <c r="M80" i="6" s="1"/>
  <c r="F78" i="6"/>
  <c r="L78" i="6" s="1"/>
  <c r="M78" i="6" s="1"/>
  <c r="G76" i="6"/>
  <c r="F76" i="6" s="1"/>
  <c r="L76" i="6" s="1"/>
  <c r="M76" i="6" s="1"/>
  <c r="G77" i="6"/>
  <c r="F77" i="6" s="1"/>
  <c r="L77" i="6" s="1"/>
  <c r="M77" i="6" s="1"/>
  <c r="F75" i="6"/>
  <c r="L75" i="6" s="1"/>
  <c r="M75" i="6" s="1"/>
  <c r="G33" i="6"/>
  <c r="F33" i="6" s="1"/>
  <c r="L33" i="6" s="1"/>
  <c r="M33" i="6" s="1"/>
  <c r="G34" i="6"/>
  <c r="F34" i="6" s="1"/>
  <c r="L34" i="6" s="1"/>
  <c r="M34" i="6" s="1"/>
  <c r="G72" i="6"/>
  <c r="F72" i="6" s="1"/>
  <c r="L72" i="6" s="1"/>
  <c r="M72" i="6" s="1"/>
  <c r="F74" i="6"/>
  <c r="L74" i="6" s="1"/>
  <c r="M74" i="6" s="1"/>
  <c r="G73" i="6"/>
  <c r="F73" i="6" s="1"/>
  <c r="L73" i="6" s="1"/>
  <c r="M73" i="6" s="1"/>
  <c r="G69" i="6"/>
  <c r="F69" i="6" s="1"/>
  <c r="L69" i="6" s="1"/>
  <c r="M69" i="6" s="1"/>
  <c r="F59" i="6"/>
  <c r="L59" i="6" s="1"/>
  <c r="M59" i="6" s="1"/>
  <c r="G68" i="6"/>
  <c r="F68" i="6" s="1"/>
  <c r="L68" i="6" s="1"/>
  <c r="M68" i="6" s="1"/>
  <c r="F66" i="6"/>
  <c r="L66" i="6" s="1"/>
  <c r="M66" i="6" s="1"/>
  <c r="G65" i="6"/>
  <c r="F65" i="6" s="1"/>
  <c r="L65" i="6" s="1"/>
  <c r="M65" i="6" s="1"/>
  <c r="G64" i="6"/>
  <c r="F64" i="6" s="1"/>
  <c r="L64" i="6" s="1"/>
  <c r="M64" i="6" s="1"/>
  <c r="F63" i="6"/>
  <c r="L63" i="6" s="1"/>
  <c r="M63" i="6" s="1"/>
  <c r="G61" i="6"/>
  <c r="F61" i="6" s="1"/>
  <c r="L61" i="6" s="1"/>
  <c r="M61" i="6" s="1"/>
  <c r="G60" i="6"/>
  <c r="F60" i="6" s="1"/>
  <c r="L60" i="6" s="1"/>
  <c r="M60" i="6" s="1"/>
  <c r="G57" i="6"/>
  <c r="F57" i="6" s="1"/>
  <c r="L57" i="6" s="1"/>
  <c r="M57" i="6" s="1"/>
  <c r="G56" i="6"/>
  <c r="F56" i="6" s="1"/>
  <c r="L56" i="6" s="1"/>
  <c r="M56" i="6" s="1"/>
  <c r="G52" i="6"/>
  <c r="F52" i="6" s="1"/>
  <c r="L52" i="6" s="1"/>
  <c r="M52" i="6" s="1"/>
  <c r="G53" i="6"/>
  <c r="F53" i="6" s="1"/>
  <c r="L53" i="6" s="1"/>
  <c r="M53" i="6" s="1"/>
  <c r="F51" i="6"/>
  <c r="L51" i="6" s="1"/>
  <c r="M51" i="6" s="1"/>
  <c r="G48" i="6"/>
  <c r="F48" i="6" s="1"/>
  <c r="L48" i="6" s="1"/>
  <c r="M48" i="6" s="1"/>
  <c r="G49" i="6"/>
  <c r="F49" i="6" s="1"/>
  <c r="L49" i="6" s="1"/>
  <c r="M49" i="6" s="1"/>
  <c r="G45" i="6"/>
  <c r="F45" i="6" s="1"/>
  <c r="L45" i="6" s="1"/>
  <c r="M45" i="6" s="1"/>
  <c r="G44" i="6"/>
  <c r="F44" i="6" s="1"/>
  <c r="L44" i="6" s="1"/>
  <c r="M44" i="6" s="1"/>
  <c r="F43" i="6"/>
  <c r="L43" i="6" s="1"/>
  <c r="M43" i="6" s="1"/>
  <c r="G41" i="6"/>
  <c r="F41" i="6" s="1"/>
  <c r="L41" i="6" s="1"/>
  <c r="M41" i="6" s="1"/>
  <c r="G37" i="6"/>
  <c r="F37" i="6" s="1"/>
  <c r="L37" i="6" s="1"/>
  <c r="M37" i="6" s="1"/>
  <c r="F36" i="6"/>
  <c r="L36" i="6" s="1"/>
  <c r="M36" i="6" s="1"/>
  <c r="G38" i="6"/>
  <c r="F38" i="6" s="1"/>
  <c r="L38" i="6" s="1"/>
  <c r="M38" i="6" s="1"/>
  <c r="G23" i="6"/>
  <c r="F23" i="6" s="1"/>
  <c r="L23" i="6" s="1"/>
  <c r="M23" i="6" s="1"/>
  <c r="G3" i="6"/>
  <c r="F3" i="6" s="1"/>
  <c r="L3" i="6" s="1"/>
  <c r="M3" i="6" s="1"/>
  <c r="G2" i="6"/>
  <c r="F2" i="6" s="1"/>
  <c r="L2" i="6" s="1"/>
  <c r="M2" i="6" s="1"/>
  <c r="G4" i="5"/>
  <c r="F4" i="5" s="1"/>
  <c r="G7" i="5"/>
  <c r="F7" i="5" s="1"/>
  <c r="G13" i="5"/>
  <c r="F13" i="5" s="1"/>
  <c r="G3" i="5"/>
  <c r="F3" i="5" s="1"/>
  <c r="G6" i="5"/>
  <c r="F6" i="5" s="1"/>
  <c r="G8" i="5"/>
  <c r="F8" i="5" s="1"/>
  <c r="G11" i="5"/>
  <c r="F11" i="5" s="1"/>
  <c r="G19" i="5"/>
  <c r="F19" i="5" s="1"/>
  <c r="G2" i="5"/>
  <c r="F2" i="5" s="1"/>
  <c r="G9" i="5"/>
  <c r="F9" i="5" s="1"/>
  <c r="G10" i="5"/>
  <c r="F10" i="5" s="1"/>
  <c r="G39" i="5"/>
  <c r="F39" i="5" s="1"/>
  <c r="G40" i="5"/>
  <c r="F40" i="5" s="1"/>
  <c r="G30" i="5"/>
  <c r="F30" i="5" s="1"/>
  <c r="G25" i="5"/>
  <c r="F25" i="5" s="1"/>
  <c r="G33" i="5"/>
  <c r="F33" i="5" s="1"/>
  <c r="G35" i="5"/>
  <c r="F35" i="5" s="1"/>
  <c r="G37" i="5"/>
  <c r="F37" i="5" s="1"/>
  <c r="G38" i="5"/>
  <c r="F38" i="5" s="1"/>
  <c r="G27" i="5"/>
  <c r="F27" i="5" s="1"/>
  <c r="G31" i="5"/>
  <c r="F31" i="5" s="1"/>
  <c r="G26" i="5"/>
  <c r="F26" i="5" s="1"/>
  <c r="G29" i="5"/>
  <c r="F29" i="5" s="1"/>
  <c r="G22" i="5"/>
  <c r="F22" i="5" s="1"/>
  <c r="G28" i="5"/>
  <c r="F28" i="5" s="1"/>
  <c r="G32" i="5"/>
  <c r="F32" i="5" s="1"/>
  <c r="G21" i="5"/>
  <c r="F21" i="5" s="1"/>
  <c r="G20" i="5"/>
  <c r="F20" i="5" s="1"/>
  <c r="G18" i="5"/>
  <c r="F18" i="5" s="1"/>
  <c r="G17" i="5"/>
  <c r="F17" i="5" s="1"/>
  <c r="G16" i="5"/>
  <c r="F16" i="5" s="1"/>
  <c r="G15" i="5"/>
  <c r="F15" i="5" s="1"/>
  <c r="G14" i="5"/>
  <c r="F14" i="5" s="1"/>
  <c r="G12" i="5"/>
  <c r="F12" i="5" s="1"/>
  <c r="G8" i="7"/>
  <c r="L8" i="7" s="1"/>
  <c r="G21" i="7"/>
  <c r="L21" i="7" s="1"/>
  <c r="G13" i="7"/>
  <c r="L13" i="7" s="1"/>
  <c r="G16" i="7"/>
  <c r="L16" i="7" s="1"/>
  <c r="G19" i="7"/>
  <c r="L19" i="7" s="1"/>
  <c r="G25" i="7"/>
  <c r="L25" i="7" s="1"/>
  <c r="G31" i="7"/>
  <c r="L31" i="7" s="1"/>
  <c r="G41" i="7"/>
  <c r="L41" i="7" s="1"/>
  <c r="G4" i="7"/>
  <c r="L4" i="7" s="1"/>
  <c r="F34" i="5"/>
  <c r="F35" i="6"/>
  <c r="L35" i="6" s="1"/>
  <c r="M35" i="6" s="1"/>
  <c r="F40" i="6"/>
  <c r="L40" i="6" s="1"/>
  <c r="M40" i="6" s="1"/>
  <c r="F42" i="6"/>
  <c r="L42" i="6" s="1"/>
  <c r="M42" i="6" s="1"/>
  <c r="F58" i="6"/>
  <c r="L58" i="6" s="1"/>
  <c r="M58" i="6" s="1"/>
  <c r="F70" i="6"/>
  <c r="L70" i="6" s="1"/>
  <c r="M70" i="6" s="1"/>
  <c r="F83" i="6"/>
  <c r="L83" i="6" s="1"/>
  <c r="M83" i="6" s="1"/>
  <c r="F98" i="6"/>
  <c r="L98" i="6" s="1"/>
  <c r="M98" i="6" s="1"/>
  <c r="F111" i="6"/>
  <c r="L111" i="6" s="1"/>
  <c r="M111" i="6" s="1"/>
  <c r="F122" i="6"/>
  <c r="L122" i="6" s="1"/>
  <c r="M122" i="6" s="1"/>
  <c r="F132" i="6"/>
  <c r="L132" i="6" s="1"/>
  <c r="M132" i="6" s="1"/>
  <c r="F139" i="6"/>
  <c r="L139" i="6" s="1"/>
  <c r="M139" i="6" s="1"/>
  <c r="F143" i="6"/>
  <c r="L143" i="6" s="1"/>
  <c r="M143" i="6" s="1"/>
  <c r="F158" i="6"/>
  <c r="L158" i="6" s="1"/>
  <c r="M158" i="6" s="1"/>
  <c r="F173" i="6"/>
  <c r="L173" i="6" s="1"/>
  <c r="M173" i="6" s="1"/>
  <c r="F39" i="6"/>
  <c r="L39" i="6" s="1"/>
  <c r="M39" i="6" s="1"/>
  <c r="F50" i="6"/>
  <c r="L50" i="6" s="1"/>
  <c r="M50" i="6" s="1"/>
  <c r="F79" i="6"/>
  <c r="L79" i="6" s="1"/>
  <c r="M79" i="6" s="1"/>
  <c r="F87" i="6"/>
  <c r="L87" i="6" s="1"/>
  <c r="M87" i="6" s="1"/>
  <c r="F102" i="6"/>
  <c r="L102" i="6" s="1"/>
  <c r="M102" i="6" s="1"/>
  <c r="F112" i="6"/>
  <c r="L112" i="6" s="1"/>
  <c r="M112" i="6" s="1"/>
  <c r="F114" i="6"/>
  <c r="L114" i="6" s="1"/>
  <c r="M114" i="6" s="1"/>
  <c r="F118" i="6"/>
  <c r="L118" i="6" s="1"/>
  <c r="M118" i="6" s="1"/>
  <c r="F128" i="6"/>
  <c r="L128" i="6" s="1"/>
  <c r="M128" i="6" s="1"/>
  <c r="F157" i="6"/>
  <c r="L157" i="6" s="1"/>
  <c r="M157" i="6" s="1"/>
  <c r="F161" i="6"/>
  <c r="L161" i="6" s="1"/>
  <c r="M161" i="6" s="1"/>
  <c r="F163" i="6"/>
  <c r="L163" i="6" s="1"/>
  <c r="M163" i="6" s="1"/>
  <c r="F174" i="6"/>
  <c r="L174" i="6" s="1"/>
  <c r="M174" i="6" s="1"/>
  <c r="F7" i="6"/>
  <c r="L7" i="6" s="1"/>
  <c r="M7" i="6" s="1"/>
  <c r="F10" i="6"/>
  <c r="L10" i="6" s="1"/>
  <c r="M10" i="6" s="1"/>
  <c r="F18" i="6"/>
  <c r="L18" i="6" s="1"/>
  <c r="M18" i="6" s="1"/>
  <c r="F23" i="5"/>
  <c r="F24" i="5"/>
  <c r="F36" i="5"/>
  <c r="G38" i="7"/>
  <c r="L38" i="7" s="1"/>
  <c r="G42" i="7"/>
  <c r="L42" i="7" s="1"/>
  <c r="G46" i="7"/>
  <c r="L46" i="7" s="1"/>
  <c r="G50" i="7"/>
  <c r="L50" i="7" s="1"/>
  <c r="G54" i="7"/>
  <c r="L54" i="7" s="1"/>
  <c r="G58" i="7"/>
  <c r="L58" i="7" s="1"/>
  <c r="F9" i="6"/>
  <c r="L9" i="6" s="1"/>
  <c r="M9" i="6" s="1"/>
  <c r="F27" i="6"/>
  <c r="L27" i="6" s="1"/>
  <c r="M27" i="6" s="1"/>
  <c r="F13" i="6"/>
  <c r="L13" i="6" s="1"/>
  <c r="M13" i="6" s="1"/>
  <c r="F31" i="6"/>
  <c r="L31" i="6" s="1"/>
  <c r="M31" i="6" s="1"/>
  <c r="F6" i="6"/>
  <c r="L6" i="6" s="1"/>
  <c r="M6" i="6" s="1"/>
  <c r="F14" i="6"/>
  <c r="L14" i="6" s="1"/>
  <c r="M14" i="6" s="1"/>
  <c r="F32" i="6"/>
  <c r="L32" i="6" s="1"/>
  <c r="M32" i="6" s="1"/>
  <c r="F46" i="6"/>
  <c r="L46" i="6" s="1"/>
  <c r="M46" i="6" s="1"/>
  <c r="F54" i="6"/>
  <c r="L54" i="6" s="1"/>
  <c r="M54" i="6" s="1"/>
  <c r="F67" i="6"/>
  <c r="L67" i="6" s="1"/>
  <c r="M67" i="6" s="1"/>
  <c r="F62" i="6"/>
  <c r="L62" i="6" s="1"/>
  <c r="M62" i="6" s="1"/>
  <c r="F47" i="6"/>
  <c r="L47" i="6" s="1"/>
  <c r="M47" i="6" s="1"/>
  <c r="F55" i="6"/>
  <c r="L55" i="6" s="1"/>
  <c r="M55" i="6" s="1"/>
  <c r="F86" i="6"/>
  <c r="L86" i="6" s="1"/>
  <c r="M86" i="6" s="1"/>
  <c r="F103" i="6"/>
  <c r="L103" i="6" s="1"/>
  <c r="M103" i="6" s="1"/>
  <c r="F115" i="6"/>
  <c r="L115" i="6" s="1"/>
  <c r="M115" i="6" s="1"/>
  <c r="F101" i="6"/>
  <c r="L101" i="6" s="1"/>
  <c r="M101" i="6" s="1"/>
  <c r="F137" i="6"/>
  <c r="L137" i="6" s="1"/>
  <c r="M137" i="6" s="1"/>
  <c r="F153" i="6"/>
  <c r="L153" i="6" s="1"/>
  <c r="M153" i="6" s="1"/>
  <c r="F124" i="6"/>
  <c r="L124" i="6" s="1"/>
  <c r="M124" i="6" s="1"/>
  <c r="F127" i="6"/>
  <c r="L127" i="6" s="1"/>
  <c r="M127" i="6" s="1"/>
  <c r="F140" i="6"/>
  <c r="L140" i="6" s="1"/>
  <c r="M140" i="6" s="1"/>
  <c r="F141" i="6"/>
  <c r="L141" i="6" s="1"/>
  <c r="M141" i="6" s="1"/>
  <c r="F107" i="6"/>
  <c r="L107" i="6" s="1"/>
  <c r="M107" i="6" s="1"/>
  <c r="F108" i="6"/>
  <c r="L108" i="6" s="1"/>
  <c r="M108" i="6" s="1"/>
  <c r="F120" i="6"/>
  <c r="L120" i="6" s="1"/>
  <c r="M120" i="6" s="1"/>
  <c r="F123" i="6"/>
  <c r="L123" i="6" s="1"/>
  <c r="M123" i="6" s="1"/>
  <c r="F144" i="6"/>
  <c r="L144" i="6" s="1"/>
  <c r="M144" i="6" s="1"/>
  <c r="F159" i="6"/>
  <c r="L159" i="6" s="1"/>
  <c r="M159" i="6" s="1"/>
  <c r="F167" i="6"/>
  <c r="L167" i="6" s="1"/>
  <c r="M167" i="6" s="1"/>
  <c r="F175" i="6"/>
  <c r="L175" i="6" s="1"/>
  <c r="M175" i="6" s="1"/>
  <c r="F3" i="8"/>
  <c r="F4" i="8"/>
  <c r="F5" i="8"/>
  <c r="F2" i="8"/>
  <c r="F6" i="8"/>
  <c r="B5" i="5"/>
  <c r="C5" i="5" s="1"/>
  <c r="D5" i="5" s="1"/>
  <c r="A5" i="5" s="1"/>
  <c r="F5" i="5" s="1"/>
</calcChain>
</file>

<file path=xl/sharedStrings.xml><?xml version="1.0" encoding="utf-8"?>
<sst xmlns="http://schemas.openxmlformats.org/spreadsheetml/2006/main" count="1448" uniqueCount="272">
  <si>
    <t>Question</t>
  </si>
  <si>
    <t>Answers</t>
  </si>
  <si>
    <t>Has proof of classification been given for all dangerous goods handled at this facility?</t>
  </si>
  <si>
    <t>DANGEROUS GOODS</t>
  </si>
  <si>
    <t>Group Order</t>
  </si>
  <si>
    <t>FR Has proof of classification been given for all dangerous goods handled at this facility?</t>
  </si>
  <si>
    <t>Input Control Type</t>
  </si>
  <si>
    <t>radio</t>
  </si>
  <si>
    <t>Is Problem</t>
  </si>
  <si>
    <t>Problem - Yes</t>
  </si>
  <si>
    <t>Problem - No</t>
  </si>
  <si>
    <t>Problem - Near</t>
  </si>
  <si>
    <t>Is Safety Concern</t>
  </si>
  <si>
    <t>Safety - Yes</t>
  </si>
  <si>
    <t>Safety - No</t>
  </si>
  <si>
    <t>Optional</t>
  </si>
  <si>
    <t>Response Requirement</t>
  </si>
  <si>
    <t>Required</t>
  </si>
  <si>
    <t>Not Applicable</t>
  </si>
  <si>
    <t>Input Type</t>
  </si>
  <si>
    <t>attachment</t>
  </si>
  <si>
    <t>dropdown</t>
  </si>
  <si>
    <t>multiselect</t>
  </si>
  <si>
    <t>signature</t>
  </si>
  <si>
    <t>text</t>
  </si>
  <si>
    <t>textarea</t>
  </si>
  <si>
    <t>textbox</t>
  </si>
  <si>
    <t>Group Title EN</t>
  </si>
  <si>
    <t>Group Title FR</t>
  </si>
  <si>
    <t>FR DANGEROUS GOODS</t>
  </si>
  <si>
    <t>Is Repeatable</t>
  </si>
  <si>
    <t>General Compliance</t>
  </si>
  <si>
    <t>Questionnaire Name EN</t>
  </si>
  <si>
    <t>Question EN</t>
  </si>
  <si>
    <t>Question FR</t>
  </si>
  <si>
    <t>Questionnaire Name FR</t>
  </si>
  <si>
    <t>FR General Compliance</t>
  </si>
  <si>
    <t>Questionnaire Desc EN</t>
  </si>
  <si>
    <t>Questionnaire Desc FR</t>
  </si>
  <si>
    <t>Questionnaire</t>
  </si>
  <si>
    <t xml:space="preserve">Inspection questionnaire which cover all general compliance inspections. </t>
  </si>
  <si>
    <t xml:space="preserve">FR Inspection questionnaire which cover all general compliance inspections. </t>
  </si>
  <si>
    <t>Is Visible</t>
  </si>
  <si>
    <t>Question Group</t>
  </si>
  <si>
    <t>Yes = 1</t>
  </si>
  <si>
    <t>No = 0</t>
  </si>
  <si>
    <t>Near = 2</t>
  </si>
  <si>
    <t>Required = 1</t>
  </si>
  <si>
    <t>Optional = 0</t>
  </si>
  <si>
    <t>Not Applicable = 2</t>
  </si>
  <si>
    <t>Order</t>
  </si>
  <si>
    <t>EXEMPTIONS</t>
  </si>
  <si>
    <t>FR EXEMPTIONS</t>
  </si>
  <si>
    <t>Does this facility have an exemption for a part of the regulations?</t>
  </si>
  <si>
    <t>FR Does this facility have an exemption for a part of the regulations?</t>
  </si>
  <si>
    <t>Yes/No &amp; Yes is problem =</t>
  </si>
  <si>
    <t>Yes/No &amp; Yes is not a problem =</t>
  </si>
  <si>
    <t>What part of the regulations is this facility exempt?</t>
  </si>
  <si>
    <t>FR_What part of the regulations is this facility exempt?</t>
  </si>
  <si>
    <r>
      <t>["</t>
    </r>
    <r>
      <rPr>
        <b/>
        <sz val="16"/>
        <color rgb="FF7030A0"/>
        <rFont val="Calibri"/>
        <family val="2"/>
        <scheme val="minor"/>
      </rPr>
      <t>Yes</t>
    </r>
    <r>
      <rPr>
        <b/>
        <sz val="16"/>
        <color theme="1"/>
        <rFont val="Calibri"/>
        <family val="2"/>
        <scheme val="minor"/>
      </rPr>
      <t>", "</t>
    </r>
    <r>
      <rPr>
        <b/>
        <sz val="16"/>
        <color rgb="FF00B0F0"/>
        <rFont val="Calibri"/>
        <family val="2"/>
        <scheme val="minor"/>
      </rPr>
      <t>Oui</t>
    </r>
    <r>
      <rPr>
        <b/>
        <sz val="16"/>
        <color theme="1"/>
        <rFont val="Calibri"/>
        <family val="2"/>
        <scheme val="minor"/>
      </rPr>
      <t>",</t>
    </r>
    <r>
      <rPr>
        <b/>
        <sz val="16"/>
        <color rgb="FF002060"/>
        <rFont val="Calibri"/>
        <family val="2"/>
        <scheme val="minor"/>
      </rPr>
      <t xml:space="preserve"> 0</t>
    </r>
    <r>
      <rPr>
        <b/>
        <sz val="16"/>
        <color theme="1"/>
        <rFont val="Calibri"/>
        <family val="2"/>
        <scheme val="minor"/>
      </rPr>
      <t xml:space="preserve">, </t>
    </r>
    <r>
      <rPr>
        <b/>
        <sz val="16"/>
        <color rgb="FF00B050"/>
        <rFont val="Calibri"/>
        <family val="2"/>
        <scheme val="minor"/>
      </rPr>
      <t>0</t>
    </r>
    <r>
      <rPr>
        <b/>
        <sz val="16"/>
        <color theme="1"/>
        <rFont val="Calibri"/>
        <family val="2"/>
        <scheme val="minor"/>
      </rPr>
      <t xml:space="preserve">, </t>
    </r>
    <r>
      <rPr>
        <b/>
        <sz val="16"/>
        <color rgb="FF0070C0"/>
        <rFont val="Calibri"/>
        <family val="2"/>
        <scheme val="minor"/>
      </rPr>
      <t>2</t>
    </r>
    <r>
      <rPr>
        <b/>
        <sz val="16"/>
        <color theme="1"/>
        <rFont val="Calibri"/>
        <family val="2"/>
        <scheme val="minor"/>
      </rPr>
      <t xml:space="preserve">, </t>
    </r>
    <r>
      <rPr>
        <b/>
        <sz val="16"/>
        <color rgb="FF92D050"/>
        <rFont val="Calibri"/>
        <family val="2"/>
        <scheme val="minor"/>
      </rPr>
      <t>1</t>
    </r>
    <r>
      <rPr>
        <b/>
        <sz val="16"/>
        <color theme="1"/>
        <rFont val="Calibri"/>
        <family val="2"/>
        <scheme val="minor"/>
      </rPr>
      <t xml:space="preserve">, </t>
    </r>
    <r>
      <rPr>
        <b/>
        <sz val="16"/>
        <color rgb="FFFF0000"/>
        <rFont val="Calibri"/>
        <family val="2"/>
        <scheme val="minor"/>
      </rPr>
      <t>1</t>
    </r>
    <r>
      <rPr>
        <b/>
        <sz val="16"/>
        <color theme="1"/>
        <rFont val="Calibri"/>
        <family val="2"/>
        <scheme val="minor"/>
      </rPr>
      <t>],
["No", "Non", 0, 0, 2, 2, 2]</t>
    </r>
  </si>
  <si>
    <r>
      <t>["</t>
    </r>
    <r>
      <rPr>
        <b/>
        <sz val="16"/>
        <color rgb="FF7030A0"/>
        <rFont val="Calibri"/>
        <family val="2"/>
        <scheme val="minor"/>
      </rPr>
      <t>Yes</t>
    </r>
    <r>
      <rPr>
        <b/>
        <sz val="16"/>
        <color theme="1"/>
        <rFont val="Calibri"/>
        <family val="2"/>
        <scheme val="minor"/>
      </rPr>
      <t>", "</t>
    </r>
    <r>
      <rPr>
        <b/>
        <sz val="16"/>
        <color rgb="FF00B0F0"/>
        <rFont val="Calibri"/>
        <family val="2"/>
        <scheme val="minor"/>
      </rPr>
      <t>Oui</t>
    </r>
    <r>
      <rPr>
        <b/>
        <sz val="16"/>
        <color theme="1"/>
        <rFont val="Calibri"/>
        <family val="2"/>
        <scheme val="minor"/>
      </rPr>
      <t>",</t>
    </r>
    <r>
      <rPr>
        <b/>
        <sz val="16"/>
        <color rgb="FF002060"/>
        <rFont val="Calibri"/>
        <family val="2"/>
        <scheme val="minor"/>
      </rPr>
      <t xml:space="preserve"> 1</t>
    </r>
    <r>
      <rPr>
        <b/>
        <sz val="16"/>
        <color theme="1"/>
        <rFont val="Calibri"/>
        <family val="2"/>
        <scheme val="minor"/>
      </rPr>
      <t xml:space="preserve">, </t>
    </r>
    <r>
      <rPr>
        <b/>
        <sz val="16"/>
        <color rgb="FF00B050"/>
        <rFont val="Calibri"/>
        <family val="2"/>
        <scheme val="minor"/>
      </rPr>
      <t>0</t>
    </r>
    <r>
      <rPr>
        <b/>
        <sz val="16"/>
        <color theme="1"/>
        <rFont val="Calibri"/>
        <family val="2"/>
        <scheme val="minor"/>
      </rPr>
      <t xml:space="preserve">, </t>
    </r>
    <r>
      <rPr>
        <b/>
        <sz val="16"/>
        <color rgb="FF0070C0"/>
        <rFont val="Calibri"/>
        <family val="2"/>
        <scheme val="minor"/>
      </rPr>
      <t>2</t>
    </r>
    <r>
      <rPr>
        <b/>
        <sz val="16"/>
        <color theme="1"/>
        <rFont val="Calibri"/>
        <family val="2"/>
        <scheme val="minor"/>
      </rPr>
      <t xml:space="preserve">, </t>
    </r>
    <r>
      <rPr>
        <b/>
        <sz val="16"/>
        <color rgb="FF92D050"/>
        <rFont val="Calibri"/>
        <family val="2"/>
        <scheme val="minor"/>
      </rPr>
      <t>1</t>
    </r>
    <r>
      <rPr>
        <b/>
        <sz val="16"/>
        <color theme="1"/>
        <rFont val="Calibri"/>
        <family val="2"/>
        <scheme val="minor"/>
      </rPr>
      <t xml:space="preserve">, </t>
    </r>
    <r>
      <rPr>
        <b/>
        <sz val="16"/>
        <color rgb="FFFF0000"/>
        <rFont val="Calibri"/>
        <family val="2"/>
        <scheme val="minor"/>
      </rPr>
      <t>1</t>
    </r>
    <r>
      <rPr>
        <b/>
        <sz val="16"/>
        <color theme="1"/>
        <rFont val="Calibri"/>
        <family val="2"/>
        <scheme val="minor"/>
      </rPr>
      <t>],
["No", "Non", 0, 0, 2, 2, 2]]</t>
    </r>
  </si>
  <si>
    <t>SHIPPING DOCUMENTS</t>
  </si>
  <si>
    <t>FR SHIPPING DOCUMENTS</t>
  </si>
  <si>
    <t>Number of dangerous goods shipments per year (approximate)</t>
  </si>
  <si>
    <t>Take a representative number of shipping documents to be verified (min. 5)</t>
  </si>
  <si>
    <t>Have a record of the clients (standardized means of containment) TDGA section 9 (1)</t>
  </si>
  <si>
    <t>["","","0","0","0","0","0"]</t>
  </si>
  <si>
    <t>Id</t>
  </si>
  <si>
    <t>Parent Question</t>
  </si>
  <si>
    <t>Location of shipping document (sections 3.7 to 3.10)</t>
  </si>
  <si>
    <t>Dangerous goods are accompanied by a shipping document (sections 3.1 and 3.2)</t>
  </si>
  <si>
    <t>Consist for transport by rail (Article 3.3)</t>
  </si>
  <si>
    <r>
      <t>["</t>
    </r>
    <r>
      <rPr>
        <b/>
        <sz val="16"/>
        <color rgb="FF7030A0"/>
        <rFont val="Calibri"/>
        <family val="2"/>
        <scheme val="minor"/>
      </rPr>
      <t>Compliant</t>
    </r>
    <r>
      <rPr>
        <b/>
        <sz val="16"/>
        <color theme="1"/>
        <rFont val="Calibri"/>
        <family val="2"/>
        <scheme val="minor"/>
      </rPr>
      <t>", "FR_Compliant",</t>
    </r>
    <r>
      <rPr>
        <b/>
        <sz val="16"/>
        <color rgb="FF002060"/>
        <rFont val="Calibri"/>
        <family val="2"/>
        <scheme val="minor"/>
      </rPr>
      <t xml:space="preserve"> 0</t>
    </r>
    <r>
      <rPr>
        <b/>
        <sz val="16"/>
        <color theme="1"/>
        <rFont val="Calibri"/>
        <family val="2"/>
        <scheme val="minor"/>
      </rPr>
      <t xml:space="preserve">, </t>
    </r>
    <r>
      <rPr>
        <b/>
        <sz val="16"/>
        <color rgb="FF00B050"/>
        <rFont val="Calibri"/>
        <family val="2"/>
        <scheme val="minor"/>
      </rPr>
      <t>0</t>
    </r>
    <r>
      <rPr>
        <b/>
        <sz val="16"/>
        <color theme="1"/>
        <rFont val="Calibri"/>
        <family val="2"/>
        <scheme val="minor"/>
      </rPr>
      <t xml:space="preserve">, </t>
    </r>
    <r>
      <rPr>
        <b/>
        <sz val="16"/>
        <color rgb="FF0070C0"/>
        <rFont val="Calibri"/>
        <family val="2"/>
        <scheme val="minor"/>
      </rPr>
      <t>2</t>
    </r>
    <r>
      <rPr>
        <b/>
        <sz val="16"/>
        <color theme="1"/>
        <rFont val="Calibri"/>
        <family val="2"/>
        <scheme val="minor"/>
      </rPr>
      <t>, 2, 2],["Non-compliant", "FR_Non-compliant", 0, 0, 2, 2, 2],["N/A", "FR_N/A", 0, 0, 2, 2, 2]</t>
    </r>
  </si>
  <si>
    <t>Important information regarding the shipping document</t>
  </si>
  <si>
    <t>Additional Information</t>
  </si>
  <si>
    <t>On-site verification (if applicable)</t>
  </si>
  <si>
    <t>label</t>
  </si>
  <si>
    <t>Legibility and Language</t>
  </si>
  <si>
    <t>Dangerous goods on the same document as non-dangerous goods (options)</t>
  </si>
  <si>
    <t>Information on a Shipping Document</t>
  </si>
  <si>
    <t>Keeping Shipping Document Information</t>
  </si>
  <si>
    <t>Class 7 - the additional information required for transport documents under the “Packaging and Transport of Nuclear Substances Regulations”</t>
  </si>
  <si>
    <t>Compatibility Group (Class 1)</t>
  </si>
  <si>
    <t>Fumigation</t>
  </si>
  <si>
    <t>Residue - Last Contained</t>
  </si>
  <si>
    <t>Emergency Response Assistance Plan</t>
  </si>
  <si>
    <t>Transportation by Vessel</t>
  </si>
  <si>
    <t>For Classes 4.1, 5.2, 7</t>
  </si>
  <si>
    <t>Equivalency Certificate</t>
  </si>
  <si>
    <t>SAFETY MARKS</t>
  </si>
  <si>
    <t>Consignor Responsibilities</t>
  </si>
  <si>
    <t>Carrier Responsibilities</t>
  </si>
  <si>
    <t>Display of Dangerous Goods Safety Marks Before Loading</t>
  </si>
  <si>
    <t>Voluntary Display of a Placard</t>
  </si>
  <si>
    <t>Misleading Dangerous Goods Safety Marks</t>
  </si>
  <si>
    <t>Visibility, Legibility and Color (eg durable and weatherproof materials)</t>
  </si>
  <si>
    <t>Labels and Placards (Size and orientation)</t>
  </si>
  <si>
    <t>Ways to Display a UN Number</t>
  </si>
  <si>
    <t>Labels on a Small Means of Containment</t>
  </si>
  <si>
    <t>• Oxidizing gases: UN1072, UN1073, UN3156, UN3157</t>
  </si>
  <si>
    <t>• Lithium batteries: UN3090, UN3091, UN3480, UN3481</t>
  </si>
  <si>
    <t>• Two labels for class 7</t>
  </si>
  <si>
    <t>• Class 2 combination of cylinders each with a capacity greater than 225 L that are a single unit as a result of being interconnected through a piping arrangement, and are permanently mounted on a structural frame for transport, and have a combined capacity exceeding 450 L</t>
  </si>
  <si>
    <t xml:space="preserve"> (a large container placard can be used)</t>
  </si>
  <si>
    <t>• Positioning: on any side of the outer surface of a small means of containment or on or near the shoulder of a cylinder containing dangerous goods</t>
  </si>
  <si>
    <t>UN Numbers on a Small Means of Containment or on a Tag</t>
  </si>
  <si>
    <t>Shipping Name and Technical Name on a Small Means of Containment or on a Tag (includes special provision 16)</t>
  </si>
  <si>
    <t>Class 7</t>
  </si>
  <si>
    <t>Overpack</t>
  </si>
  <si>
    <t>Consolidation Bin</t>
  </si>
  <si>
    <t>Placards on a Large Means of Containment</t>
  </si>
  <si>
    <t>UN Numbers on a Large Means of Containment</t>
  </si>
  <si>
    <t>Visibility of Labels, Placards and UN Numbers on a Large Means of Containment</t>
  </si>
  <si>
    <t>Placards / Labels on an IBC with a capacity greater than 450 L but less than or equal to 3 000 L</t>
  </si>
  <si>
    <t>DANGER Placard</t>
  </si>
  <si>
    <t>Placards for Oxidizing Gases (UN1072, UN1073, UN3156, UN3157)</t>
  </si>
  <si>
    <t>Placards for UN1005, ANHYDROUS AMMONIA</t>
  </si>
  <si>
    <t>Compartmentalized Large Means of Containment</t>
  </si>
  <si>
    <t>Elevated Temperature</t>
  </si>
  <si>
    <t>Marine Pollutant Mark</t>
  </si>
  <si>
    <t>Category B mark</t>
  </si>
  <si>
    <t>MEANS OF CONTAINMENT</t>
  </si>
  <si>
    <t>The container must be designed, constructed, filled, closed, secured and maintained so that under normal conditions of transport, including handling, there will be no release of the dangerous goods that could endanger public safety.</t>
  </si>
  <si>
    <t>Loading and Securing</t>
  </si>
  <si>
    <t>Filling Limits</t>
  </si>
  <si>
    <t>UN Standardized Means of Containment</t>
  </si>
  <si>
    <t>Compatibility Groups</t>
  </si>
  <si>
    <t>Small Means of Containment</t>
  </si>
  <si>
    <t>Large Means of Containment</t>
  </si>
  <si>
    <t>Class 2, Gases</t>
  </si>
  <si>
    <t>Class 6.2, Infectious Substances</t>
  </si>
  <si>
    <t>Consolidation Bins</t>
  </si>
  <si>
    <r>
      <t>Y</t>
    </r>
    <r>
      <rPr>
        <b/>
        <sz val="16"/>
        <color rgb="FF7030A0"/>
        <rFont val="Calibri"/>
        <family val="2"/>
        <scheme val="minor"/>
      </rPr>
      <t>es|</t>
    </r>
    <r>
      <rPr>
        <b/>
        <sz val="16"/>
        <color rgb="FF00B0F0"/>
        <rFont val="Calibri"/>
        <family val="2"/>
        <scheme val="minor"/>
      </rPr>
      <t>Oui|</t>
    </r>
    <r>
      <rPr>
        <b/>
        <sz val="16"/>
        <color rgb="FF002060"/>
        <rFont val="Calibri"/>
        <family val="2"/>
        <scheme val="minor"/>
      </rPr>
      <t>1|</t>
    </r>
    <r>
      <rPr>
        <b/>
        <sz val="16"/>
        <color rgb="FF00B050"/>
        <rFont val="Calibri"/>
        <family val="2"/>
        <scheme val="minor"/>
      </rPr>
      <t>0|</t>
    </r>
    <r>
      <rPr>
        <b/>
        <sz val="16"/>
        <color rgb="FF0070C0"/>
        <rFont val="Calibri"/>
        <family val="2"/>
        <scheme val="minor"/>
      </rPr>
      <t>2|</t>
    </r>
    <r>
      <rPr>
        <b/>
        <sz val="16"/>
        <color rgb="FF92D050"/>
        <rFont val="Calibri"/>
        <family val="2"/>
        <scheme val="minor"/>
      </rPr>
      <t>1|</t>
    </r>
    <r>
      <rPr>
        <b/>
        <sz val="16"/>
        <color rgb="FFFF0000"/>
        <rFont val="Calibri"/>
        <family val="2"/>
        <scheme val="minor"/>
      </rPr>
      <t>1</t>
    </r>
    <r>
      <rPr>
        <b/>
        <sz val="16"/>
        <color theme="1"/>
        <rFont val="Calibri"/>
        <family val="2"/>
        <scheme val="minor"/>
      </rPr>
      <t>,
No|No|0|0|2|2|2</t>
    </r>
  </si>
  <si>
    <r>
      <rPr>
        <b/>
        <sz val="14"/>
        <color rgb="FF7030A0"/>
        <rFont val="Calibri"/>
        <family val="2"/>
        <scheme val="minor"/>
      </rPr>
      <t>EN_Answer1|</t>
    </r>
    <r>
      <rPr>
        <b/>
        <sz val="14"/>
        <color rgb="FF00B0F0"/>
        <rFont val="Calibri"/>
        <family val="2"/>
        <scheme val="minor"/>
      </rPr>
      <t>FR_Answer1|</t>
    </r>
    <r>
      <rPr>
        <b/>
        <sz val="14"/>
        <color rgb="FF002060"/>
        <rFont val="Calibri"/>
        <family val="2"/>
        <scheme val="minor"/>
      </rPr>
      <t>Is Problem|</t>
    </r>
    <r>
      <rPr>
        <b/>
        <sz val="14"/>
        <color rgb="FF00B050"/>
        <rFont val="Calibri"/>
        <family val="2"/>
        <scheme val="minor"/>
      </rPr>
      <t>Is Safety Concern|</t>
    </r>
    <r>
      <rPr>
        <b/>
        <sz val="14"/>
        <color rgb="FF0070C0"/>
        <rFont val="Calibri"/>
        <family val="2"/>
        <scheme val="minor"/>
      </rPr>
      <t>Is Pic Req?|</t>
    </r>
    <r>
      <rPr>
        <b/>
        <sz val="14"/>
        <color rgb="FF92D050"/>
        <rFont val="Calibri"/>
        <family val="2"/>
        <scheme val="minor"/>
      </rPr>
      <t>Int Comment Req?|</t>
    </r>
    <r>
      <rPr>
        <b/>
        <sz val="14"/>
        <color rgb="FFFF0000"/>
        <rFont val="Calibri"/>
        <family val="2"/>
        <scheme val="minor"/>
      </rPr>
      <t>Ext Comment Req?</t>
    </r>
    <r>
      <rPr>
        <b/>
        <sz val="14"/>
        <color theme="1"/>
        <rFont val="Calibri"/>
        <family val="2"/>
        <scheme val="minor"/>
      </rPr>
      <t>],EN_Answer2|FR_Answer2|Is Problem|Is Safety Concern|Is Pic Req?|Int Comment Req?|Ext Comment Req?</t>
    </r>
  </si>
  <si>
    <t>Yes|Oui|0|0|2|1|1,
No|Non|0|0|2|2|2</t>
  </si>
  <si>
    <t>||0|0|0|0|0</t>
  </si>
  <si>
    <t>Compliant|FR_Compliant|0|0|2|2|2,
Non-compliant|FR_Non-compliant|1|0|2|2|2,
N/A|FR_N/A|0|0|2|2|2</t>
  </si>
  <si>
    <t>Part 1|FR_Part 1|0|0|2|2|2,
Part 2|FR_Part 2|0|0|2|2|2, 
Part 3|FR_Part 3|0|0|2|2|2,
Part 4|FR_Part 4|0|0|2|2|2,
Part 5|FR_Part 5|0|0|2|2|2,
Part 6|FR_Part 6|0|0|2|2|2,
Part 7|FR_Part 7|0|0|2|2|2,
Part 8|FR_Part 8|0|0|2|2|2,
Part 9|FR_Part 9|0|0|2|2|2,
Part 10|FR_Part 10|0|0|2|2|2,
Part 11|FR_Part 11|0|0|2|2|2,
Part 12|FR_Part 12|0|0|2|2|2,
All Parts|FR_All Parts|0|0|2|2|2</t>
  </si>
  <si>
    <t>Template</t>
  </si>
  <si>
    <t>ID</t>
  </si>
  <si>
    <t>Oxidizing gases: UN1072, UN1073, UN3156, UN3157</t>
  </si>
  <si>
    <t>Lithium batteries: UN3090, UN3091, UN3480, UN3481</t>
  </si>
  <si>
    <t>Two labels for class 7</t>
  </si>
  <si>
    <t>Positioning: on any side of the outer surface of a small means of containment or on or near the shoulder of a cylinder containing dangerous goods</t>
  </si>
  <si>
    <t>Yes</t>
  </si>
  <si>
    <t>No</t>
  </si>
  <si>
    <t>tdg_tmplt_gnrl_cmplnc</t>
  </si>
  <si>
    <t>Name</t>
  </si>
  <si>
    <t>Group</t>
  </si>
  <si>
    <t>Control Input Type</t>
  </si>
  <si>
    <t>Control Input ID</t>
  </si>
  <si>
    <t>Control Input Name</t>
  </si>
  <si>
    <t>English</t>
  </si>
  <si>
    <t>French</t>
  </si>
  <si>
    <t>External Comment</t>
  </si>
  <si>
    <t>Internal Comment</t>
  </si>
  <si>
    <t>Picture</t>
  </si>
  <si>
    <t>Emit</t>
  </si>
  <si>
    <t>Oui</t>
  </si>
  <si>
    <t>Non</t>
  </si>
  <si>
    <t>Part 1</t>
  </si>
  <si>
    <t>FR Part 1</t>
  </si>
  <si>
    <t>Part 2</t>
  </si>
  <si>
    <t>Part 3</t>
  </si>
  <si>
    <t>Part 4</t>
  </si>
  <si>
    <t>Part 5</t>
  </si>
  <si>
    <t>Part 6</t>
  </si>
  <si>
    <t>Part 7</t>
  </si>
  <si>
    <t>Part 8</t>
  </si>
  <si>
    <t>Part 9</t>
  </si>
  <si>
    <t>Part 10</t>
  </si>
  <si>
    <t>Part 11</t>
  </si>
  <si>
    <t>Part 12</t>
  </si>
  <si>
    <t>All Parts</t>
  </si>
  <si>
    <t>NA</t>
  </si>
  <si>
    <t>Compliant</t>
  </si>
  <si>
    <t>Non-compliant</t>
  </si>
  <si>
    <t>N/A</t>
  </si>
  <si>
    <t>Visible</t>
  </si>
  <si>
    <t>Show Key</t>
  </si>
  <si>
    <t>Hide Key</t>
  </si>
  <si>
    <t>tdg_grp_xmptns_qstn_ds_ths_fclt_hv_n_rspns_yes</t>
  </si>
  <si>
    <t>tdg_grp_xmptns_qstn_ds_ths_fclt_hv_n_rspns_no</t>
  </si>
  <si>
    <t>template</t>
  </si>
  <si>
    <t>select multiple chips</t>
  </si>
  <si>
    <t>Group Alternate Key</t>
  </si>
  <si>
    <t>Alternate Key Delimeter</t>
  </si>
  <si>
    <t>Comma</t>
  </si>
  <si>
    <t>Alternate Key Delimeters</t>
  </si>
  <si>
    <t>Space</t>
  </si>
  <si>
    <t>Dot</t>
  </si>
  <si>
    <t>Dash</t>
  </si>
  <si>
    <t>Tab</t>
  </si>
  <si>
    <t>Icon</t>
  </si>
  <si>
    <t>Reg 1</t>
  </si>
  <si>
    <t>Reg 2</t>
  </si>
  <si>
    <t>Reg 3</t>
  </si>
  <si>
    <t>2.14.2</t>
  </si>
  <si>
    <t>Does this facility have an exemption for a part of the regulations?
(Exemption : section 2.14.2)</t>
  </si>
  <si>
    <t>Has proof of classification been given for all dangerous goods handled at this facility? (Section 2.2.1)</t>
  </si>
  <si>
    <t>Does this facility have an exemption for a part of the regulations? (Exemption : section 2.14.2)</t>
  </si>
  <si>
    <t>2.2.1(1)</t>
  </si>
  <si>
    <t>2.2.1(3)</t>
  </si>
  <si>
    <t>Are they in compliance?</t>
  </si>
  <si>
    <t>FR_Are they in compliance?</t>
  </si>
  <si>
    <t>Consist for transport by rail (section 3.3)</t>
  </si>
  <si>
    <t>Legibility and Language (section 3.4)</t>
  </si>
  <si>
    <t>Information on a Shipping Document (section 3.5)</t>
  </si>
  <si>
    <t>Keeping Shipping Document Information (section 3.11)</t>
  </si>
  <si>
    <t>3.5 (3)</t>
  </si>
  <si>
    <t>3.5 (4)</t>
  </si>
  <si>
    <t>3.6 (1)</t>
  </si>
  <si>
    <t>3.6 (3) a)</t>
  </si>
  <si>
    <t>3.6 (3) b) c) d)</t>
  </si>
  <si>
    <t>Part 14</t>
  </si>
  <si>
    <t>4.1.1</t>
  </si>
  <si>
    <t>4.10.1</t>
  </si>
  <si>
    <t>4.10.2</t>
  </si>
  <si>
    <t>4.15.2</t>
  </si>
  <si>
    <t>4.15.4</t>
  </si>
  <si>
    <t>4.15.3 (c)</t>
  </si>
  <si>
    <t>4.18.1</t>
  </si>
  <si>
    <t>4.18.2</t>
  </si>
  <si>
    <t>4.22.1</t>
  </si>
  <si>
    <t>5.1.1 (3)</t>
  </si>
  <si>
    <t>Class 2 combination of cylinders each with a capacity greater than 225 L that are a single unit as a result of being interconnected through a piping arrangement, and are permanently mounted on a structural frame for transport, and have a combined capacity exceeding 450 L (a large container placard can be used)</t>
  </si>
  <si>
    <t>Consignor Responsibilities (Section 4.4)</t>
  </si>
  <si>
    <t>Carrier Responsibilities (Section 4.5)</t>
  </si>
  <si>
    <t>Display of Dangerous Goods Safety Marks Before Loading (Section 4.3)</t>
  </si>
  <si>
    <t>Voluntary Display of a Placard (Section 4.1.1)</t>
  </si>
  <si>
    <t>Misleading Dangerous Goods Safety Marks (Section 4.2)</t>
  </si>
  <si>
    <t>Visibility, Legibility and Color (eg durable and weatherproof materials) (Section 4.6)</t>
  </si>
  <si>
    <t>Labels and Placards (Size and orientation) (Section 4.7)</t>
  </si>
  <si>
    <t>Ways to Display a UN Number (Section 4.8)</t>
  </si>
  <si>
    <t>UN Numbers on a Small Means of Containment or on a Tag (Section 4.12)</t>
  </si>
  <si>
    <t>Shipping Name and Technical Name on a Small Means of Containment or on a Tag (includes special provision 16) (Section 4.11)</t>
  </si>
  <si>
    <t>Class 7 (Section 4.14)</t>
  </si>
  <si>
    <t>Overpack (Section 4.10.1)</t>
  </si>
  <si>
    <t>Consolidation Bin (Section 4.10.2)</t>
  </si>
  <si>
    <t>Placards on a Large Means of Containment (Section 4.15)</t>
  </si>
  <si>
    <t>UN Numbers on a Large Means of Containment (Section 4.15.2)</t>
  </si>
  <si>
    <t>Visibility of Labels, Placards and UN Numbers on a Large Means of Containment (Section 4.15.4)</t>
  </si>
  <si>
    <t>Placards / Labels on an IBC with a capacity greater than 450 L but less than or equal to 3 000 L (Section 4.15.3 (c))</t>
  </si>
  <si>
    <t>DANGER Placard (Section 4.16)</t>
  </si>
  <si>
    <t>Placards for Oxidizing Gases (UN1072, UN1073, UN3156, UN3157) (Section 4.18.1)</t>
  </si>
  <si>
    <t>Placards for UN1005, ANHYDROUS AMMONIA (Section 4.18.2)</t>
  </si>
  <si>
    <t>Compartmentalized Large Means of Containment (Section 4.19)</t>
  </si>
  <si>
    <t>Elevated Temperature (Section 4.2)</t>
  </si>
  <si>
    <t>Fumigation (Section 4.21)</t>
  </si>
  <si>
    <t>Marine Pollutant Mark (Section 4.22)</t>
  </si>
  <si>
    <t>Category B mark (Section 4.22.1)</t>
  </si>
  <si>
    <t>Loading and Securing (Section 5.4)</t>
  </si>
  <si>
    <t>Filling Limits (Section 5.5)</t>
  </si>
  <si>
    <t>UN Standardized Means of Containment (Section 5.6)</t>
  </si>
  <si>
    <t>Compatibility Groups (Section 5.7)</t>
  </si>
  <si>
    <t>Small Means of Containment (Section 5.12)</t>
  </si>
  <si>
    <t>Large Means of Containment (Section 5.14)</t>
  </si>
  <si>
    <t>Class 2, Gases (Section 5.1)</t>
  </si>
  <si>
    <t>Class 6.2, Infectious Substances (Section 5.16)</t>
  </si>
  <si>
    <t>Consolidation Bins (Section 5.18)</t>
  </si>
  <si>
    <t>Have a record of the clients (standardized means of containment) TDGA (Subsection 9 (1))</t>
  </si>
  <si>
    <t>Dangerous goods on the same document as non-dangerous goods (options) (Subsection 3.4 (2))</t>
  </si>
  <si>
    <t>Class 7 - the additional information required for transport documents under the “Packaging and Transport of Nuclear Substances Regulations” (Paragraph 3.6 (3) (d))</t>
  </si>
  <si>
    <t>Compatibility Group (Class 1) (Subparagraph 3.5 (1) (c) (iv))</t>
  </si>
  <si>
    <t>Fumigation (Subsection 3.5 (3))</t>
  </si>
  <si>
    <t>Residue - Last Contained (Subsection 3.5 (4))</t>
  </si>
  <si>
    <t>Emergency Response Assistance Plan (Subsection 3.6 (1))</t>
  </si>
  <si>
    <t>Transportation by Vessel (Paragraph 3.6 (3) (a))</t>
  </si>
  <si>
    <t>For Classes 4.1, 5.2, 7 (Clause 3.6 (3) (b) (c) (d))</t>
  </si>
  <si>
    <t>Equivalency Certificate (Part 14)</t>
  </si>
  <si>
    <t>The container must be designed, constructed, filled, closed, secured and maintained so that under normal conditions of transport, including handling, there will be no release of the dangerous goods that could endanger public safety. (Subsection 5.1.1 (3))</t>
  </si>
  <si>
    <t>Labels on a Small Means of Containment &lt;br/&gt;
• Oxidizing gases: UN1072, UN1073, UN3156, UN3157 &lt;br/&gt;
• Lithium batteries: UN3090, UN3091, UN3480, UN3481 &lt;br/&gt;
• Two labels for class 7 &lt;br/&gt;
• Class 2 combination of cylinders each with a capacity greater than 225 L that are a single unit as a result of being interconnected through a piping arrangement, and are permanently mounted on a structural frame for transport, and have a combined capacity exceeding 450 L &lt;br/&gt;
 (a large container placard can be used) &lt;br/&gt;
• Positioning: on any side of the outer surface of a small means of containment or on or near the shoulder of a cylinder containing dangerous goods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</si>
</sst>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1"/>
      <color theme="1"/>
      <name val="Calibri"/>
      <family val="2"/>
      <scheme val="minor"/>
    </font>
    <font>
      <b/>
      <u/>
      <sz val="16"/>
      <color theme="1"/>
      <name val="Calibri"/>
      <family val="2"/>
      <scheme val="minor"/>
    </font>
    <font>
      <b/>
      <u/>
      <sz val="18"/>
      <color theme="1"/>
      <name val="Calibri"/>
      <family val="2"/>
      <scheme val="minor"/>
    </font>
    <font>
      <b/>
      <sz val="14"/>
      <color theme="1"/>
      <name val="Calibri"/>
      <family val="2"/>
      <scheme val="minor"/>
    </font>
    <font>
      <b/>
      <sz val="14"/>
      <color rgb="FFFF0000"/>
      <name val="Calibri"/>
      <family val="2"/>
      <scheme val="minor"/>
    </font>
    <font>
      <b/>
      <sz val="14"/>
      <color rgb="FF7030A0"/>
      <name val="Calibri"/>
      <family val="2"/>
      <scheme val="minor"/>
    </font>
    <font>
      <b/>
      <sz val="14"/>
      <color rgb="FF002060"/>
      <name val="Calibri"/>
      <family val="2"/>
      <scheme val="minor"/>
    </font>
    <font>
      <b/>
      <sz val="14"/>
      <color rgb="FF0070C0"/>
      <name val="Calibri"/>
      <family val="2"/>
      <scheme val="minor"/>
    </font>
    <font>
      <b/>
      <sz val="14"/>
      <color rgb="FF00B0F0"/>
      <name val="Calibri"/>
      <family val="2"/>
      <scheme val="minor"/>
    </font>
    <font>
      <b/>
      <sz val="14"/>
      <color rgb="FF00B050"/>
      <name val="Calibri"/>
      <family val="2"/>
      <scheme val="minor"/>
    </font>
    <font>
      <b/>
      <sz val="14"/>
      <color rgb="FF92D050"/>
      <name val="Calibri"/>
      <family val="2"/>
      <scheme val="minor"/>
    </font>
    <font>
      <sz val="16"/>
      <color theme="1"/>
      <name val="Calibri"/>
      <family val="2"/>
      <scheme val="minor"/>
    </font>
    <font>
      <b/>
      <sz val="16"/>
      <color theme="1"/>
      <name val="Calibri"/>
      <family val="2"/>
      <scheme val="minor"/>
    </font>
    <font>
      <b/>
      <sz val="16"/>
      <color rgb="FF7030A0"/>
      <name val="Calibri"/>
      <family val="2"/>
      <scheme val="minor"/>
    </font>
    <font>
      <b/>
      <sz val="16"/>
      <color rgb="FF00B0F0"/>
      <name val="Calibri"/>
      <family val="2"/>
      <scheme val="minor"/>
    </font>
    <font>
      <b/>
      <sz val="16"/>
      <color rgb="FF002060"/>
      <name val="Calibri"/>
      <family val="2"/>
      <scheme val="minor"/>
    </font>
    <font>
      <b/>
      <sz val="16"/>
      <color rgb="FF00B050"/>
      <name val="Calibri"/>
      <family val="2"/>
      <scheme val="minor"/>
    </font>
    <font>
      <b/>
      <sz val="16"/>
      <color rgb="FF0070C0"/>
      <name val="Calibri"/>
      <family val="2"/>
      <scheme val="minor"/>
    </font>
    <font>
      <b/>
      <sz val="16"/>
      <color rgb="FF92D050"/>
      <name val="Calibri"/>
      <family val="2"/>
      <scheme val="minor"/>
    </font>
    <font>
      <b/>
      <sz val="16"/>
      <color rgb="FFFF0000"/>
      <name val="Calibri"/>
      <family val="2"/>
      <scheme val="minor"/>
    </font>
    <font>
      <sz val="18"/>
      <color theme="1"/>
      <name val="Calibri"/>
      <family val="2"/>
      <scheme val="minor"/>
    </font>
    <font>
      <sz val="14"/>
      <name val="Calibri"/>
      <family val="2"/>
      <scheme val="minor"/>
    </font>
    <font>
      <b/>
      <sz val="8"/>
      <color theme="1"/>
      <name val="Calibri"/>
      <family val="2"/>
      <scheme val="minor"/>
    </font>
    <font>
      <sz val="10"/>
      <name val="Calibri"/>
      <family val="2"/>
      <scheme val="minor"/>
    </font>
    <font>
      <sz val="9"/>
      <color rgb="FF323130"/>
      <name val="Segoe UI"/>
      <family val="2"/>
    </font>
    <font>
      <sz val="11"/>
      <name val="Calibri"/>
      <family val="2"/>
      <scheme val="minor"/>
    </font>
    <font>
      <sz val="9"/>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s>
  <cellStyleXfs count="1">
    <xf numFmtId="0" fontId="0" fillId="0" borderId="0"/>
  </cellStyleXfs>
  <cellXfs count="32">
    <xf numFmtId="0" fontId="0" fillId="0" borderId="0" xfId="0"/>
    <xf numFmtId="0" fontId="0" fillId="0" borderId="0" xfId="0" applyAlignment="1">
      <alignment wrapText="1"/>
    </xf>
    <xf numFmtId="0" fontId="12" fillId="0" borderId="0" xfId="0" applyFont="1" applyAlignment="1">
      <alignment wrapText="1"/>
    </xf>
    <xf numFmtId="0" fontId="1" fillId="0" borderId="0" xfId="0" applyFont="1" applyAlignment="1">
      <alignment wrapText="1"/>
    </xf>
    <xf numFmtId="0" fontId="13" fillId="0" borderId="0" xfId="0" applyFont="1" applyAlignment="1">
      <alignment wrapText="1"/>
    </xf>
    <xf numFmtId="0" fontId="4" fillId="0" borderId="0" xfId="0" applyFont="1" applyAlignment="1">
      <alignment wrapText="1"/>
    </xf>
    <xf numFmtId="0" fontId="21" fillId="0" borderId="0" xfId="0" applyFont="1" applyAlignment="1">
      <alignment wrapText="1"/>
    </xf>
    <xf numFmtId="0" fontId="2" fillId="2" borderId="1" xfId="0" applyFont="1" applyFill="1" applyBorder="1" applyAlignment="1">
      <alignment horizontal="center" wrapText="1"/>
    </xf>
    <xf numFmtId="0" fontId="2" fillId="2" borderId="3" xfId="0" applyFont="1" applyFill="1" applyBorder="1" applyAlignment="1">
      <alignment horizontal="center" wrapText="1"/>
    </xf>
    <xf numFmtId="0" fontId="2" fillId="2" borderId="2" xfId="0" applyFont="1" applyFill="1" applyBorder="1" applyAlignment="1">
      <alignment horizontal="center" wrapText="1"/>
    </xf>
    <xf numFmtId="0" fontId="0" fillId="0" borderId="0" xfId="0" applyFont="1" applyAlignment="1">
      <alignment wrapText="1"/>
    </xf>
    <xf numFmtId="0" fontId="22" fillId="0" borderId="0" xfId="0" applyFont="1" applyAlignment="1">
      <alignment wrapText="1"/>
    </xf>
    <xf numFmtId="0" fontId="1" fillId="0" borderId="0" xfId="0" applyFont="1"/>
    <xf numFmtId="0" fontId="1" fillId="0" borderId="0" xfId="0" applyFont="1" applyAlignment="1">
      <alignment horizontal="left" wrapText="1"/>
    </xf>
    <xf numFmtId="0" fontId="0" fillId="0" borderId="0" xfId="0" applyAlignment="1">
      <alignment horizontal="left" wrapText="1"/>
    </xf>
    <xf numFmtId="0" fontId="23" fillId="0" borderId="0" xfId="0" applyFont="1" applyBorder="1" applyAlignment="1">
      <alignment horizontal="left" wrapText="1"/>
    </xf>
    <xf numFmtId="0" fontId="24"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25" fillId="0" borderId="0" xfId="0" applyFont="1"/>
    <xf numFmtId="0" fontId="26" fillId="0" borderId="0" xfId="0" applyFont="1" applyAlignment="1">
      <alignment horizontal="left" wrapText="1"/>
    </xf>
    <xf numFmtId="0" fontId="27" fillId="0" borderId="0" xfId="0" applyFont="1" applyBorder="1" applyAlignment="1">
      <alignment horizontal="center" vertical="center" wrapText="1"/>
    </xf>
    <xf numFmtId="0" fontId="0" fillId="0" borderId="0" xfId="0" applyBorder="1" applyAlignment="1">
      <alignment horizontal="left" vertical="center"/>
    </xf>
    <xf numFmtId="0" fontId="27" fillId="0" borderId="0" xfId="0" applyFont="1" applyBorder="1" applyAlignment="1">
      <alignment horizontal="left" vertical="center" wrapText="1"/>
    </xf>
    <xf numFmtId="0" fontId="0" fillId="0" borderId="0" xfId="0" applyBorder="1" applyAlignment="1">
      <alignment horizontal="center" vertical="center"/>
    </xf>
    <xf numFmtId="0" fontId="4" fillId="0" borderId="4" xfId="0" applyFont="1" applyBorder="1" applyAlignment="1">
      <alignment horizontal="center" wrapText="1"/>
    </xf>
    <xf numFmtId="0" fontId="3" fillId="2" borderId="1" xfId="0" applyFont="1" applyFill="1" applyBorder="1" applyAlignment="1">
      <alignment horizontal="center" wrapText="1"/>
    </xf>
    <xf numFmtId="0" fontId="3" fillId="2" borderId="3" xfId="0" applyFont="1" applyFill="1" applyBorder="1" applyAlignment="1">
      <alignment horizontal="center" wrapText="1"/>
    </xf>
    <xf numFmtId="0" fontId="3" fillId="2" borderId="2" xfId="0" applyFont="1" applyFill="1" applyBorder="1" applyAlignment="1">
      <alignment horizontal="center"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B1" workbookViewId="0">
      <selection activeCell="G7" sqref="G7"/>
    </sheetView>
  </sheetViews>
  <sheetFormatPr defaultColWidth="40.5703125" defaultRowHeight="15" outlineLevelCol="1" x14ac:dyDescent="0.25"/>
  <cols>
    <col min="1" max="1" width="34.28515625" hidden="1" customWidth="1" outlineLevel="1"/>
    <col min="2" max="2" width="22.7109375" bestFit="1" customWidth="1" collapsed="1"/>
    <col min="3" max="3" width="22.42578125" bestFit="1" customWidth="1"/>
    <col min="4" max="4" width="37.5703125" bestFit="1" customWidth="1"/>
    <col min="5" max="5" width="40.28515625" bestFit="1" customWidth="1"/>
  </cols>
  <sheetData>
    <row r="1" spans="1:5" x14ac:dyDescent="0.25">
      <c r="A1" s="12" t="s">
        <v>139</v>
      </c>
      <c r="B1" s="3" t="s">
        <v>32</v>
      </c>
      <c r="C1" s="3" t="s">
        <v>35</v>
      </c>
      <c r="D1" s="3" t="s">
        <v>37</v>
      </c>
      <c r="E1" s="3" t="s">
        <v>38</v>
      </c>
    </row>
    <row r="2" spans="1:5" ht="30" x14ac:dyDescent="0.25">
      <c r="A2" t="s">
        <v>146</v>
      </c>
      <c r="B2" s="1" t="s">
        <v>31</v>
      </c>
      <c r="C2" s="1" t="s">
        <v>36</v>
      </c>
      <c r="D2" s="1" t="s">
        <v>40</v>
      </c>
      <c r="E2" s="1" t="s">
        <v>41</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F1" workbookViewId="0">
      <selection activeCell="K4" sqref="K4"/>
    </sheetView>
  </sheetViews>
  <sheetFormatPr defaultRowHeight="15" outlineLevelCol="1" x14ac:dyDescent="0.25"/>
  <cols>
    <col min="1" max="1" width="21.85546875" hidden="1" customWidth="1" outlineLevel="1"/>
    <col min="2" max="5" width="26" hidden="1" customWidth="1" outlineLevel="1"/>
    <col min="6" max="6" width="24.85546875" bestFit="1" customWidth="1" collapsed="1"/>
    <col min="7" max="7" width="27.5703125" bestFit="1" customWidth="1"/>
    <col min="8" max="8" width="13.140625" bestFit="1" customWidth="1"/>
  </cols>
  <sheetData>
    <row r="1" spans="1:8" x14ac:dyDescent="0.25">
      <c r="A1" t="s">
        <v>183</v>
      </c>
      <c r="B1" t="s">
        <v>139</v>
      </c>
      <c r="F1" s="3" t="s">
        <v>27</v>
      </c>
      <c r="G1" s="3" t="s">
        <v>28</v>
      </c>
      <c r="H1" s="3" t="s">
        <v>30</v>
      </c>
    </row>
    <row r="2" spans="1:8" x14ac:dyDescent="0.25">
      <c r="A2" t="s">
        <v>146</v>
      </c>
      <c r="B2" t="str">
        <f>CONCATENATE("tdg_grp_", E2)</f>
        <v>tdg_grp_dngrs_gds</v>
      </c>
      <c r="C2" t="str">
        <f>SUBSTITUTE(SUBSTITUTE(SUBSTITUTE(SUBSTITUTE(SUBSTITUTE(SUBSTITUTE(LOWER(F2),"y",""), "u", ""), "o", ""),"i",""),"e", ""),"a", "")</f>
        <v>dngrs gds</v>
      </c>
      <c r="D2" t="str">
        <f>LOWER(MID(SUBSTITUTE(SUBSTITUTE(SUBSTITUTE(SUBSTITUTE(SUBSTITUTE(SUBSTITUTE(SUBSTITUTE(C2, "/", ""), ".", ""), ",","")," ","_"), "-", ""), ":", ""), "__", "_"),1,16))</f>
        <v>dngrs_gds</v>
      </c>
      <c r="E2" t="str">
        <f>IF(RIGHT(D2, 1) = "_", REPLACE(D2, LEN(D2), 1, ""), D2)</f>
        <v>dngrs_gds</v>
      </c>
      <c r="F2" s="3" t="s">
        <v>3</v>
      </c>
      <c r="G2" s="3" t="s">
        <v>29</v>
      </c>
      <c r="H2" s="1">
        <v>0</v>
      </c>
    </row>
    <row r="3" spans="1:8" x14ac:dyDescent="0.25">
      <c r="A3" t="s">
        <v>146</v>
      </c>
      <c r="B3" t="str">
        <f>CONCATENATE("tdg_grp_", E3)</f>
        <v>tdg_grp_xmptns</v>
      </c>
      <c r="C3" t="str">
        <f>SUBSTITUTE(SUBSTITUTE(SUBSTITUTE(SUBSTITUTE(SUBSTITUTE(SUBSTITUTE(LOWER(F3),"y",""), "u", ""), "o", ""),"i",""),"e", ""),"a", "")</f>
        <v>xmptns</v>
      </c>
      <c r="D3" t="str">
        <f>LOWER(MID(SUBSTITUTE(SUBSTITUTE(SUBSTITUTE(SUBSTITUTE(SUBSTITUTE(SUBSTITUTE(SUBSTITUTE(C3, "/", ""), ".", ""), ",","")," ","_"), "-", ""), ":", ""), "__", "_"),1,16))</f>
        <v>xmptns</v>
      </c>
      <c r="E3" t="str">
        <f>IF(RIGHT(D3, 1) = "_", REPLACE(D3, LEN(D3), 1, ""), D3)</f>
        <v>xmptns</v>
      </c>
      <c r="F3" s="3" t="s">
        <v>51</v>
      </c>
      <c r="G3" s="3" t="s">
        <v>52</v>
      </c>
      <c r="H3" s="1">
        <v>1</v>
      </c>
    </row>
    <row r="4" spans="1:8" x14ac:dyDescent="0.25">
      <c r="A4" t="s">
        <v>146</v>
      </c>
      <c r="B4" t="str">
        <f>CONCATENATE("tdg_grp_", E4)</f>
        <v>tdg_grp_shppng_dcmnts</v>
      </c>
      <c r="C4" t="str">
        <f>SUBSTITUTE(SUBSTITUTE(SUBSTITUTE(SUBSTITUTE(SUBSTITUTE(SUBSTITUTE(LOWER(F4),"y",""), "u", ""), "o", ""),"i",""),"e", ""),"a", "")</f>
        <v>shppng dcmnts</v>
      </c>
      <c r="D4" t="str">
        <f>LOWER(MID(SUBSTITUTE(SUBSTITUTE(SUBSTITUTE(SUBSTITUTE(SUBSTITUTE(SUBSTITUTE(SUBSTITUTE(C4, "/", ""), ".", ""), ",","")," ","_"), "-", ""), ":", ""), "__", "_"),1,16))</f>
        <v>shppng_dcmnts</v>
      </c>
      <c r="E4" t="str">
        <f>IF(RIGHT(D4, 1) = "_", REPLACE(D4, LEN(D4), 1, ""), D4)</f>
        <v>shppng_dcmnts</v>
      </c>
      <c r="F4" s="3" t="s">
        <v>61</v>
      </c>
      <c r="G4" s="3" t="s">
        <v>62</v>
      </c>
      <c r="H4" s="1">
        <v>0</v>
      </c>
    </row>
    <row r="5" spans="1:8" x14ac:dyDescent="0.25">
      <c r="A5" t="s">
        <v>146</v>
      </c>
      <c r="B5" t="str">
        <f>CONCATENATE("tdg_grp_", E5)</f>
        <v>tdg_grp_sft_mrks</v>
      </c>
      <c r="C5" t="str">
        <f>SUBSTITUTE(SUBSTITUTE(SUBSTITUTE(SUBSTITUTE(SUBSTITUTE(SUBSTITUTE(LOWER(F5),"y",""), "u", ""), "o", ""),"i",""),"e", ""),"a", "")</f>
        <v>sft mrks</v>
      </c>
      <c r="D5" t="str">
        <f>LOWER(MID(SUBSTITUTE(SUBSTITUTE(SUBSTITUTE(SUBSTITUTE(SUBSTITUTE(SUBSTITUTE(SUBSTITUTE(C5, "/", ""), ".", ""), ",","")," ","_"), "-", ""), ":", ""), "__", "_"),1,16))</f>
        <v>sft_mrks</v>
      </c>
      <c r="E5" t="str">
        <f>IF(RIGHT(D5, 1) = "_", REPLACE(D5, LEN(D5), 1, ""), D5)</f>
        <v>sft_mrks</v>
      </c>
      <c r="F5" s="3" t="s">
        <v>89</v>
      </c>
      <c r="G5" s="3" t="str">
        <f t="shared" ref="G5:G15" si="0">IF(F5="","",CONCATENATE("FR ",F5))</f>
        <v>FR SAFETY MARKS</v>
      </c>
      <c r="H5" s="1">
        <v>0</v>
      </c>
    </row>
    <row r="6" spans="1:8" x14ac:dyDescent="0.25">
      <c r="A6" t="s">
        <v>146</v>
      </c>
      <c r="B6" t="str">
        <f>CONCATENATE("tdg_grp_", E6)</f>
        <v>tdg_grp_mns_f_cntnmnt</v>
      </c>
      <c r="C6" t="str">
        <f>SUBSTITUTE(SUBSTITUTE(SUBSTITUTE(SUBSTITUTE(SUBSTITUTE(SUBSTITUTE(LOWER(F6),"y",""), "u", ""), "o", ""),"i",""),"e", ""),"a", "")</f>
        <v>mns f cntnmnt</v>
      </c>
      <c r="D6" t="str">
        <f>LOWER(MID(SUBSTITUTE(SUBSTITUTE(SUBSTITUTE(SUBSTITUTE(SUBSTITUTE(SUBSTITUTE(SUBSTITUTE(C6, "/", ""), ".", ""), ",","")," ","_"), "-", ""), ":", ""), "__", "_"),1,16))</f>
        <v>mns_f_cntnmnt</v>
      </c>
      <c r="E6" t="str">
        <f>IF(RIGHT(D6, 1) = "_", REPLACE(D6, LEN(D6), 1, ""), D6)</f>
        <v>mns_f_cntnmnt</v>
      </c>
      <c r="F6" s="3" t="s">
        <v>121</v>
      </c>
      <c r="G6" s="3" t="str">
        <f t="shared" si="0"/>
        <v>FR MEANS OF CONTAINMENT</v>
      </c>
      <c r="H6" s="1">
        <v>0</v>
      </c>
    </row>
    <row r="7" spans="1:8" x14ac:dyDescent="0.25">
      <c r="F7" s="3"/>
      <c r="G7" s="3" t="str">
        <f t="shared" si="0"/>
        <v/>
      </c>
      <c r="H7" s="1"/>
    </row>
    <row r="8" spans="1:8" x14ac:dyDescent="0.25">
      <c r="F8" s="3"/>
      <c r="G8" s="3" t="str">
        <f t="shared" si="0"/>
        <v/>
      </c>
      <c r="H8" s="1"/>
    </row>
    <row r="9" spans="1:8" x14ac:dyDescent="0.25">
      <c r="F9" s="3"/>
      <c r="G9" s="3" t="str">
        <f t="shared" si="0"/>
        <v/>
      </c>
      <c r="H9" s="1"/>
    </row>
    <row r="10" spans="1:8" x14ac:dyDescent="0.25">
      <c r="F10" s="3"/>
      <c r="G10" s="3" t="str">
        <f t="shared" si="0"/>
        <v/>
      </c>
      <c r="H10" s="1"/>
    </row>
    <row r="11" spans="1:8" x14ac:dyDescent="0.25">
      <c r="F11" s="3"/>
      <c r="G11" s="3" t="str">
        <f t="shared" si="0"/>
        <v/>
      </c>
      <c r="H11" s="1"/>
    </row>
    <row r="12" spans="1:8" x14ac:dyDescent="0.25">
      <c r="F12" s="3"/>
      <c r="G12" s="3" t="str">
        <f t="shared" si="0"/>
        <v/>
      </c>
      <c r="H12" s="1"/>
    </row>
    <row r="13" spans="1:8" x14ac:dyDescent="0.25">
      <c r="F13" s="3"/>
      <c r="G13" s="3" t="str">
        <f t="shared" si="0"/>
        <v/>
      </c>
      <c r="H13" s="1"/>
    </row>
    <row r="14" spans="1:8" x14ac:dyDescent="0.25">
      <c r="F14" s="3"/>
      <c r="G14" s="3" t="str">
        <f t="shared" si="0"/>
        <v/>
      </c>
      <c r="H14" s="1"/>
    </row>
    <row r="15" spans="1:8" x14ac:dyDescent="0.25">
      <c r="F15" s="3"/>
      <c r="G15" s="3" t="str">
        <f t="shared" si="0"/>
        <v/>
      </c>
      <c r="H15" s="1"/>
    </row>
    <row r="16" spans="1:8" x14ac:dyDescent="0.25">
      <c r="F16" s="3"/>
      <c r="G16" s="3"/>
      <c r="H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E13" zoomScaleNormal="100" workbookViewId="0">
      <selection activeCell="H35" sqref="H35"/>
    </sheetView>
  </sheetViews>
  <sheetFormatPr defaultColWidth="40.28515625" defaultRowHeight="15" outlineLevelCol="1" x14ac:dyDescent="0.25"/>
  <cols>
    <col min="1" max="1" width="27.85546875" hidden="1" customWidth="1" outlineLevel="1"/>
    <col min="2" max="2" width="19.42578125" hidden="1" customWidth="1" outlineLevel="1"/>
    <col min="3" max="3" width="26.140625" hidden="1" customWidth="1" outlineLevel="1"/>
    <col min="4" max="4" width="34.85546875" hidden="1" customWidth="1" outlineLevel="1"/>
    <col min="5" max="5" width="41.28515625" customWidth="1" collapsed="1"/>
    <col min="6" max="6" width="52.7109375" customWidth="1" outlineLevel="1"/>
    <col min="7" max="9" width="27.5703125" customWidth="1" outlineLevel="1"/>
    <col min="10" max="10" width="95.42578125" customWidth="1"/>
    <col min="11" max="11" width="91" customWidth="1"/>
    <col min="12" max="13" width="36.28515625" hidden="1" customWidth="1" outlineLevel="1"/>
    <col min="14" max="14" width="38.28515625" customWidth="1" collapsed="1"/>
  </cols>
  <sheetData>
    <row r="1" spans="1:14" x14ac:dyDescent="0.25">
      <c r="A1" s="12"/>
      <c r="B1" s="12"/>
      <c r="C1" s="12"/>
      <c r="D1" s="12"/>
      <c r="E1" s="12" t="s">
        <v>148</v>
      </c>
      <c r="F1" s="12" t="s">
        <v>139</v>
      </c>
      <c r="J1" s="3" t="s">
        <v>33</v>
      </c>
      <c r="K1" s="3" t="s">
        <v>34</v>
      </c>
      <c r="L1" s="3"/>
      <c r="M1" s="3"/>
      <c r="N1" s="3" t="s">
        <v>42</v>
      </c>
    </row>
    <row r="2" spans="1:14" x14ac:dyDescent="0.25">
      <c r="A2" t="str">
        <f>CONCATENATE("tdg_grp_", D2)</f>
        <v>tdg_grp_dngrs_gds</v>
      </c>
      <c r="B2" t="str">
        <f>SUBSTITUTE(SUBSTITUTE(SUBSTITUTE(SUBSTITUTE(SUBSTITUTE(SUBSTITUTE(LOWER(E2),"y",""), "u", ""), "o", ""),"i",""),"e", ""),"a", "")</f>
        <v>dngrs gds</v>
      </c>
      <c r="C2" t="str">
        <f>LOWER(MID(SUBSTITUTE(SUBSTITUTE(SUBSTITUTE(SUBSTITUTE(SUBSTITUTE(SUBSTITUTE(SUBSTITUTE(B2, "/", ""), ".", ""), ",","")," ","_"), "-", ""), ":", ""), "__", "_"),1,16))</f>
        <v>dngrs_gds</v>
      </c>
      <c r="D2" t="str">
        <f>IF(RIGHT(C2, 1) = "_", REPLACE(C2, LEN(C2), 1, ""), C2)</f>
        <v>dngrs_gds</v>
      </c>
      <c r="E2" s="3" t="s">
        <v>3</v>
      </c>
      <c r="F2" t="str">
        <f>CONCATENATE(A2, "_qstn_", G2)</f>
        <v>tdg_grp_dngrs_gds_qstn_hs_prf_f_clssfct</v>
      </c>
      <c r="G2" t="str">
        <f t="shared" ref="G2:G34" si="0">IF(RIGHT(H2, 1) = "_", REPLACE(H2, LEN(H2), 1, ""), H2)</f>
        <v>hs_prf_f_clssfct</v>
      </c>
      <c r="H2" s="14" t="str">
        <f t="shared" ref="H2:H34" si="1">LOWER(MID(SUBSTITUTE(SUBSTITUTE(SUBSTITUTE(SUBSTITUTE(SUBSTITUTE(SUBSTITUTE(SUBSTITUTE(SUBSTITUTE(SUBSTITUTE(SUBSTITUTE(SUBSTITUTE(I2,"&lt;br/&gt;", ""),")",""),"(",""), "?", ""), "/", ""), ".", ""), ",","")," ","_"), "-", ""), ":", ""), "__", "_"),1,16))</f>
        <v>hs_prf_f_clssfct</v>
      </c>
      <c r="I2" t="str">
        <f t="shared" ref="I2:I62" si="2">SUBSTITUTE(SUBSTITUTE(SUBSTITUTE(SUBSTITUTE(SUBSTITUTE(SUBSTITUTE(J2,"y",""), "u", ""), "o", ""),"i",""),"e", ""),"a", "")</f>
        <v>Hs prf f clssfctn bn gvn fr ll dngrs gds hndld t ths fclt? (Sctn 2.2.1)</v>
      </c>
      <c r="J2" s="1" t="s">
        <v>199</v>
      </c>
      <c r="K2" s="1" t="s">
        <v>5</v>
      </c>
      <c r="L2" s="1"/>
      <c r="M2" s="1"/>
      <c r="N2" s="1">
        <v>1</v>
      </c>
    </row>
    <row r="3" spans="1:14" x14ac:dyDescent="0.25">
      <c r="A3" t="str">
        <f>CONCATENATE("tdg_grp_", D3)</f>
        <v>tdg_grp_xmptns</v>
      </c>
      <c r="B3" t="str">
        <f>SUBSTITUTE(SUBSTITUTE(SUBSTITUTE(SUBSTITUTE(SUBSTITUTE(SUBSTITUTE(LOWER(E3),"y",""), "u", ""), "o", ""),"i",""),"e", ""),"a", "")</f>
        <v>xmptns</v>
      </c>
      <c r="C3" t="str">
        <f>LOWER(MID(SUBSTITUTE(SUBSTITUTE(SUBSTITUTE(SUBSTITUTE(SUBSTITUTE(SUBSTITUTE(SUBSTITUTE(B3, "/", ""), ".", ""), ",","")," ","_"), "-", ""), ":", ""), "__", "_"),1,16))</f>
        <v>xmptns</v>
      </c>
      <c r="D3" t="str">
        <f>IF(RIGHT(C3, 1) = "_", REPLACE(C3, LEN(C3), 1, ""), C3)</f>
        <v>xmptns</v>
      </c>
      <c r="E3" s="3" t="s">
        <v>51</v>
      </c>
      <c r="F3" t="str">
        <f t="shared" ref="F3:F62" si="3">CONCATENATE(A3, "_qstn_", G3)</f>
        <v>tdg_grp_xmptns_qstn_ds_ths_fclt_hv_n</v>
      </c>
      <c r="G3" t="str">
        <f t="shared" si="0"/>
        <v>ds_ths_fclt_hv_n</v>
      </c>
      <c r="H3" s="14" t="str">
        <f t="shared" si="1"/>
        <v>ds_ths_fclt_hv_n</v>
      </c>
      <c r="I3" t="str">
        <f t="shared" si="2"/>
        <v>Ds ths fclt hv n xmptn fr  prt f th rgltns? (Exmptn : sctn 2.14.2)</v>
      </c>
      <c r="J3" s="1" t="s">
        <v>200</v>
      </c>
      <c r="K3" s="1" t="s">
        <v>54</v>
      </c>
      <c r="L3" s="1"/>
      <c r="M3" s="1"/>
      <c r="N3" s="1">
        <v>1</v>
      </c>
    </row>
    <row r="4" spans="1:14" x14ac:dyDescent="0.25">
      <c r="A4" t="str">
        <f t="shared" ref="A4:A62" si="4">CONCATENATE("tdg_grp_", D4)</f>
        <v>tdg_grp_xmptns</v>
      </c>
      <c r="B4" t="str">
        <f t="shared" ref="B4:B62" si="5">SUBSTITUTE(SUBSTITUTE(SUBSTITUTE(SUBSTITUTE(SUBSTITUTE(SUBSTITUTE(LOWER(E4),"y",""), "u", ""), "o", ""),"i",""),"e", ""),"a", "")</f>
        <v>xmptns</v>
      </c>
      <c r="C4" t="str">
        <f t="shared" ref="C4:C62" si="6">LOWER(MID(SUBSTITUTE(SUBSTITUTE(SUBSTITUTE(SUBSTITUTE(SUBSTITUTE(SUBSTITUTE(SUBSTITUTE(B4, "/", ""), ".", ""), ",","")," ","_"), "-", ""), ":", ""), "__", "_"),1,16))</f>
        <v>xmptns</v>
      </c>
      <c r="D4" t="str">
        <f t="shared" ref="D4:D62" si="7">IF(RIGHT(C4, 1) = "_", REPLACE(C4, LEN(C4), 1, ""), C4)</f>
        <v>xmptns</v>
      </c>
      <c r="E4" s="3" t="s">
        <v>51</v>
      </c>
      <c r="F4" t="str">
        <f t="shared" si="3"/>
        <v>tdg_grp_xmptns_qstn_wht_prt_f_th_rgl</v>
      </c>
      <c r="G4" t="str">
        <f t="shared" si="0"/>
        <v>wht_prt_f_th_rgl</v>
      </c>
      <c r="H4" s="14" t="str">
        <f t="shared" si="1"/>
        <v>wht_prt_f_th_rgl</v>
      </c>
      <c r="I4" t="str">
        <f t="shared" si="2"/>
        <v>Wht prt f th rgltns s ths fclt xmpt?</v>
      </c>
      <c r="J4" s="1" t="s">
        <v>57</v>
      </c>
      <c r="K4" s="1" t="s">
        <v>58</v>
      </c>
      <c r="N4" s="1">
        <v>0</v>
      </c>
    </row>
    <row r="5" spans="1:14" x14ac:dyDescent="0.25">
      <c r="A5" t="str">
        <f t="shared" ref="A5" si="8">CONCATENATE("tdg_grp_", D5)</f>
        <v>tdg_grp_xmptns</v>
      </c>
      <c r="B5" t="str">
        <f t="shared" ref="B5" si="9">SUBSTITUTE(SUBSTITUTE(SUBSTITUTE(SUBSTITUTE(SUBSTITUTE(SUBSTITUTE(LOWER(E5),"y",""), "u", ""), "o", ""),"i",""),"e", ""),"a", "")</f>
        <v>xmptns</v>
      </c>
      <c r="C5" t="str">
        <f t="shared" ref="C5" si="10">LOWER(MID(SUBSTITUTE(SUBSTITUTE(SUBSTITUTE(SUBSTITUTE(SUBSTITUTE(SUBSTITUTE(SUBSTITUTE(B5, "/", ""), ".", ""), ",","")," ","_"), "-", ""), ":", ""), "__", "_"),1,16))</f>
        <v>xmptns</v>
      </c>
      <c r="D5" t="str">
        <f t="shared" ref="D5" si="11">IF(RIGHT(C5, 1) = "_", REPLACE(C5, LEN(C5), 1, ""), C5)</f>
        <v>xmptns</v>
      </c>
      <c r="E5" s="3" t="s">
        <v>51</v>
      </c>
      <c r="F5" t="str">
        <f t="shared" ref="F5" si="12">CONCATENATE(A5, "_qstn_", G5)</f>
        <v>tdg_grp_xmptns_qstn_ar_th_n_cmplnc</v>
      </c>
      <c r="G5" t="str">
        <f t="shared" ref="G5" si="13">IF(RIGHT(H5, 1) = "_", REPLACE(H5, LEN(H5), 1, ""), H5)</f>
        <v>ar_th_n_cmplnc</v>
      </c>
      <c r="H5" s="14" t="str">
        <f t="shared" si="1"/>
        <v>ar_th_n_cmplnc</v>
      </c>
      <c r="I5" t="str">
        <f t="shared" ref="I5" si="14">SUBSTITUTE(SUBSTITUTE(SUBSTITUTE(SUBSTITUTE(SUBSTITUTE(SUBSTITUTE(J5,"y",""), "u", ""), "o", ""),"i",""),"e", ""),"a", "")</f>
        <v>Ar th n cmplnc?</v>
      </c>
      <c r="J5" s="14" t="s">
        <v>203</v>
      </c>
      <c r="K5" s="1" t="s">
        <v>204</v>
      </c>
      <c r="N5" s="1">
        <v>0</v>
      </c>
    </row>
    <row r="6" spans="1:14" x14ac:dyDescent="0.25">
      <c r="A6" t="str">
        <f t="shared" si="4"/>
        <v>tdg_grp_shppng_dcmnts</v>
      </c>
      <c r="B6" t="str">
        <f t="shared" si="5"/>
        <v>shppng dcmnts</v>
      </c>
      <c r="C6" t="str">
        <f t="shared" si="6"/>
        <v>shppng_dcmnts</v>
      </c>
      <c r="D6" t="str">
        <f t="shared" si="7"/>
        <v>shppng_dcmnts</v>
      </c>
      <c r="E6" s="3" t="s">
        <v>61</v>
      </c>
      <c r="F6" t="str">
        <f t="shared" si="3"/>
        <v>tdg_grp_shppng_dcmnts_qstn_nmbr_f_dngrs_gds</v>
      </c>
      <c r="G6" t="str">
        <f t="shared" si="0"/>
        <v>nmbr_f_dngrs_gds</v>
      </c>
      <c r="H6" s="14" t="str">
        <f t="shared" si="1"/>
        <v>nmbr_f_dngrs_gds</v>
      </c>
      <c r="I6" t="str">
        <f t="shared" si="2"/>
        <v>Nmbr f dngrs gds shpmnts pr r (pprxmt)</v>
      </c>
      <c r="J6" s="1" t="s">
        <v>63</v>
      </c>
      <c r="K6" s="1" t="s">
        <v>63</v>
      </c>
      <c r="L6" s="1"/>
      <c r="M6" s="1"/>
      <c r="N6" s="1">
        <v>1</v>
      </c>
    </row>
    <row r="7" spans="1:14" x14ac:dyDescent="0.25">
      <c r="A7" t="str">
        <f t="shared" si="4"/>
        <v>tdg_grp_shppng_dcmnts</v>
      </c>
      <c r="B7" t="str">
        <f t="shared" si="5"/>
        <v>shppng dcmnts</v>
      </c>
      <c r="C7" t="str">
        <f t="shared" si="6"/>
        <v>shppng_dcmnts</v>
      </c>
      <c r="D7" t="str">
        <f t="shared" si="7"/>
        <v>shppng_dcmnts</v>
      </c>
      <c r="E7" s="3" t="s">
        <v>61</v>
      </c>
      <c r="F7" t="str">
        <f t="shared" si="3"/>
        <v>tdg_grp_shppng_dcmnts_qstn_tk_rprsnttv_nmbr</v>
      </c>
      <c r="G7" t="str">
        <f t="shared" si="0"/>
        <v>tk_rprsnttv_nmbr</v>
      </c>
      <c r="H7" s="14" t="str">
        <f t="shared" si="1"/>
        <v>tk_rprsnttv_nmbr</v>
      </c>
      <c r="I7" t="str">
        <f t="shared" si="2"/>
        <v>Tk  rprsnttv nmbr f shppng dcmnts t b vrfd (mn. 5)</v>
      </c>
      <c r="J7" s="1" t="s">
        <v>64</v>
      </c>
      <c r="K7" s="1" t="s">
        <v>64</v>
      </c>
      <c r="L7" s="1"/>
      <c r="M7" s="1"/>
      <c r="N7" s="1">
        <v>1</v>
      </c>
    </row>
    <row r="8" spans="1:14" x14ac:dyDescent="0.25">
      <c r="A8" t="str">
        <f t="shared" si="4"/>
        <v>tdg_grp_shppng_dcmnts</v>
      </c>
      <c r="B8" t="str">
        <f t="shared" si="5"/>
        <v>shppng dcmnts</v>
      </c>
      <c r="C8" t="str">
        <f t="shared" si="6"/>
        <v>shppng_dcmnts</v>
      </c>
      <c r="D8" t="str">
        <f t="shared" si="7"/>
        <v>shppng_dcmnts</v>
      </c>
      <c r="E8" s="3" t="s">
        <v>61</v>
      </c>
      <c r="F8" t="str">
        <f t="shared" si="3"/>
        <v>tdg_grp_shppng_dcmnts_qstn_hv_rcrd_f_th_cln</v>
      </c>
      <c r="G8" t="str">
        <f t="shared" si="0"/>
        <v>hv_rcrd_f_th_cln</v>
      </c>
      <c r="H8" s="14" t="str">
        <f t="shared" si="1"/>
        <v>hv_rcrd_f_th_cln</v>
      </c>
      <c r="I8" t="str">
        <f t="shared" si="2"/>
        <v>Hv  rcrd f th clnts (stndrdzd mns f cntnmnt) TDGA (Sbsctn 9 (1))</v>
      </c>
      <c r="J8" s="1" t="s">
        <v>260</v>
      </c>
      <c r="K8" s="1" t="s">
        <v>65</v>
      </c>
      <c r="L8" s="1"/>
      <c r="M8" s="1"/>
      <c r="N8" s="1">
        <v>1</v>
      </c>
    </row>
    <row r="9" spans="1:14" x14ac:dyDescent="0.25">
      <c r="A9" t="str">
        <f t="shared" si="4"/>
        <v>tdg_grp_shppng_dcmnts</v>
      </c>
      <c r="B9" t="str">
        <f t="shared" si="5"/>
        <v>shppng dcmnts</v>
      </c>
      <c r="C9" t="str">
        <f t="shared" si="6"/>
        <v>shppng_dcmnts</v>
      </c>
      <c r="D9" t="str">
        <f t="shared" si="7"/>
        <v>shppng_dcmnts</v>
      </c>
      <c r="E9" s="3" t="s">
        <v>61</v>
      </c>
      <c r="F9" t="str">
        <f t="shared" si="3"/>
        <v>tdg_grp_shppng_dcmnts_qstn_onst_vrfctn_f_pp</v>
      </c>
      <c r="G9" t="str">
        <f t="shared" si="0"/>
        <v>onst_vrfctn_f_pp</v>
      </c>
      <c r="H9" s="14" t="str">
        <f t="shared" si="1"/>
        <v>onst_vrfctn_f_pp</v>
      </c>
      <c r="I9" t="str">
        <f t="shared" si="2"/>
        <v>On-st vrfctn (f pplcbl)</v>
      </c>
      <c r="J9" s="3" t="s">
        <v>75</v>
      </c>
      <c r="K9" s="3" t="str">
        <f>CONCATENATE("FR ", J9)</f>
        <v>FR On-site verification (if applicable)</v>
      </c>
      <c r="L9" s="3"/>
      <c r="M9" s="3"/>
      <c r="N9" s="1">
        <v>1</v>
      </c>
    </row>
    <row r="10" spans="1:14" x14ac:dyDescent="0.25">
      <c r="A10" t="str">
        <f t="shared" si="4"/>
        <v>tdg_grp_shppng_dcmnts</v>
      </c>
      <c r="B10" t="str">
        <f t="shared" si="5"/>
        <v>shppng dcmnts</v>
      </c>
      <c r="C10" t="str">
        <f t="shared" si="6"/>
        <v>shppng_dcmnts</v>
      </c>
      <c r="D10" t="str">
        <f t="shared" si="7"/>
        <v>shppng_dcmnts</v>
      </c>
      <c r="E10" s="3" t="s">
        <v>61</v>
      </c>
      <c r="F10" t="str">
        <f t="shared" si="3"/>
        <v>tdg_grp_shppng_dcmnts_qstn_lctn_f_shppng_dc</v>
      </c>
      <c r="G10" t="str">
        <f t="shared" si="0"/>
        <v>lctn_f_shppng_dc</v>
      </c>
      <c r="H10" s="14" t="str">
        <f t="shared" si="1"/>
        <v>lctn_f_shppng_dc</v>
      </c>
      <c r="I10" t="str">
        <f t="shared" si="2"/>
        <v>Lctn f shppng dcmnt (sctns 3.7 t 3.10)</v>
      </c>
      <c r="J10" s="1" t="s">
        <v>69</v>
      </c>
      <c r="K10" s="1" t="str">
        <f>CONCATENATE("FR ", J10)</f>
        <v>FR Location of shipping document (sections 3.7 to 3.10)</v>
      </c>
      <c r="L10" s="1"/>
      <c r="M10" s="1"/>
      <c r="N10" s="1">
        <v>1</v>
      </c>
    </row>
    <row r="11" spans="1:14" x14ac:dyDescent="0.25">
      <c r="A11" t="str">
        <f t="shared" si="4"/>
        <v>tdg_grp_shppng_dcmnts</v>
      </c>
      <c r="B11" t="str">
        <f t="shared" si="5"/>
        <v>shppng dcmnts</v>
      </c>
      <c r="C11" t="str">
        <f t="shared" si="6"/>
        <v>shppng_dcmnts</v>
      </c>
      <c r="D11" t="str">
        <f t="shared" si="7"/>
        <v>shppng_dcmnts</v>
      </c>
      <c r="E11" s="3" t="s">
        <v>61</v>
      </c>
      <c r="F11" t="str">
        <f t="shared" si="3"/>
        <v>tdg_grp_shppng_dcmnts_qstn_dngrs_gds_r_ccmp</v>
      </c>
      <c r="G11" t="str">
        <f t="shared" si="0"/>
        <v>dngrs_gds_r_ccmp</v>
      </c>
      <c r="H11" s="14" t="str">
        <f t="shared" si="1"/>
        <v>dngrs_gds_r_ccmp</v>
      </c>
      <c r="I11" t="str">
        <f t="shared" si="2"/>
        <v>Dngrs gds r ccmpnd b  shppng dcmnt (sctns 3.1 nd 3.2)</v>
      </c>
      <c r="J11" s="1" t="s">
        <v>70</v>
      </c>
      <c r="K11" s="1" t="str">
        <f t="shared" ref="K11:K40" si="15">CONCATENATE("FR ", J11)</f>
        <v>FR Dangerous goods are accompanied by a shipping document (sections 3.1 and 3.2)</v>
      </c>
      <c r="L11" s="1"/>
      <c r="M11" s="1"/>
      <c r="N11" s="1">
        <v>1</v>
      </c>
    </row>
    <row r="12" spans="1:14" x14ac:dyDescent="0.25">
      <c r="A12" t="str">
        <f t="shared" si="4"/>
        <v>tdg_grp_shppng_dcmnts</v>
      </c>
      <c r="B12" t="str">
        <f t="shared" si="5"/>
        <v>shppng dcmnts</v>
      </c>
      <c r="C12" t="str">
        <f t="shared" si="6"/>
        <v>shppng_dcmnts</v>
      </c>
      <c r="D12" t="str">
        <f t="shared" si="7"/>
        <v>shppng_dcmnts</v>
      </c>
      <c r="E12" s="3" t="s">
        <v>61</v>
      </c>
      <c r="F12" t="str">
        <f t="shared" si="3"/>
        <v>tdg_grp_shppng_dcmnts_qstn_cnsst_fr_trnsprt</v>
      </c>
      <c r="G12" t="str">
        <f t="shared" si="0"/>
        <v>cnsst_fr_trnsprt</v>
      </c>
      <c r="H12" s="14" t="str">
        <f t="shared" si="1"/>
        <v>cnsst_fr_trnsprt</v>
      </c>
      <c r="I12" t="str">
        <f t="shared" si="2"/>
        <v>Cnsst fr trnsprt b rl (sctn 3.3)</v>
      </c>
      <c r="J12" s="10" t="s">
        <v>205</v>
      </c>
      <c r="K12" s="10" t="str">
        <f t="shared" si="15"/>
        <v>FR Consist for transport by rail (section 3.3)</v>
      </c>
      <c r="L12" s="10"/>
      <c r="M12" s="10"/>
      <c r="N12" s="1">
        <v>1</v>
      </c>
    </row>
    <row r="13" spans="1:14" x14ac:dyDescent="0.25">
      <c r="A13" t="str">
        <f t="shared" si="4"/>
        <v>tdg_grp_shppng_dcmnts</v>
      </c>
      <c r="B13" t="str">
        <f t="shared" si="5"/>
        <v>shppng dcmnts</v>
      </c>
      <c r="C13" t="str">
        <f t="shared" si="6"/>
        <v>shppng_dcmnts</v>
      </c>
      <c r="D13" t="str">
        <f t="shared" si="7"/>
        <v>shppng_dcmnts</v>
      </c>
      <c r="E13" s="3" t="s">
        <v>61</v>
      </c>
      <c r="F13" t="str">
        <f t="shared" si="3"/>
        <v>tdg_grp_shppng_dcmnts_qstn_imprtnt_nfrmtn_r</v>
      </c>
      <c r="G13" t="str">
        <f t="shared" si="0"/>
        <v>imprtnt_nfrmtn_r</v>
      </c>
      <c r="H13" s="14" t="str">
        <f t="shared" si="1"/>
        <v>imprtnt_nfrmtn_r</v>
      </c>
      <c r="I13" t="str">
        <f t="shared" si="2"/>
        <v>Imprtnt nfrmtn rgrdng th shppng dcmnt</v>
      </c>
      <c r="J13" s="3" t="s">
        <v>73</v>
      </c>
      <c r="K13" s="3" t="str">
        <f t="shared" si="15"/>
        <v>FR Important information regarding the shipping document</v>
      </c>
      <c r="L13" s="3"/>
      <c r="M13" s="3"/>
      <c r="N13" s="1">
        <v>1</v>
      </c>
    </row>
    <row r="14" spans="1:14" x14ac:dyDescent="0.25">
      <c r="A14" t="str">
        <f t="shared" si="4"/>
        <v>tdg_grp_shppng_dcmnts</v>
      </c>
      <c r="B14" t="str">
        <f t="shared" si="5"/>
        <v>shppng dcmnts</v>
      </c>
      <c r="C14" t="str">
        <f t="shared" si="6"/>
        <v>shppng_dcmnts</v>
      </c>
      <c r="D14" t="str">
        <f t="shared" si="7"/>
        <v>shppng_dcmnts</v>
      </c>
      <c r="E14" s="3" t="s">
        <v>61</v>
      </c>
      <c r="F14" t="str">
        <f t="shared" si="3"/>
        <v>tdg_grp_shppng_dcmnts_qstn_lgblt_nd_lngg_sc</v>
      </c>
      <c r="G14" t="str">
        <f t="shared" si="0"/>
        <v>lgblt_nd_lngg_sc</v>
      </c>
      <c r="H14" s="14" t="str">
        <f t="shared" si="1"/>
        <v>lgblt_nd_lngg_sc</v>
      </c>
      <c r="I14" t="str">
        <f t="shared" si="2"/>
        <v>Lgblt nd Lngg (sctn 3.4)</v>
      </c>
      <c r="J14" s="1" t="s">
        <v>206</v>
      </c>
      <c r="K14" s="1" t="str">
        <f t="shared" si="15"/>
        <v>FR Legibility and Language (section 3.4)</v>
      </c>
      <c r="L14" s="1"/>
      <c r="M14" s="1"/>
      <c r="N14" s="1">
        <v>1</v>
      </c>
    </row>
    <row r="15" spans="1:14" x14ac:dyDescent="0.25">
      <c r="A15" t="str">
        <f t="shared" si="4"/>
        <v>tdg_grp_shppng_dcmnts</v>
      </c>
      <c r="B15" t="str">
        <f t="shared" si="5"/>
        <v>shppng dcmnts</v>
      </c>
      <c r="C15" t="str">
        <f t="shared" si="6"/>
        <v>shppng_dcmnts</v>
      </c>
      <c r="D15" t="str">
        <f t="shared" si="7"/>
        <v>shppng_dcmnts</v>
      </c>
      <c r="E15" s="3" t="s">
        <v>61</v>
      </c>
      <c r="F15" t="str">
        <f t="shared" si="3"/>
        <v>tdg_grp_shppng_dcmnts_qstn_dngrs_gds_n_th_s</v>
      </c>
      <c r="G15" t="str">
        <f t="shared" si="0"/>
        <v>dngrs_gds_n_th_s</v>
      </c>
      <c r="H15" s="14" t="str">
        <f t="shared" si="1"/>
        <v>dngrs_gds_n_th_s</v>
      </c>
      <c r="I15" t="str">
        <f>SUBSTITUTE(SUBSTITUTE(SUBSTITUTE(SUBSTITUTE(SUBSTITUTE(SUBSTITUTE(J15,"y",""), "u", ""), "o", ""),"i",""),"e", ""),"a", "")</f>
        <v>Dngrs gds n th sm dcmnt s nn-dngrs gds (ptns) (Sbsctn 3.4 (2))</v>
      </c>
      <c r="J15" s="1" t="s">
        <v>261</v>
      </c>
      <c r="K15" s="1" t="str">
        <f t="shared" si="15"/>
        <v>FR Dangerous goods on the same document as non-dangerous goods (options) (Subsection 3.4 (2))</v>
      </c>
      <c r="L15" s="1"/>
      <c r="M15" s="1"/>
      <c r="N15" s="1">
        <v>1</v>
      </c>
    </row>
    <row r="16" spans="1:14" x14ac:dyDescent="0.25">
      <c r="A16" t="str">
        <f t="shared" si="4"/>
        <v>tdg_grp_shppng_dcmnts</v>
      </c>
      <c r="B16" t="str">
        <f t="shared" si="5"/>
        <v>shppng dcmnts</v>
      </c>
      <c r="C16" t="str">
        <f t="shared" si="6"/>
        <v>shppng_dcmnts</v>
      </c>
      <c r="D16" t="str">
        <f t="shared" si="7"/>
        <v>shppng_dcmnts</v>
      </c>
      <c r="E16" s="3" t="s">
        <v>61</v>
      </c>
      <c r="F16" t="str">
        <f t="shared" si="3"/>
        <v>tdg_grp_shppng_dcmnts_qstn_infrmtn_n_shppng</v>
      </c>
      <c r="G16" t="str">
        <f t="shared" si="0"/>
        <v>infrmtn_n_shppng</v>
      </c>
      <c r="H16" s="14" t="str">
        <f t="shared" si="1"/>
        <v>infrmtn_n_shppng</v>
      </c>
      <c r="I16" t="str">
        <f t="shared" si="2"/>
        <v>Infrmtn n  Shppng Dcmnt (sctn 3.5)</v>
      </c>
      <c r="J16" s="1" t="s">
        <v>207</v>
      </c>
      <c r="K16" s="1" t="str">
        <f t="shared" si="15"/>
        <v>FR Information on a Shipping Document (section 3.5)</v>
      </c>
      <c r="L16" s="1"/>
      <c r="M16" s="1"/>
      <c r="N16" s="1">
        <v>1</v>
      </c>
    </row>
    <row r="17" spans="1:14" x14ac:dyDescent="0.25">
      <c r="A17" t="str">
        <f t="shared" si="4"/>
        <v>tdg_grp_shppng_dcmnts</v>
      </c>
      <c r="B17" t="str">
        <f t="shared" si="5"/>
        <v>shppng dcmnts</v>
      </c>
      <c r="C17" t="str">
        <f t="shared" si="6"/>
        <v>shppng_dcmnts</v>
      </c>
      <c r="D17" t="str">
        <f t="shared" si="7"/>
        <v>shppng_dcmnts</v>
      </c>
      <c r="E17" s="3" t="s">
        <v>61</v>
      </c>
      <c r="F17" t="str">
        <f t="shared" si="3"/>
        <v>tdg_grp_shppng_dcmnts_qstn_kpng_shppng_dcmn</v>
      </c>
      <c r="G17" t="str">
        <f t="shared" si="0"/>
        <v>kpng_shppng_dcmn</v>
      </c>
      <c r="H17" s="14" t="str">
        <f t="shared" si="1"/>
        <v>kpng_shppng_dcmn</v>
      </c>
      <c r="I17" t="str">
        <f t="shared" si="2"/>
        <v>Kpng Shppng Dcmnt Infrmtn (sctn 3.11)</v>
      </c>
      <c r="J17" s="1" t="s">
        <v>208</v>
      </c>
      <c r="K17" s="1" t="str">
        <f t="shared" si="15"/>
        <v>FR Keeping Shipping Document Information (section 3.11)</v>
      </c>
      <c r="L17" s="1"/>
      <c r="M17" s="1"/>
      <c r="N17" s="1">
        <v>1</v>
      </c>
    </row>
    <row r="18" spans="1:14" ht="30" x14ac:dyDescent="0.25">
      <c r="A18" t="str">
        <f t="shared" si="4"/>
        <v>tdg_grp_shppng_dcmnts</v>
      </c>
      <c r="B18" t="str">
        <f t="shared" si="5"/>
        <v>shppng dcmnts</v>
      </c>
      <c r="C18" t="str">
        <f t="shared" si="6"/>
        <v>shppng_dcmnts</v>
      </c>
      <c r="D18" t="str">
        <f t="shared" si="7"/>
        <v>shppng_dcmnts</v>
      </c>
      <c r="E18" s="3" t="s">
        <v>61</v>
      </c>
      <c r="F18" t="str">
        <f t="shared" si="3"/>
        <v>tdg_grp_shppng_dcmnts_qstn_clss_7_th_ddtnl</v>
      </c>
      <c r="G18" t="str">
        <f t="shared" si="0"/>
        <v>clss_7_th_ddtnl</v>
      </c>
      <c r="H18" s="14" t="str">
        <f t="shared" si="1"/>
        <v>clss_7_th_ddtnl_</v>
      </c>
      <c r="I18" t="str">
        <f t="shared" si="2"/>
        <v>Clss 7 - th ddtnl nfrmtn rqrd fr trnsprt dcmnts ndr th “Pckgng nd Trnsprt f Nclr Sbstncs Rgltns” (Prgrph 3.6 (3) (d))</v>
      </c>
      <c r="J18" s="1" t="s">
        <v>262</v>
      </c>
      <c r="K18" s="1" t="str">
        <f t="shared" si="15"/>
        <v>FR Class 7 - the additional information required for transport documents under the “Packaging and Transport of Nuclear Substances Regulations” (Paragraph 3.6 (3) (d))</v>
      </c>
      <c r="L18" s="1"/>
      <c r="M18" s="1"/>
      <c r="N18" s="1">
        <v>1</v>
      </c>
    </row>
    <row r="19" spans="1:14" x14ac:dyDescent="0.25">
      <c r="A19" t="str">
        <f t="shared" si="4"/>
        <v>tdg_grp_shppng_dcmnts</v>
      </c>
      <c r="B19" t="str">
        <f t="shared" si="5"/>
        <v>shppng dcmnts</v>
      </c>
      <c r="C19" t="str">
        <f t="shared" si="6"/>
        <v>shppng_dcmnts</v>
      </c>
      <c r="D19" t="str">
        <f t="shared" si="7"/>
        <v>shppng_dcmnts</v>
      </c>
      <c r="E19" s="3" t="s">
        <v>61</v>
      </c>
      <c r="F19" t="str">
        <f t="shared" si="3"/>
        <v>tdg_grp_shppng_dcmnts_qstn_addtnl_infrmtn</v>
      </c>
      <c r="G19" t="str">
        <f t="shared" si="0"/>
        <v>addtnl_infrmtn</v>
      </c>
      <c r="H19" s="14" t="str">
        <f t="shared" si="1"/>
        <v>addtnl_infrmtn</v>
      </c>
      <c r="I19" t="str">
        <f t="shared" si="2"/>
        <v>Addtnl Infrmtn</v>
      </c>
      <c r="J19" s="3" t="s">
        <v>74</v>
      </c>
      <c r="K19" s="3" t="str">
        <f t="shared" si="15"/>
        <v>FR Additional Information</v>
      </c>
      <c r="L19" s="3"/>
      <c r="M19" s="3"/>
      <c r="N19" s="1">
        <v>1</v>
      </c>
    </row>
    <row r="20" spans="1:14" x14ac:dyDescent="0.25">
      <c r="A20" t="str">
        <f t="shared" si="4"/>
        <v>tdg_grp_shppng_dcmnts</v>
      </c>
      <c r="B20" t="str">
        <f t="shared" si="5"/>
        <v>shppng dcmnts</v>
      </c>
      <c r="C20" t="str">
        <f t="shared" si="6"/>
        <v>shppng_dcmnts</v>
      </c>
      <c r="D20" t="str">
        <f t="shared" si="7"/>
        <v>shppng_dcmnts</v>
      </c>
      <c r="E20" s="3" t="s">
        <v>61</v>
      </c>
      <c r="F20" t="str">
        <f t="shared" si="3"/>
        <v>tdg_grp_shppng_dcmnts_qstn_cmptblt_grp_clss</v>
      </c>
      <c r="G20" t="str">
        <f t="shared" si="0"/>
        <v>cmptblt_grp_clss</v>
      </c>
      <c r="H20" s="14" t="str">
        <f t="shared" si="1"/>
        <v>cmptblt_grp_clss</v>
      </c>
      <c r="I20" t="str">
        <f t="shared" si="2"/>
        <v>Cmptblt Grp (Clss 1) (Sbprgrph 3.5 (1) (c) (v))</v>
      </c>
      <c r="J20" s="1" t="s">
        <v>263</v>
      </c>
      <c r="K20" s="1" t="str">
        <f t="shared" si="15"/>
        <v>FR Compatibility Group (Class 1) (Subparagraph 3.5 (1) (c) (iv))</v>
      </c>
      <c r="L20" s="1"/>
      <c r="M20" s="1"/>
      <c r="N20" s="1">
        <v>1</v>
      </c>
    </row>
    <row r="21" spans="1:14" x14ac:dyDescent="0.25">
      <c r="A21" t="str">
        <f t="shared" si="4"/>
        <v>tdg_grp_shppng_dcmnts</v>
      </c>
      <c r="B21" t="str">
        <f t="shared" si="5"/>
        <v>shppng dcmnts</v>
      </c>
      <c r="C21" t="str">
        <f t="shared" si="6"/>
        <v>shppng_dcmnts</v>
      </c>
      <c r="D21" t="str">
        <f t="shared" si="7"/>
        <v>shppng_dcmnts</v>
      </c>
      <c r="E21" s="3" t="s">
        <v>61</v>
      </c>
      <c r="F21" t="str">
        <f t="shared" si="3"/>
        <v>tdg_grp_shppng_dcmnts_qstn_fmgtn_sbsctn_35</v>
      </c>
      <c r="G21" t="str">
        <f t="shared" si="0"/>
        <v>fmgtn_sbsctn_35</v>
      </c>
      <c r="H21" s="14" t="str">
        <f t="shared" si="1"/>
        <v>fmgtn_sbsctn_35_</v>
      </c>
      <c r="I21" t="str">
        <f t="shared" si="2"/>
        <v>Fmgtn (Sbsctn 3.5 (3))</v>
      </c>
      <c r="J21" s="1" t="s">
        <v>264</v>
      </c>
      <c r="K21" s="1" t="str">
        <f t="shared" si="15"/>
        <v>FR Fumigation (Subsection 3.5 (3))</v>
      </c>
      <c r="L21" s="1"/>
      <c r="M21" s="1"/>
      <c r="N21" s="1">
        <v>1</v>
      </c>
    </row>
    <row r="22" spans="1:14" x14ac:dyDescent="0.25">
      <c r="A22" t="str">
        <f t="shared" si="4"/>
        <v>tdg_grp_shppng_dcmnts</v>
      </c>
      <c r="B22" t="str">
        <f t="shared" si="5"/>
        <v>shppng dcmnts</v>
      </c>
      <c r="C22" t="str">
        <f t="shared" si="6"/>
        <v>shppng_dcmnts</v>
      </c>
      <c r="D22" t="str">
        <f t="shared" si="7"/>
        <v>shppng_dcmnts</v>
      </c>
      <c r="E22" s="3" t="s">
        <v>61</v>
      </c>
      <c r="F22" t="str">
        <f t="shared" si="3"/>
        <v>tdg_grp_shppng_dcmnts_qstn_rsd_lst_cntnd_sb</v>
      </c>
      <c r="G22" t="str">
        <f t="shared" si="0"/>
        <v>rsd_lst_cntnd_sb</v>
      </c>
      <c r="H22" s="14" t="str">
        <f t="shared" si="1"/>
        <v>rsd_lst_cntnd_sb</v>
      </c>
      <c r="I22" t="str">
        <f t="shared" si="2"/>
        <v>Rsd - Lst Cntnd (Sbsctn 3.5 (4))</v>
      </c>
      <c r="J22" s="1" t="s">
        <v>265</v>
      </c>
      <c r="K22" s="1" t="str">
        <f t="shared" si="15"/>
        <v>FR Residue - Last Contained (Subsection 3.5 (4))</v>
      </c>
      <c r="L22" s="1"/>
      <c r="M22" s="1"/>
      <c r="N22" s="1">
        <v>1</v>
      </c>
    </row>
    <row r="23" spans="1:14" x14ac:dyDescent="0.25">
      <c r="A23" t="str">
        <f t="shared" si="4"/>
        <v>tdg_grp_shppng_dcmnts</v>
      </c>
      <c r="B23" t="str">
        <f t="shared" si="5"/>
        <v>shppng dcmnts</v>
      </c>
      <c r="C23" t="str">
        <f t="shared" si="6"/>
        <v>shppng_dcmnts</v>
      </c>
      <c r="D23" t="str">
        <f t="shared" si="7"/>
        <v>shppng_dcmnts</v>
      </c>
      <c r="E23" s="3" t="s">
        <v>61</v>
      </c>
      <c r="F23" t="str">
        <f t="shared" si="3"/>
        <v>tdg_grp_shppng_dcmnts_qstn_emrgnc_rspns_ass</v>
      </c>
      <c r="G23" t="str">
        <f t="shared" si="0"/>
        <v>emrgnc_rspns_ass</v>
      </c>
      <c r="H23" s="14" t="str">
        <f t="shared" si="1"/>
        <v>emrgnc_rspns_ass</v>
      </c>
      <c r="I23" t="str">
        <f t="shared" si="2"/>
        <v>Emrgnc Rspns Assstnc Pln (Sbsctn 3.6 (1))</v>
      </c>
      <c r="J23" s="1" t="s">
        <v>266</v>
      </c>
      <c r="K23" s="1" t="str">
        <f t="shared" si="15"/>
        <v>FR Emergency Response Assistance Plan (Subsection 3.6 (1))</v>
      </c>
      <c r="L23" s="1"/>
      <c r="M23" s="1"/>
      <c r="N23" s="1">
        <v>1</v>
      </c>
    </row>
    <row r="24" spans="1:14" x14ac:dyDescent="0.25">
      <c r="A24" t="str">
        <f t="shared" si="4"/>
        <v>tdg_grp_shppng_dcmnts</v>
      </c>
      <c r="B24" t="str">
        <f t="shared" si="5"/>
        <v>shppng dcmnts</v>
      </c>
      <c r="C24" t="str">
        <f t="shared" si="6"/>
        <v>shppng_dcmnts</v>
      </c>
      <c r="D24" t="str">
        <f t="shared" si="7"/>
        <v>shppng_dcmnts</v>
      </c>
      <c r="E24" s="3" t="s">
        <v>61</v>
      </c>
      <c r="F24" t="str">
        <f t="shared" si="3"/>
        <v>tdg_grp_shppng_dcmnts_qstn_trnsprttn_b_vssl</v>
      </c>
      <c r="G24" t="str">
        <f t="shared" si="0"/>
        <v>trnsprttn_b_vssl</v>
      </c>
      <c r="H24" s="14" t="str">
        <f t="shared" si="1"/>
        <v>trnsprttn_b_vssl</v>
      </c>
      <c r="I24" t="str">
        <f t="shared" si="2"/>
        <v>Trnsprttn b Vssl (Prgrph 3.6 (3) ())</v>
      </c>
      <c r="J24" s="1" t="s">
        <v>267</v>
      </c>
      <c r="K24" s="1" t="str">
        <f t="shared" si="15"/>
        <v>FR Transportation by Vessel (Paragraph 3.6 (3) (a))</v>
      </c>
      <c r="L24" s="1"/>
      <c r="M24" s="1"/>
      <c r="N24" s="1">
        <v>1</v>
      </c>
    </row>
    <row r="25" spans="1:14" x14ac:dyDescent="0.25">
      <c r="A25" t="str">
        <f t="shared" si="4"/>
        <v>tdg_grp_shppng_dcmnts</v>
      </c>
      <c r="B25" t="str">
        <f t="shared" si="5"/>
        <v>shppng dcmnts</v>
      </c>
      <c r="C25" t="str">
        <f t="shared" si="6"/>
        <v>shppng_dcmnts</v>
      </c>
      <c r="D25" t="str">
        <f t="shared" si="7"/>
        <v>shppng_dcmnts</v>
      </c>
      <c r="E25" s="3" t="s">
        <v>61</v>
      </c>
      <c r="F25" t="str">
        <f t="shared" si="3"/>
        <v>tdg_grp_shppng_dcmnts_qstn_fr_clsss_41_52_7</v>
      </c>
      <c r="G25" t="str">
        <f t="shared" si="0"/>
        <v>fr_clsss_41_52_7</v>
      </c>
      <c r="H25" s="14" t="str">
        <f t="shared" si="1"/>
        <v>fr_clsss_41_52_7</v>
      </c>
      <c r="I25" t="str">
        <f t="shared" si="2"/>
        <v>Fr Clsss 4.1, 5.2, 7 (Cls 3.6 (3) (b) (c) (d))</v>
      </c>
      <c r="J25" s="1" t="s">
        <v>268</v>
      </c>
      <c r="K25" s="1" t="str">
        <f t="shared" si="15"/>
        <v>FR For Classes 4.1, 5.2, 7 (Clause 3.6 (3) (b) (c) (d))</v>
      </c>
      <c r="L25" s="1"/>
      <c r="M25" s="1"/>
      <c r="N25" s="1">
        <v>1</v>
      </c>
    </row>
    <row r="26" spans="1:14" x14ac:dyDescent="0.25">
      <c r="A26" t="str">
        <f t="shared" si="4"/>
        <v>tdg_grp_shppng_dcmnts</v>
      </c>
      <c r="B26" t="str">
        <f t="shared" si="5"/>
        <v>shppng dcmnts</v>
      </c>
      <c r="C26" t="str">
        <f t="shared" si="6"/>
        <v>shppng_dcmnts</v>
      </c>
      <c r="D26" t="str">
        <f t="shared" si="7"/>
        <v>shppng_dcmnts</v>
      </c>
      <c r="E26" s="3" t="s">
        <v>61</v>
      </c>
      <c r="F26" t="str">
        <f t="shared" si="3"/>
        <v>tdg_grp_shppng_dcmnts_qstn_eqvlnc_crtfct_pr</v>
      </c>
      <c r="G26" t="str">
        <f t="shared" si="0"/>
        <v>eqvlnc_crtfct_pr</v>
      </c>
      <c r="H26" s="14" t="str">
        <f t="shared" si="1"/>
        <v>eqvlnc_crtfct_pr</v>
      </c>
      <c r="I26" t="str">
        <f t="shared" si="2"/>
        <v>Eqvlnc Crtfct (Prt 14)</v>
      </c>
      <c r="J26" s="1" t="s">
        <v>269</v>
      </c>
      <c r="K26" s="1" t="str">
        <f t="shared" si="15"/>
        <v>FR Equivalency Certificate (Part 14)</v>
      </c>
      <c r="L26" s="1"/>
      <c r="M26" s="1"/>
      <c r="N26" s="1">
        <v>1</v>
      </c>
    </row>
    <row r="27" spans="1:14" x14ac:dyDescent="0.25">
      <c r="A27" t="str">
        <f t="shared" si="4"/>
        <v>tdg_grp_sft_mrks</v>
      </c>
      <c r="B27" t="str">
        <f t="shared" si="5"/>
        <v>sft mrks</v>
      </c>
      <c r="C27" t="str">
        <f t="shared" si="6"/>
        <v>sft_mrks</v>
      </c>
      <c r="D27" t="str">
        <f t="shared" si="7"/>
        <v>sft_mrks</v>
      </c>
      <c r="E27" s="3" t="s">
        <v>89</v>
      </c>
      <c r="F27" t="str">
        <f t="shared" si="3"/>
        <v>tdg_grp_sft_mrks_qstn_cnsgnr_rspnsblts</v>
      </c>
      <c r="G27" t="str">
        <f t="shared" si="0"/>
        <v>cnsgnr_rspnsblts</v>
      </c>
      <c r="H27" s="14" t="str">
        <f t="shared" si="1"/>
        <v>cnsgnr_rspnsblts</v>
      </c>
      <c r="I27" t="str">
        <f t="shared" si="2"/>
        <v>Cnsgnr Rspnsblts (Sctn 4.4)</v>
      </c>
      <c r="J27" s="1" t="s">
        <v>226</v>
      </c>
      <c r="K27" s="1" t="str">
        <f t="shared" si="15"/>
        <v>FR Consignor Responsibilities (Section 4.4)</v>
      </c>
      <c r="L27" s="1"/>
      <c r="M27" s="1"/>
      <c r="N27" s="1">
        <v>1</v>
      </c>
    </row>
    <row r="28" spans="1:14" x14ac:dyDescent="0.25">
      <c r="A28" t="str">
        <f t="shared" si="4"/>
        <v>tdg_grp_sft_mrks</v>
      </c>
      <c r="B28" t="str">
        <f t="shared" si="5"/>
        <v>sft mrks</v>
      </c>
      <c r="C28" t="str">
        <f t="shared" si="6"/>
        <v>sft_mrks</v>
      </c>
      <c r="D28" t="str">
        <f t="shared" si="7"/>
        <v>sft_mrks</v>
      </c>
      <c r="E28" s="3" t="s">
        <v>89</v>
      </c>
      <c r="F28" t="str">
        <f t="shared" si="3"/>
        <v>tdg_grp_sft_mrks_qstn_crrr_rspnsblts_s</v>
      </c>
      <c r="G28" t="str">
        <f t="shared" si="0"/>
        <v>crrr_rspnsblts_s</v>
      </c>
      <c r="H28" s="14" t="str">
        <f t="shared" si="1"/>
        <v>crrr_rspnsblts_s</v>
      </c>
      <c r="I28" t="str">
        <f t="shared" si="2"/>
        <v>Crrr Rspnsblts (Sctn 4.5)</v>
      </c>
      <c r="J28" s="1" t="s">
        <v>227</v>
      </c>
      <c r="K28" s="1" t="str">
        <f t="shared" si="15"/>
        <v>FR Carrier Responsibilities (Section 4.5)</v>
      </c>
      <c r="L28" s="1"/>
      <c r="M28" s="1"/>
      <c r="N28" s="1">
        <v>1</v>
      </c>
    </row>
    <row r="29" spans="1:14" x14ac:dyDescent="0.25">
      <c r="A29" t="str">
        <f t="shared" si="4"/>
        <v>tdg_grp_sft_mrks</v>
      </c>
      <c r="B29" t="str">
        <f t="shared" si="5"/>
        <v>sft mrks</v>
      </c>
      <c r="C29" t="str">
        <f t="shared" si="6"/>
        <v>sft_mrks</v>
      </c>
      <c r="D29" t="str">
        <f t="shared" si="7"/>
        <v>sft_mrks</v>
      </c>
      <c r="E29" s="3" t="s">
        <v>89</v>
      </c>
      <c r="F29" t="str">
        <f t="shared" si="3"/>
        <v>tdg_grp_sft_mrks_qstn_dspl_f_dngrs_gds</v>
      </c>
      <c r="G29" t="str">
        <f t="shared" si="0"/>
        <v>dspl_f_dngrs_gds</v>
      </c>
      <c r="H29" s="14" t="str">
        <f t="shared" si="1"/>
        <v>dspl_f_dngrs_gds</v>
      </c>
      <c r="I29" t="str">
        <f t="shared" si="2"/>
        <v>Dspl f Dngrs Gds Sft Mrks Bfr Ldng (Sctn 4.3)</v>
      </c>
      <c r="J29" s="1" t="s">
        <v>228</v>
      </c>
      <c r="K29" s="1" t="str">
        <f t="shared" si="15"/>
        <v>FR Display of Dangerous Goods Safety Marks Before Loading (Section 4.3)</v>
      </c>
      <c r="L29" s="1"/>
      <c r="M29" s="1"/>
      <c r="N29" s="1">
        <v>1</v>
      </c>
    </row>
    <row r="30" spans="1:14" x14ac:dyDescent="0.25">
      <c r="A30" t="str">
        <f t="shared" si="4"/>
        <v>tdg_grp_sft_mrks</v>
      </c>
      <c r="B30" t="str">
        <f t="shared" si="5"/>
        <v>sft mrks</v>
      </c>
      <c r="C30" t="str">
        <f t="shared" si="6"/>
        <v>sft_mrks</v>
      </c>
      <c r="D30" t="str">
        <f t="shared" si="7"/>
        <v>sft_mrks</v>
      </c>
      <c r="E30" s="3" t="s">
        <v>89</v>
      </c>
      <c r="F30" t="str">
        <f t="shared" si="3"/>
        <v>tdg_grp_sft_mrks_qstn_vlntr_dspl_f_plc</v>
      </c>
      <c r="G30" t="str">
        <f t="shared" si="0"/>
        <v>vlntr_dspl_f_plc</v>
      </c>
      <c r="H30" s="14" t="str">
        <f t="shared" si="1"/>
        <v>vlntr_dspl_f_plc</v>
      </c>
      <c r="I30" t="str">
        <f t="shared" si="2"/>
        <v>Vlntr Dspl f  Plcrd (Sctn 4.1.1)</v>
      </c>
      <c r="J30" s="1" t="s">
        <v>229</v>
      </c>
      <c r="K30" s="1" t="str">
        <f t="shared" si="15"/>
        <v>FR Voluntary Display of a Placard (Section 4.1.1)</v>
      </c>
      <c r="L30" s="1"/>
      <c r="M30" s="1"/>
      <c r="N30" s="1">
        <v>1</v>
      </c>
    </row>
    <row r="31" spans="1:14" x14ac:dyDescent="0.25">
      <c r="A31" t="str">
        <f t="shared" si="4"/>
        <v>tdg_grp_sft_mrks</v>
      </c>
      <c r="B31" t="str">
        <f t="shared" si="5"/>
        <v>sft mrks</v>
      </c>
      <c r="C31" t="str">
        <f t="shared" si="6"/>
        <v>sft_mrks</v>
      </c>
      <c r="D31" t="str">
        <f t="shared" si="7"/>
        <v>sft_mrks</v>
      </c>
      <c r="E31" s="3" t="s">
        <v>89</v>
      </c>
      <c r="F31" t="str">
        <f t="shared" si="3"/>
        <v>tdg_grp_sft_mrks_qstn_msldng_dngrs_gds</v>
      </c>
      <c r="G31" t="str">
        <f t="shared" si="0"/>
        <v>msldng_dngrs_gds</v>
      </c>
      <c r="H31" s="14" t="str">
        <f t="shared" si="1"/>
        <v>msldng_dngrs_gds</v>
      </c>
      <c r="I31" t="str">
        <f t="shared" si="2"/>
        <v>Msldng Dngrs Gds Sft Mrks (Sctn 4.2)</v>
      </c>
      <c r="J31" s="1" t="s">
        <v>230</v>
      </c>
      <c r="K31" s="1" t="str">
        <f t="shared" si="15"/>
        <v>FR Misleading Dangerous Goods Safety Marks (Section 4.2)</v>
      </c>
      <c r="L31" s="1"/>
      <c r="M31" s="1"/>
      <c r="N31" s="1">
        <v>1</v>
      </c>
    </row>
    <row r="32" spans="1:14" x14ac:dyDescent="0.25">
      <c r="A32" t="str">
        <f t="shared" si="4"/>
        <v>tdg_grp_sft_mrks</v>
      </c>
      <c r="B32" t="str">
        <f t="shared" si="5"/>
        <v>sft mrks</v>
      </c>
      <c r="C32" t="str">
        <f t="shared" si="6"/>
        <v>sft_mrks</v>
      </c>
      <c r="D32" t="str">
        <f t="shared" si="7"/>
        <v>sft_mrks</v>
      </c>
      <c r="E32" s="3" t="s">
        <v>89</v>
      </c>
      <c r="F32" t="str">
        <f t="shared" si="3"/>
        <v>tdg_grp_sft_mrks_qstn_vsblt_lgblt_nd_c</v>
      </c>
      <c r="G32" t="str">
        <f t="shared" si="0"/>
        <v>vsblt_lgblt_nd_c</v>
      </c>
      <c r="H32" s="14" t="str">
        <f t="shared" si="1"/>
        <v>vsblt_lgblt_nd_c</v>
      </c>
      <c r="I32" t="str">
        <f t="shared" si="2"/>
        <v>Vsblt, Lgblt nd Clr (g drbl nd wthrprf mtrls) (Sctn 4.6)</v>
      </c>
      <c r="J32" s="1" t="s">
        <v>231</v>
      </c>
      <c r="K32" s="1" t="str">
        <f t="shared" si="15"/>
        <v>FR Visibility, Legibility and Color (eg durable and weatherproof materials) (Section 4.6)</v>
      </c>
      <c r="L32" s="1"/>
      <c r="M32" s="1"/>
      <c r="N32" s="1">
        <v>1</v>
      </c>
    </row>
    <row r="33" spans="1:14" x14ac:dyDescent="0.25">
      <c r="A33" t="str">
        <f t="shared" si="4"/>
        <v>tdg_grp_sft_mrks</v>
      </c>
      <c r="B33" t="str">
        <f t="shared" si="5"/>
        <v>sft mrks</v>
      </c>
      <c r="C33" t="str">
        <f t="shared" si="6"/>
        <v>sft_mrks</v>
      </c>
      <c r="D33" t="str">
        <f t="shared" si="7"/>
        <v>sft_mrks</v>
      </c>
      <c r="E33" s="3" t="s">
        <v>89</v>
      </c>
      <c r="F33" t="str">
        <f t="shared" si="3"/>
        <v>tdg_grp_sft_mrks_qstn_lbls_nd_plcrds_s</v>
      </c>
      <c r="G33" t="str">
        <f t="shared" si="0"/>
        <v>lbls_nd_plcrds_s</v>
      </c>
      <c r="H33" s="14" t="str">
        <f t="shared" si="1"/>
        <v>lbls_nd_plcrds_s</v>
      </c>
      <c r="I33" t="str">
        <f t="shared" si="2"/>
        <v>Lbls nd Plcrds (Sz nd rnttn) (Sctn 4.7)</v>
      </c>
      <c r="J33" s="1" t="s">
        <v>232</v>
      </c>
      <c r="K33" s="1" t="str">
        <f t="shared" si="15"/>
        <v>FR Labels and Placards (Size and orientation) (Section 4.7)</v>
      </c>
      <c r="L33" s="1"/>
      <c r="M33" s="1"/>
      <c r="N33" s="1">
        <v>1</v>
      </c>
    </row>
    <row r="34" spans="1:14" x14ac:dyDescent="0.25">
      <c r="A34" t="str">
        <f t="shared" si="4"/>
        <v>tdg_grp_sft_mrks</v>
      </c>
      <c r="B34" t="str">
        <f t="shared" si="5"/>
        <v>sft mrks</v>
      </c>
      <c r="C34" t="str">
        <f t="shared" si="6"/>
        <v>sft_mrks</v>
      </c>
      <c r="D34" t="str">
        <f t="shared" si="7"/>
        <v>sft_mrks</v>
      </c>
      <c r="E34" s="3" t="s">
        <v>89</v>
      </c>
      <c r="F34" t="str">
        <f t="shared" si="3"/>
        <v>tdg_grp_sft_mrks_qstn_ws_t_dspl_un_nmb</v>
      </c>
      <c r="G34" t="str">
        <f t="shared" si="0"/>
        <v>ws_t_dspl_un_nmb</v>
      </c>
      <c r="H34" s="14" t="str">
        <f t="shared" si="1"/>
        <v>ws_t_dspl_un_nmb</v>
      </c>
      <c r="I34" t="str">
        <f t="shared" si="2"/>
        <v>Ws t Dspl  UN Nmbr (Sctn 4.8)</v>
      </c>
      <c r="J34" s="1" t="s">
        <v>233</v>
      </c>
      <c r="K34" s="1" t="str">
        <f t="shared" si="15"/>
        <v>FR Ways to Display a UN Number (Section 4.8)</v>
      </c>
      <c r="L34" s="1"/>
      <c r="M34" s="1"/>
      <c r="N34" s="1">
        <v>1</v>
      </c>
    </row>
    <row r="35" spans="1:14" ht="150" x14ac:dyDescent="0.25">
      <c r="A35" t="str">
        <f t="shared" si="4"/>
        <v>tdg_grp_sft_mrks</v>
      </c>
      <c r="B35" t="str">
        <f t="shared" si="5"/>
        <v>sft mrks</v>
      </c>
      <c r="C35" t="str">
        <f t="shared" si="6"/>
        <v>sft_mrks</v>
      </c>
      <c r="D35" t="str">
        <f t="shared" si="7"/>
        <v>sft_mrks</v>
      </c>
      <c r="E35" s="3" t="s">
        <v>89</v>
      </c>
      <c r="F35" t="str">
        <f t="shared" si="3"/>
        <v>tdg_grp_sft_mrks_qstn_lbls_n_smll_mns</v>
      </c>
      <c r="G35" t="str">
        <f t="shared" ref="G35:G62" si="16">IF(RIGHT(H35, 1) = "_", REPLACE(H35, LEN(H35), 1, ""), H35)</f>
        <v>lbls_n_smll_mns</v>
      </c>
      <c r="H35" s="14" t="str">
        <f>LOWER(MID(SUBSTITUTE(SUBSTITUTE(SUBSTITUTE(SUBSTITUTE(SUBSTITUTE(SUBSTITUTE(SUBSTITUTE(SUBSTITUTE(SUBSTITUTE(SUBSTITUTE(SUBSTITUTE(I35,"&lt;br/&gt;", ""),")",""),"(",""), "?", ""), "/", ""), ".", ""), ",","")," ","_"), "-", ""), ":", ""), "__", "_"),1,16))</f>
        <v>lbls_n_smll_mns_</v>
      </c>
      <c r="I35" t="str">
        <f t="shared" si="2"/>
        <v>Lbls n  Smll Mns f Cntnmnt &lt;br/&gt;
• Oxdzng gss: UN1072, UN1073, UN3156, UN3157 &lt;br/&gt;
• Lthm bttrs: UN3090, UN3091, UN3480, UN3481 &lt;br/&gt;
• Tw lbls fr clss 7 &lt;br/&gt;
• Clss 2 cmbntn f clndrs ch wth  cpct grtr thn 225 L tht r  sngl nt s  rslt f bng ntrcnnctd thrgh  ppng rrngmnt, nd r prmnntl mntd n  strctrl frm fr trnsprt, nd hv  cmbnd cpct xcdng 450 L &lt;br/&gt;
 ( lrg cntnr plcrd cn b sd) &lt;br/&gt;
• Pstnng: n n sd f th tr srfc f  smll mns f cntnmnt r n r nr th shldr f  clndr cntnng dngrs gds</v>
      </c>
      <c r="J35" s="1" t="s">
        <v>271</v>
      </c>
      <c r="K35" s="1" t="str">
        <f t="shared" si="15"/>
        <v>FR Labels on a Small Means of Containment &lt;br/&gt;
• Oxidizing gases: UN1072, UN1073, UN3156, UN3157 &lt;br/&gt;
• Lithium batteries: UN3090, UN3091, UN3480, UN3481 &lt;br/&gt;
• Two labels for class 7 &lt;br/&gt;
• Class 2 combination of cylinders each with a capacity greater than 225 L that are a single unit as a result of being interconnected through a piping arrangement, and are permanently mounted on a structural frame for transport, and have a combined capacity exceeding 450 L &lt;br/&gt;
 (a large container placard can be used) &lt;br/&gt;
• Positioning: on any side of the outer surface of a small means of containment or on or near the shoulder of a cylinder containing dangerous goods</v>
      </c>
      <c r="L35" s="1"/>
      <c r="M35" s="1"/>
      <c r="N35" s="1">
        <v>1</v>
      </c>
    </row>
    <row r="36" spans="1:14" x14ac:dyDescent="0.25">
      <c r="A36" t="str">
        <f t="shared" si="4"/>
        <v>tdg_grp_sft_mrks</v>
      </c>
      <c r="B36" t="str">
        <f t="shared" si="5"/>
        <v>sft mrks</v>
      </c>
      <c r="C36" t="str">
        <f t="shared" si="6"/>
        <v>sft_mrks</v>
      </c>
      <c r="D36" t="str">
        <f t="shared" si="7"/>
        <v>sft_mrks</v>
      </c>
      <c r="E36" s="3" t="s">
        <v>89</v>
      </c>
      <c r="F36" t="str">
        <f t="shared" si="3"/>
        <v>tdg_grp_sft_mrks_qstn_un_nmbrs_n_smll</v>
      </c>
      <c r="G36" t="str">
        <f t="shared" si="16"/>
        <v>un_nmbrs_n_smll</v>
      </c>
      <c r="H36" s="14" t="str">
        <f t="shared" ref="H36:H62" si="17">LOWER(MID(SUBSTITUTE(SUBSTITUTE(SUBSTITUTE(SUBSTITUTE(SUBSTITUTE(SUBSTITUTE(SUBSTITUTE(SUBSTITUTE(SUBSTITUTE(SUBSTITUTE(SUBSTITUTE(I36,"&lt;br/&gt;", ""),")",""),"(",""), "?", ""), "/", ""), ".", ""), ",","")," ","_"), "-", ""), ":", ""), "__", "_"),1,16))</f>
        <v>un_nmbrs_n_smll_</v>
      </c>
      <c r="I36" t="str">
        <f t="shared" si="2"/>
        <v>UN Nmbrs n  Smll Mns f Cntnmnt r n  Tg (Sctn 4.12)</v>
      </c>
      <c r="J36" s="1" t="s">
        <v>234</v>
      </c>
      <c r="K36" s="1" t="str">
        <f t="shared" si="15"/>
        <v>FR UN Numbers on a Small Means of Containment or on a Tag (Section 4.12)</v>
      </c>
      <c r="L36" s="1"/>
      <c r="M36" s="1"/>
      <c r="N36" s="1">
        <v>1</v>
      </c>
    </row>
    <row r="37" spans="1:14" ht="30" x14ac:dyDescent="0.25">
      <c r="A37" t="str">
        <f t="shared" si="4"/>
        <v>tdg_grp_sft_mrks</v>
      </c>
      <c r="B37" t="str">
        <f t="shared" si="5"/>
        <v>sft mrks</v>
      </c>
      <c r="C37" t="str">
        <f t="shared" si="6"/>
        <v>sft_mrks</v>
      </c>
      <c r="D37" t="str">
        <f t="shared" si="7"/>
        <v>sft_mrks</v>
      </c>
      <c r="E37" s="3" t="s">
        <v>89</v>
      </c>
      <c r="F37" t="str">
        <f t="shared" si="3"/>
        <v>tdg_grp_sft_mrks_qstn_shppng_nm_nd_tch</v>
      </c>
      <c r="G37" t="str">
        <f t="shared" si="16"/>
        <v>shppng_nm_nd_tch</v>
      </c>
      <c r="H37" s="14" t="str">
        <f t="shared" si="17"/>
        <v>shppng_nm_nd_tch</v>
      </c>
      <c r="I37" t="str">
        <f t="shared" si="2"/>
        <v>Shppng Nm nd Tchncl Nm n  Smll Mns f Cntnmnt r n  Tg (nclds spcl prvsn 16) (Sctn 4.11)</v>
      </c>
      <c r="J37" s="1" t="s">
        <v>235</v>
      </c>
      <c r="K37" s="1" t="str">
        <f t="shared" si="15"/>
        <v>FR Shipping Name and Technical Name on a Small Means of Containment or on a Tag (includes special provision 16) (Section 4.11)</v>
      </c>
      <c r="L37" s="1"/>
      <c r="M37" s="1"/>
      <c r="N37" s="1">
        <v>1</v>
      </c>
    </row>
    <row r="38" spans="1:14" x14ac:dyDescent="0.25">
      <c r="A38" t="str">
        <f t="shared" si="4"/>
        <v>tdg_grp_sft_mrks</v>
      </c>
      <c r="B38" t="str">
        <f t="shared" si="5"/>
        <v>sft mrks</v>
      </c>
      <c r="C38" t="str">
        <f t="shared" si="6"/>
        <v>sft_mrks</v>
      </c>
      <c r="D38" t="str">
        <f t="shared" si="7"/>
        <v>sft_mrks</v>
      </c>
      <c r="E38" s="3" t="s">
        <v>89</v>
      </c>
      <c r="F38" t="str">
        <f t="shared" si="3"/>
        <v>tdg_grp_sft_mrks_qstn_clss_7_sctn_414</v>
      </c>
      <c r="G38" t="str">
        <f t="shared" si="16"/>
        <v>clss_7_sctn_414</v>
      </c>
      <c r="H38" s="14" t="str">
        <f t="shared" si="17"/>
        <v>clss_7_sctn_414</v>
      </c>
      <c r="I38" t="str">
        <f t="shared" si="2"/>
        <v>Clss 7 (Sctn 4.14)</v>
      </c>
      <c r="J38" s="1" t="s">
        <v>236</v>
      </c>
      <c r="K38" s="1" t="str">
        <f t="shared" si="15"/>
        <v>FR Class 7 (Section 4.14)</v>
      </c>
      <c r="L38" s="1"/>
      <c r="M38" s="1"/>
      <c r="N38" s="1">
        <v>1</v>
      </c>
    </row>
    <row r="39" spans="1:14" x14ac:dyDescent="0.25">
      <c r="A39" t="str">
        <f t="shared" si="4"/>
        <v>tdg_grp_sft_mrks</v>
      </c>
      <c r="B39" t="str">
        <f t="shared" si="5"/>
        <v>sft mrks</v>
      </c>
      <c r="C39" t="str">
        <f t="shared" si="6"/>
        <v>sft_mrks</v>
      </c>
      <c r="D39" t="str">
        <f t="shared" si="7"/>
        <v>sft_mrks</v>
      </c>
      <c r="E39" s="3" t="s">
        <v>89</v>
      </c>
      <c r="F39" t="str">
        <f t="shared" si="3"/>
        <v>tdg_grp_sft_mrks_qstn_ovrpck_sctn_4101</v>
      </c>
      <c r="G39" t="str">
        <f t="shared" si="16"/>
        <v>ovrpck_sctn_4101</v>
      </c>
      <c r="H39" s="14" t="str">
        <f t="shared" si="17"/>
        <v>ovrpck_sctn_4101</v>
      </c>
      <c r="I39" t="str">
        <f t="shared" si="2"/>
        <v>Ovrpck (Sctn 4.10.1)</v>
      </c>
      <c r="J39" s="1" t="s">
        <v>237</v>
      </c>
      <c r="K39" s="1" t="str">
        <f t="shared" si="15"/>
        <v>FR Overpack (Section 4.10.1)</v>
      </c>
      <c r="L39" s="1"/>
      <c r="M39" s="1"/>
      <c r="N39" s="1">
        <v>1</v>
      </c>
    </row>
    <row r="40" spans="1:14" x14ac:dyDescent="0.25">
      <c r="A40" t="str">
        <f t="shared" si="4"/>
        <v>tdg_grp_sft_mrks</v>
      </c>
      <c r="B40" t="str">
        <f t="shared" si="5"/>
        <v>sft mrks</v>
      </c>
      <c r="C40" t="str">
        <f t="shared" si="6"/>
        <v>sft_mrks</v>
      </c>
      <c r="D40" t="str">
        <f t="shared" si="7"/>
        <v>sft_mrks</v>
      </c>
      <c r="E40" s="3" t="s">
        <v>89</v>
      </c>
      <c r="F40" t="str">
        <f t="shared" si="3"/>
        <v>tdg_grp_sft_mrks_qstn_cnsldtn_bn_sctn</v>
      </c>
      <c r="G40" t="str">
        <f t="shared" si="16"/>
        <v>cnsldtn_bn_sctn</v>
      </c>
      <c r="H40" s="14" t="str">
        <f t="shared" si="17"/>
        <v>cnsldtn_bn_sctn_</v>
      </c>
      <c r="I40" t="str">
        <f t="shared" si="2"/>
        <v>Cnsldtn Bn (Sctn 4.10.2)</v>
      </c>
      <c r="J40" s="1" t="s">
        <v>238</v>
      </c>
      <c r="K40" s="1" t="str">
        <f t="shared" si="15"/>
        <v>FR Consolidation Bin (Section 4.10.2)</v>
      </c>
      <c r="L40" s="1"/>
      <c r="M40" s="1"/>
      <c r="N40" s="1">
        <v>1</v>
      </c>
    </row>
    <row r="41" spans="1:14" x14ac:dyDescent="0.25">
      <c r="A41" t="str">
        <f t="shared" si="4"/>
        <v>tdg_grp_sft_mrks</v>
      </c>
      <c r="B41" t="str">
        <f t="shared" si="5"/>
        <v>sft mrks</v>
      </c>
      <c r="C41" t="str">
        <f t="shared" si="6"/>
        <v>sft_mrks</v>
      </c>
      <c r="D41" t="str">
        <f t="shared" si="7"/>
        <v>sft_mrks</v>
      </c>
      <c r="E41" s="3" t="s">
        <v>89</v>
      </c>
      <c r="F41" t="str">
        <f t="shared" si="3"/>
        <v>tdg_grp_sft_mrks_qstn_plcrds_n_lrg_mns</v>
      </c>
      <c r="G41" t="str">
        <f t="shared" si="16"/>
        <v>plcrds_n_lrg_mns</v>
      </c>
      <c r="H41" s="14" t="str">
        <f t="shared" si="17"/>
        <v>plcrds_n_lrg_mns</v>
      </c>
      <c r="I41" t="str">
        <f t="shared" si="2"/>
        <v>Plcrds n  Lrg Mns f Cntnmnt (Sctn 4.15)</v>
      </c>
      <c r="J41" s="1" t="s">
        <v>239</v>
      </c>
      <c r="K41" s="1" t="str">
        <f t="shared" ref="K41:K52" si="18">CONCATENATE("FR ", J36)</f>
        <v>FR UN Numbers on a Small Means of Containment or on a Tag (Section 4.12)</v>
      </c>
      <c r="L41" s="1"/>
      <c r="M41" s="1"/>
      <c r="N41" s="1">
        <v>1</v>
      </c>
    </row>
    <row r="42" spans="1:14" ht="30" x14ac:dyDescent="0.25">
      <c r="A42" t="str">
        <f t="shared" si="4"/>
        <v>tdg_grp_sft_mrks</v>
      </c>
      <c r="B42" t="str">
        <f t="shared" si="5"/>
        <v>sft mrks</v>
      </c>
      <c r="C42" t="str">
        <f t="shared" si="6"/>
        <v>sft_mrks</v>
      </c>
      <c r="D42" t="str">
        <f t="shared" si="7"/>
        <v>sft_mrks</v>
      </c>
      <c r="E42" s="3" t="s">
        <v>89</v>
      </c>
      <c r="F42" t="str">
        <f t="shared" si="3"/>
        <v>tdg_grp_sft_mrks_qstn_un_nmbrs_n_lrg_m</v>
      </c>
      <c r="G42" t="str">
        <f t="shared" si="16"/>
        <v>un_nmbrs_n_lrg_m</v>
      </c>
      <c r="H42" s="14" t="str">
        <f t="shared" si="17"/>
        <v>un_nmbrs_n_lrg_m</v>
      </c>
      <c r="I42" t="str">
        <f t="shared" si="2"/>
        <v>UN Nmbrs n  Lrg Mns f Cntnmnt (Sctn 4.15.2)</v>
      </c>
      <c r="J42" s="1" t="s">
        <v>240</v>
      </c>
      <c r="K42" s="1" t="str">
        <f t="shared" si="18"/>
        <v>FR Shipping Name and Technical Name on a Small Means of Containment or on a Tag (includes special provision 16) (Section 4.11)</v>
      </c>
      <c r="L42" s="1"/>
      <c r="M42" s="1"/>
      <c r="N42" s="1">
        <v>1</v>
      </c>
    </row>
    <row r="43" spans="1:14" x14ac:dyDescent="0.25">
      <c r="A43" t="str">
        <f t="shared" si="4"/>
        <v>tdg_grp_sft_mrks</v>
      </c>
      <c r="B43" t="str">
        <f t="shared" si="5"/>
        <v>sft mrks</v>
      </c>
      <c r="C43" t="str">
        <f t="shared" si="6"/>
        <v>sft_mrks</v>
      </c>
      <c r="D43" t="str">
        <f t="shared" si="7"/>
        <v>sft_mrks</v>
      </c>
      <c r="E43" s="3" t="s">
        <v>89</v>
      </c>
      <c r="F43" t="str">
        <f t="shared" si="3"/>
        <v>tdg_grp_sft_mrks_qstn_vsblt_f_lbls_plc</v>
      </c>
      <c r="G43" t="str">
        <f t="shared" si="16"/>
        <v>vsblt_f_lbls_plc</v>
      </c>
      <c r="H43" s="14" t="str">
        <f t="shared" si="17"/>
        <v>vsblt_f_lbls_plc</v>
      </c>
      <c r="I43" t="str">
        <f t="shared" si="2"/>
        <v>Vsblt f Lbls, Plcrds nd UN Nmbrs n  Lrg Mns f Cntnmnt (Sctn 4.15.4)</v>
      </c>
      <c r="J43" s="1" t="s">
        <v>241</v>
      </c>
      <c r="K43" s="1" t="str">
        <f t="shared" si="18"/>
        <v>FR Class 7 (Section 4.14)</v>
      </c>
      <c r="L43" s="1"/>
      <c r="M43" s="1"/>
      <c r="N43" s="1">
        <v>1</v>
      </c>
    </row>
    <row r="44" spans="1:14" ht="30" x14ac:dyDescent="0.25">
      <c r="A44" t="str">
        <f t="shared" si="4"/>
        <v>tdg_grp_sft_mrks</v>
      </c>
      <c r="B44" t="str">
        <f t="shared" si="5"/>
        <v>sft mrks</v>
      </c>
      <c r="C44" t="str">
        <f t="shared" si="6"/>
        <v>sft_mrks</v>
      </c>
      <c r="D44" t="str">
        <f t="shared" si="7"/>
        <v>sft_mrks</v>
      </c>
      <c r="E44" s="3" t="s">
        <v>89</v>
      </c>
      <c r="F44" t="str">
        <f t="shared" si="3"/>
        <v>tdg_grp_sft_mrks_qstn_plcrds_lbls_n_n</v>
      </c>
      <c r="G44" t="str">
        <f t="shared" si="16"/>
        <v>plcrds_lbls_n_n</v>
      </c>
      <c r="H44" s="14" t="str">
        <f t="shared" si="17"/>
        <v>plcrds_lbls_n_n_</v>
      </c>
      <c r="I44" t="str">
        <f t="shared" si="2"/>
        <v>Plcrds / Lbls n n IBC wth  cpct grtr thn 450 L bt lss thn r ql t 3 000 L (Sctn 4.15.3 (c))</v>
      </c>
      <c r="J44" s="1" t="s">
        <v>242</v>
      </c>
      <c r="K44" s="1" t="str">
        <f t="shared" si="18"/>
        <v>FR Overpack (Section 4.10.1)</v>
      </c>
      <c r="L44" s="1"/>
      <c r="M44" s="1"/>
      <c r="N44" s="1">
        <v>1</v>
      </c>
    </row>
    <row r="45" spans="1:14" x14ac:dyDescent="0.25">
      <c r="A45" t="str">
        <f t="shared" si="4"/>
        <v>tdg_grp_sft_mrks</v>
      </c>
      <c r="B45" t="str">
        <f t="shared" si="5"/>
        <v>sft mrks</v>
      </c>
      <c r="C45" t="str">
        <f t="shared" si="6"/>
        <v>sft_mrks</v>
      </c>
      <c r="D45" t="str">
        <f t="shared" si="7"/>
        <v>sft_mrks</v>
      </c>
      <c r="E45" s="3" t="s">
        <v>89</v>
      </c>
      <c r="F45" t="str">
        <f t="shared" si="3"/>
        <v>tdg_grp_sft_mrks_qstn_danger_plcrd_sct</v>
      </c>
      <c r="G45" t="str">
        <f t="shared" si="16"/>
        <v>danger_plcrd_sct</v>
      </c>
      <c r="H45" s="14" t="str">
        <f t="shared" si="17"/>
        <v>danger_plcrd_sct</v>
      </c>
      <c r="I45" t="str">
        <f t="shared" si="2"/>
        <v>DANGER Plcrd (Sctn 4.16)</v>
      </c>
      <c r="J45" s="1" t="s">
        <v>243</v>
      </c>
      <c r="K45" s="1" t="str">
        <f t="shared" si="18"/>
        <v>FR Consolidation Bin (Section 4.10.2)</v>
      </c>
      <c r="L45" s="1"/>
      <c r="M45" s="1"/>
      <c r="N45" s="1">
        <v>1</v>
      </c>
    </row>
    <row r="46" spans="1:14" x14ac:dyDescent="0.25">
      <c r="A46" t="str">
        <f t="shared" si="4"/>
        <v>tdg_grp_sft_mrks</v>
      </c>
      <c r="B46" t="str">
        <f t="shared" si="5"/>
        <v>sft mrks</v>
      </c>
      <c r="C46" t="str">
        <f t="shared" si="6"/>
        <v>sft_mrks</v>
      </c>
      <c r="D46" t="str">
        <f t="shared" si="7"/>
        <v>sft_mrks</v>
      </c>
      <c r="E46" s="3" t="s">
        <v>89</v>
      </c>
      <c r="F46" t="str">
        <f t="shared" si="3"/>
        <v>tdg_grp_sft_mrks_qstn_plcrds_fr_oxdzng</v>
      </c>
      <c r="G46" t="str">
        <f t="shared" si="16"/>
        <v>plcrds_fr_oxdzng</v>
      </c>
      <c r="H46" s="14" t="str">
        <f t="shared" si="17"/>
        <v>plcrds_fr_oxdzng</v>
      </c>
      <c r="I46" t="str">
        <f t="shared" si="2"/>
        <v>Plcrds fr Oxdzng Gss (UN1072, UN1073, UN3156, UN3157) (Sctn 4.18.1)</v>
      </c>
      <c r="J46" s="1" t="s">
        <v>244</v>
      </c>
      <c r="K46" s="1" t="str">
        <f t="shared" si="18"/>
        <v>FR Placards on a Large Means of Containment (Section 4.15)</v>
      </c>
      <c r="L46" s="1"/>
      <c r="M46" s="1"/>
      <c r="N46" s="1">
        <v>1</v>
      </c>
    </row>
    <row r="47" spans="1:14" x14ac:dyDescent="0.25">
      <c r="A47" t="str">
        <f t="shared" si="4"/>
        <v>tdg_grp_sft_mrks</v>
      </c>
      <c r="B47" t="str">
        <f t="shared" si="5"/>
        <v>sft mrks</v>
      </c>
      <c r="C47" t="str">
        <f t="shared" si="6"/>
        <v>sft_mrks</v>
      </c>
      <c r="D47" t="str">
        <f t="shared" si="7"/>
        <v>sft_mrks</v>
      </c>
      <c r="E47" s="3" t="s">
        <v>89</v>
      </c>
      <c r="F47" t="str">
        <f t="shared" si="3"/>
        <v>tdg_grp_sft_mrks_qstn_plcrds_fr_un1005</v>
      </c>
      <c r="G47" t="str">
        <f t="shared" si="16"/>
        <v>plcrds_fr_un1005</v>
      </c>
      <c r="H47" s="14" t="str">
        <f t="shared" si="17"/>
        <v>plcrds_fr_un1005</v>
      </c>
      <c r="I47" t="str">
        <f t="shared" si="2"/>
        <v>Plcrds fr UN1005, ANHYDROUS AMMONIA (Sctn 4.18.2)</v>
      </c>
      <c r="J47" s="1" t="s">
        <v>245</v>
      </c>
      <c r="K47" s="1" t="str">
        <f t="shared" si="18"/>
        <v>FR UN Numbers on a Large Means of Containment (Section 4.15.2)</v>
      </c>
      <c r="L47" s="1"/>
      <c r="M47" s="1"/>
      <c r="N47" s="1">
        <v>1</v>
      </c>
    </row>
    <row r="48" spans="1:14" x14ac:dyDescent="0.25">
      <c r="A48" t="str">
        <f t="shared" si="4"/>
        <v>tdg_grp_sft_mrks</v>
      </c>
      <c r="B48" t="str">
        <f t="shared" si="5"/>
        <v>sft mrks</v>
      </c>
      <c r="C48" t="str">
        <f t="shared" si="6"/>
        <v>sft_mrks</v>
      </c>
      <c r="D48" t="str">
        <f t="shared" si="7"/>
        <v>sft_mrks</v>
      </c>
      <c r="E48" s="3" t="s">
        <v>89</v>
      </c>
      <c r="F48" t="str">
        <f t="shared" si="3"/>
        <v>tdg_grp_sft_mrks_qstn_cmprtmntlzd_lrg</v>
      </c>
      <c r="G48" t="str">
        <f t="shared" si="16"/>
        <v>cmprtmntlzd_lrg</v>
      </c>
      <c r="H48" s="14" t="str">
        <f t="shared" si="17"/>
        <v>cmprtmntlzd_lrg_</v>
      </c>
      <c r="I48" t="str">
        <f t="shared" si="2"/>
        <v>Cmprtmntlzd Lrg Mns f Cntnmnt (Sctn 4.19)</v>
      </c>
      <c r="J48" s="1" t="s">
        <v>246</v>
      </c>
      <c r="K48" s="1" t="str">
        <f t="shared" si="18"/>
        <v>FR Visibility of Labels, Placards and UN Numbers on a Large Means of Containment (Section 4.15.4)</v>
      </c>
      <c r="L48" s="1"/>
      <c r="M48" s="1"/>
      <c r="N48" s="1">
        <v>1</v>
      </c>
    </row>
    <row r="49" spans="1:14" ht="30" x14ac:dyDescent="0.25">
      <c r="A49" t="str">
        <f t="shared" si="4"/>
        <v>tdg_grp_sft_mrks</v>
      </c>
      <c r="B49" t="str">
        <f t="shared" si="5"/>
        <v>sft mrks</v>
      </c>
      <c r="C49" t="str">
        <f t="shared" si="6"/>
        <v>sft_mrks</v>
      </c>
      <c r="D49" t="str">
        <f t="shared" si="7"/>
        <v>sft_mrks</v>
      </c>
      <c r="E49" s="3" t="s">
        <v>89</v>
      </c>
      <c r="F49" t="str">
        <f t="shared" si="3"/>
        <v>tdg_grp_sft_mrks_qstn_elvtd_tmprtr_sct</v>
      </c>
      <c r="G49" t="str">
        <f t="shared" si="16"/>
        <v>elvtd_tmprtr_sct</v>
      </c>
      <c r="H49" s="14" t="str">
        <f t="shared" si="17"/>
        <v>elvtd_tmprtr_sct</v>
      </c>
      <c r="I49" t="str">
        <f t="shared" si="2"/>
        <v>Elvtd Tmprtr (Sctn 4.2)</v>
      </c>
      <c r="J49" s="1" t="s">
        <v>247</v>
      </c>
      <c r="K49" s="1" t="str">
        <f t="shared" si="18"/>
        <v>FR Placards / Labels on an IBC with a capacity greater than 450 L but less than or equal to 3 000 L (Section 4.15.3 (c))</v>
      </c>
      <c r="L49" s="1"/>
      <c r="M49" s="1"/>
      <c r="N49" s="1">
        <v>1</v>
      </c>
    </row>
    <row r="50" spans="1:14" x14ac:dyDescent="0.25">
      <c r="A50" t="str">
        <f t="shared" si="4"/>
        <v>tdg_grp_sft_mrks</v>
      </c>
      <c r="B50" t="str">
        <f t="shared" si="5"/>
        <v>sft mrks</v>
      </c>
      <c r="C50" t="str">
        <f t="shared" si="6"/>
        <v>sft_mrks</v>
      </c>
      <c r="D50" t="str">
        <f t="shared" si="7"/>
        <v>sft_mrks</v>
      </c>
      <c r="E50" s="3" t="s">
        <v>89</v>
      </c>
      <c r="F50" t="str">
        <f t="shared" si="3"/>
        <v>tdg_grp_sft_mrks_qstn_fmgtn_sctn_421</v>
      </c>
      <c r="G50" t="str">
        <f t="shared" si="16"/>
        <v>fmgtn_sctn_421</v>
      </c>
      <c r="H50" s="14" t="str">
        <f t="shared" si="17"/>
        <v>fmgtn_sctn_421</v>
      </c>
      <c r="I50" t="str">
        <f t="shared" si="2"/>
        <v>Fmgtn (Sctn 4.21)</v>
      </c>
      <c r="J50" s="1" t="s">
        <v>248</v>
      </c>
      <c r="K50" s="1" t="str">
        <f t="shared" si="18"/>
        <v>FR DANGER Placard (Section 4.16)</v>
      </c>
      <c r="L50" s="1"/>
      <c r="M50" s="1"/>
      <c r="N50" s="1">
        <v>1</v>
      </c>
    </row>
    <row r="51" spans="1:14" x14ac:dyDescent="0.25">
      <c r="A51" t="str">
        <f t="shared" si="4"/>
        <v>tdg_grp_sft_mrks</v>
      </c>
      <c r="B51" t="str">
        <f t="shared" si="5"/>
        <v>sft mrks</v>
      </c>
      <c r="C51" t="str">
        <f t="shared" si="6"/>
        <v>sft_mrks</v>
      </c>
      <c r="D51" t="str">
        <f t="shared" si="7"/>
        <v>sft_mrks</v>
      </c>
      <c r="E51" s="3" t="s">
        <v>89</v>
      </c>
      <c r="F51" t="str">
        <f t="shared" si="3"/>
        <v>tdg_grp_sft_mrks_qstn_mrn_plltnt_mrk_s</v>
      </c>
      <c r="G51" t="str">
        <f t="shared" si="16"/>
        <v>mrn_plltnt_mrk_s</v>
      </c>
      <c r="H51" s="14" t="str">
        <f t="shared" si="17"/>
        <v>mrn_plltnt_mrk_s</v>
      </c>
      <c r="I51" t="str">
        <f t="shared" si="2"/>
        <v>Mrn Plltnt Mrk (Sctn 4.22)</v>
      </c>
      <c r="J51" s="1" t="s">
        <v>249</v>
      </c>
      <c r="K51" s="1" t="str">
        <f t="shared" si="18"/>
        <v>FR Placards for Oxidizing Gases (UN1072, UN1073, UN3156, UN3157) (Section 4.18.1)</v>
      </c>
      <c r="L51" s="1"/>
      <c r="M51" s="1"/>
      <c r="N51" s="1">
        <v>1</v>
      </c>
    </row>
    <row r="52" spans="1:14" x14ac:dyDescent="0.25">
      <c r="A52" t="str">
        <f t="shared" si="4"/>
        <v>tdg_grp_sft_mrks</v>
      </c>
      <c r="B52" t="str">
        <f t="shared" si="5"/>
        <v>sft mrks</v>
      </c>
      <c r="C52" t="str">
        <f t="shared" si="6"/>
        <v>sft_mrks</v>
      </c>
      <c r="D52" t="str">
        <f t="shared" si="7"/>
        <v>sft_mrks</v>
      </c>
      <c r="E52" s="3" t="s">
        <v>89</v>
      </c>
      <c r="F52" t="str">
        <f t="shared" si="3"/>
        <v>tdg_grp_sft_mrks_qstn_ctgr_b_mrk_sctn</v>
      </c>
      <c r="G52" t="str">
        <f t="shared" si="16"/>
        <v>ctgr_b_mrk_sctn</v>
      </c>
      <c r="H52" s="14" t="str">
        <f t="shared" si="17"/>
        <v>ctgr_b_mrk_sctn_</v>
      </c>
      <c r="I52" t="str">
        <f t="shared" si="2"/>
        <v>Ctgr B mrk (Sctn 4.22.1)</v>
      </c>
      <c r="J52" s="1" t="s">
        <v>250</v>
      </c>
      <c r="K52" s="1" t="str">
        <f t="shared" si="18"/>
        <v>FR Placards for UN1005, ANHYDROUS AMMONIA (Section 4.18.2)</v>
      </c>
      <c r="L52" s="1"/>
      <c r="M52" s="1"/>
      <c r="N52" s="1">
        <v>1</v>
      </c>
    </row>
    <row r="53" spans="1:14" ht="45" x14ac:dyDescent="0.25">
      <c r="A53" t="str">
        <f t="shared" si="4"/>
        <v>tdg_grp_mns_f_cntnmnt</v>
      </c>
      <c r="B53" t="str">
        <f t="shared" si="5"/>
        <v>mns f cntnmnt</v>
      </c>
      <c r="C53" t="str">
        <f t="shared" si="6"/>
        <v>mns_f_cntnmnt</v>
      </c>
      <c r="D53" t="str">
        <f t="shared" si="7"/>
        <v>mns_f_cntnmnt</v>
      </c>
      <c r="E53" s="3" t="s">
        <v>121</v>
      </c>
      <c r="F53" t="str">
        <f t="shared" si="3"/>
        <v>tdg_grp_mns_f_cntnmnt_qstn_th_cntnr_mst_b_d</v>
      </c>
      <c r="G53" t="str">
        <f t="shared" si="16"/>
        <v>th_cntnr_mst_b_d</v>
      </c>
      <c r="H53" s="14" t="str">
        <f t="shared" si="17"/>
        <v>th_cntnr_mst_b_d</v>
      </c>
      <c r="I53" t="str">
        <f t="shared" si="2"/>
        <v>Th cntnr mst b dsgnd, cnstrctd, flld, clsd, scrd nd mntnd s tht ndr nrml cndtns f trnsprt, ncldng hndlng, thr wll b n rls f th dngrs gds tht cld ndngr pblc sft. (Sbsctn 5.1.1 (3))</v>
      </c>
      <c r="J53" s="1" t="s">
        <v>270</v>
      </c>
      <c r="K53" s="1" t="str">
        <f t="shared" ref="K53:K62" si="19">CONCATENATE("FR ", J53)</f>
        <v>FR The container must be designed, constructed, filled, closed, secured and maintained so that under normal conditions of transport, including handling, there will be no release of the dangerous goods that could endanger public safety. (Subsection 5.1.1 (3))</v>
      </c>
      <c r="L53" s="1"/>
      <c r="M53" s="1"/>
      <c r="N53" s="1">
        <v>1</v>
      </c>
    </row>
    <row r="54" spans="1:14" x14ac:dyDescent="0.25">
      <c r="A54" t="str">
        <f t="shared" si="4"/>
        <v>tdg_grp_mns_f_cntnmnt</v>
      </c>
      <c r="B54" t="str">
        <f t="shared" si="5"/>
        <v>mns f cntnmnt</v>
      </c>
      <c r="C54" t="str">
        <f t="shared" si="6"/>
        <v>mns_f_cntnmnt</v>
      </c>
      <c r="D54" t="str">
        <f t="shared" si="7"/>
        <v>mns_f_cntnmnt</v>
      </c>
      <c r="E54" s="3" t="s">
        <v>121</v>
      </c>
      <c r="F54" t="str">
        <f t="shared" si="3"/>
        <v>tdg_grp_mns_f_cntnmnt_qstn_ldng_nd_scrng_sc</v>
      </c>
      <c r="G54" t="str">
        <f t="shared" si="16"/>
        <v>ldng_nd_scrng_sc</v>
      </c>
      <c r="H54" s="14" t="str">
        <f t="shared" si="17"/>
        <v>ldng_nd_scrng_sc</v>
      </c>
      <c r="I54" t="str">
        <f t="shared" si="2"/>
        <v>Ldng nd Scrng (Sctn 5.4)</v>
      </c>
      <c r="J54" s="1" t="s">
        <v>251</v>
      </c>
      <c r="K54" s="1" t="str">
        <f t="shared" si="19"/>
        <v>FR Loading and Securing (Section 5.4)</v>
      </c>
      <c r="L54" s="1"/>
      <c r="M54" s="1"/>
      <c r="N54" s="1">
        <v>1</v>
      </c>
    </row>
    <row r="55" spans="1:14" x14ac:dyDescent="0.25">
      <c r="A55" t="str">
        <f t="shared" si="4"/>
        <v>tdg_grp_mns_f_cntnmnt</v>
      </c>
      <c r="B55" t="str">
        <f t="shared" si="5"/>
        <v>mns f cntnmnt</v>
      </c>
      <c r="C55" t="str">
        <f t="shared" si="6"/>
        <v>mns_f_cntnmnt</v>
      </c>
      <c r="D55" t="str">
        <f t="shared" si="7"/>
        <v>mns_f_cntnmnt</v>
      </c>
      <c r="E55" s="3" t="s">
        <v>121</v>
      </c>
      <c r="F55" t="str">
        <f t="shared" si="3"/>
        <v>tdg_grp_mns_f_cntnmnt_qstn_fllng_lmts_sctn</v>
      </c>
      <c r="G55" t="str">
        <f t="shared" si="16"/>
        <v>fllng_lmts_sctn</v>
      </c>
      <c r="H55" s="14" t="str">
        <f t="shared" si="17"/>
        <v>fllng_lmts_sctn_</v>
      </c>
      <c r="I55" t="str">
        <f t="shared" si="2"/>
        <v>Fllng Lmts (Sctn 5.5)</v>
      </c>
      <c r="J55" s="1" t="s">
        <v>252</v>
      </c>
      <c r="K55" s="1" t="str">
        <f t="shared" si="19"/>
        <v>FR Filling Limits (Section 5.5)</v>
      </c>
      <c r="L55" s="1"/>
      <c r="M55" s="1"/>
      <c r="N55" s="1">
        <v>1</v>
      </c>
    </row>
    <row r="56" spans="1:14" x14ac:dyDescent="0.25">
      <c r="A56" t="str">
        <f t="shared" si="4"/>
        <v>tdg_grp_mns_f_cntnmnt</v>
      </c>
      <c r="B56" t="str">
        <f t="shared" si="5"/>
        <v>mns f cntnmnt</v>
      </c>
      <c r="C56" t="str">
        <f t="shared" si="6"/>
        <v>mns_f_cntnmnt</v>
      </c>
      <c r="D56" t="str">
        <f t="shared" si="7"/>
        <v>mns_f_cntnmnt</v>
      </c>
      <c r="E56" s="3" t="s">
        <v>121</v>
      </c>
      <c r="F56" t="str">
        <f t="shared" si="3"/>
        <v>tdg_grp_mns_f_cntnmnt_qstn_un_stndrdzd_mns</v>
      </c>
      <c r="G56" t="str">
        <f t="shared" si="16"/>
        <v>un_stndrdzd_mns</v>
      </c>
      <c r="H56" s="14" t="str">
        <f t="shared" si="17"/>
        <v>un_stndrdzd_mns_</v>
      </c>
      <c r="I56" t="str">
        <f t="shared" si="2"/>
        <v>UN Stndrdzd Mns f Cntnmnt (Sctn 5.6)</v>
      </c>
      <c r="J56" s="1" t="s">
        <v>253</v>
      </c>
      <c r="K56" s="1" t="str">
        <f t="shared" si="19"/>
        <v>FR UN Standardized Means of Containment (Section 5.6)</v>
      </c>
      <c r="L56" s="1"/>
      <c r="M56" s="1"/>
      <c r="N56" s="1">
        <v>1</v>
      </c>
    </row>
    <row r="57" spans="1:14" x14ac:dyDescent="0.25">
      <c r="A57" t="str">
        <f t="shared" si="4"/>
        <v>tdg_grp_mns_f_cntnmnt</v>
      </c>
      <c r="B57" t="str">
        <f t="shared" si="5"/>
        <v>mns f cntnmnt</v>
      </c>
      <c r="C57" t="str">
        <f t="shared" si="6"/>
        <v>mns_f_cntnmnt</v>
      </c>
      <c r="D57" t="str">
        <f t="shared" si="7"/>
        <v>mns_f_cntnmnt</v>
      </c>
      <c r="E57" s="3" t="s">
        <v>121</v>
      </c>
      <c r="F57" t="str">
        <f t="shared" si="3"/>
        <v>tdg_grp_mns_f_cntnmnt_qstn_cmptblt_grps_sct</v>
      </c>
      <c r="G57" t="str">
        <f t="shared" si="16"/>
        <v>cmptblt_grps_sct</v>
      </c>
      <c r="H57" s="14" t="str">
        <f t="shared" si="17"/>
        <v>cmptblt_grps_sct</v>
      </c>
      <c r="I57" t="str">
        <f t="shared" si="2"/>
        <v>Cmptblt Grps (Sctn 5.7)</v>
      </c>
      <c r="J57" s="1" t="s">
        <v>254</v>
      </c>
      <c r="K57" s="1" t="str">
        <f t="shared" si="19"/>
        <v>FR Compatibility Groups (Section 5.7)</v>
      </c>
      <c r="L57" s="1"/>
      <c r="M57" s="1"/>
      <c r="N57" s="1">
        <v>1</v>
      </c>
    </row>
    <row r="58" spans="1:14" x14ac:dyDescent="0.25">
      <c r="A58" t="str">
        <f t="shared" si="4"/>
        <v>tdg_grp_mns_f_cntnmnt</v>
      </c>
      <c r="B58" t="str">
        <f t="shared" si="5"/>
        <v>mns f cntnmnt</v>
      </c>
      <c r="C58" t="str">
        <f t="shared" si="6"/>
        <v>mns_f_cntnmnt</v>
      </c>
      <c r="D58" t="str">
        <f t="shared" si="7"/>
        <v>mns_f_cntnmnt</v>
      </c>
      <c r="E58" s="3" t="s">
        <v>121</v>
      </c>
      <c r="F58" t="str">
        <f t="shared" si="3"/>
        <v>tdg_grp_mns_f_cntnmnt_qstn_smll_mns_f_cntnm</v>
      </c>
      <c r="G58" t="str">
        <f t="shared" si="16"/>
        <v>smll_mns_f_cntnm</v>
      </c>
      <c r="H58" s="14" t="str">
        <f t="shared" si="17"/>
        <v>smll_mns_f_cntnm</v>
      </c>
      <c r="I58" t="str">
        <f t="shared" si="2"/>
        <v>Smll Mns f Cntnmnt (Sctn 5.12)</v>
      </c>
      <c r="J58" s="1" t="s">
        <v>255</v>
      </c>
      <c r="K58" s="1" t="str">
        <f t="shared" si="19"/>
        <v>FR Small Means of Containment (Section 5.12)</v>
      </c>
      <c r="L58" s="1"/>
      <c r="M58" s="1"/>
      <c r="N58" s="1">
        <v>1</v>
      </c>
    </row>
    <row r="59" spans="1:14" x14ac:dyDescent="0.25">
      <c r="A59" t="str">
        <f t="shared" si="4"/>
        <v>tdg_grp_mns_f_cntnmnt</v>
      </c>
      <c r="B59" t="str">
        <f t="shared" si="5"/>
        <v>mns f cntnmnt</v>
      </c>
      <c r="C59" t="str">
        <f t="shared" si="6"/>
        <v>mns_f_cntnmnt</v>
      </c>
      <c r="D59" t="str">
        <f t="shared" si="7"/>
        <v>mns_f_cntnmnt</v>
      </c>
      <c r="E59" s="3" t="s">
        <v>121</v>
      </c>
      <c r="F59" t="str">
        <f t="shared" si="3"/>
        <v>tdg_grp_mns_f_cntnmnt_qstn_lrg_mns_f_cntnmn</v>
      </c>
      <c r="G59" t="str">
        <f t="shared" si="16"/>
        <v>lrg_mns_f_cntnmn</v>
      </c>
      <c r="H59" s="14" t="str">
        <f t="shared" si="17"/>
        <v>lrg_mns_f_cntnmn</v>
      </c>
      <c r="I59" t="str">
        <f t="shared" si="2"/>
        <v>Lrg Mns f Cntnmnt (Sctn 5.14)</v>
      </c>
      <c r="J59" s="1" t="s">
        <v>256</v>
      </c>
      <c r="K59" s="1" t="str">
        <f t="shared" si="19"/>
        <v>FR Large Means of Containment (Section 5.14)</v>
      </c>
      <c r="L59" s="1"/>
      <c r="M59" s="1"/>
      <c r="N59" s="1">
        <v>1</v>
      </c>
    </row>
    <row r="60" spans="1:14" x14ac:dyDescent="0.25">
      <c r="A60" t="str">
        <f t="shared" si="4"/>
        <v>tdg_grp_mns_f_cntnmnt</v>
      </c>
      <c r="B60" t="str">
        <f t="shared" si="5"/>
        <v>mns f cntnmnt</v>
      </c>
      <c r="C60" t="str">
        <f t="shared" si="6"/>
        <v>mns_f_cntnmnt</v>
      </c>
      <c r="D60" t="str">
        <f t="shared" si="7"/>
        <v>mns_f_cntnmnt</v>
      </c>
      <c r="E60" s="3" t="s">
        <v>121</v>
      </c>
      <c r="F60" t="str">
        <f t="shared" si="3"/>
        <v>tdg_grp_mns_f_cntnmnt_qstn_clss_2_gss_sctn</v>
      </c>
      <c r="G60" t="str">
        <f t="shared" si="16"/>
        <v>clss_2_gss_sctn</v>
      </c>
      <c r="H60" s="14" t="str">
        <f t="shared" si="17"/>
        <v>clss_2_gss_sctn_</v>
      </c>
      <c r="I60" t="str">
        <f t="shared" si="2"/>
        <v>Clss 2, Gss (Sctn 5.1)</v>
      </c>
      <c r="J60" s="1" t="s">
        <v>257</v>
      </c>
      <c r="K60" s="1" t="str">
        <f t="shared" si="19"/>
        <v>FR Class 2, Gases (Section 5.1)</v>
      </c>
      <c r="L60" s="1"/>
      <c r="M60" s="1"/>
      <c r="N60" s="1">
        <v>1</v>
      </c>
    </row>
    <row r="61" spans="1:14" x14ac:dyDescent="0.25">
      <c r="A61" t="str">
        <f t="shared" si="4"/>
        <v>tdg_grp_mns_f_cntnmnt</v>
      </c>
      <c r="B61" t="str">
        <f t="shared" si="5"/>
        <v>mns f cntnmnt</v>
      </c>
      <c r="C61" t="str">
        <f t="shared" si="6"/>
        <v>mns_f_cntnmnt</v>
      </c>
      <c r="D61" t="str">
        <f t="shared" si="7"/>
        <v>mns_f_cntnmnt</v>
      </c>
      <c r="E61" s="3" t="s">
        <v>121</v>
      </c>
      <c r="F61" t="str">
        <f t="shared" si="3"/>
        <v>tdg_grp_mns_f_cntnmnt_qstn_clss_62_infcts_s</v>
      </c>
      <c r="G61" t="str">
        <f t="shared" si="16"/>
        <v>clss_62_infcts_s</v>
      </c>
      <c r="H61" s="14" t="str">
        <f t="shared" si="17"/>
        <v>clss_62_infcts_s</v>
      </c>
      <c r="I61" t="str">
        <f t="shared" si="2"/>
        <v>Clss 6.2, Infcts Sbstncs (Sctn 5.16)</v>
      </c>
      <c r="J61" s="1" t="s">
        <v>258</v>
      </c>
      <c r="K61" s="1" t="str">
        <f t="shared" si="19"/>
        <v>FR Class 6.2, Infectious Substances (Section 5.16)</v>
      </c>
      <c r="L61" s="1"/>
      <c r="M61" s="1"/>
      <c r="N61" s="1">
        <v>1</v>
      </c>
    </row>
    <row r="62" spans="1:14" x14ac:dyDescent="0.25">
      <c r="A62" t="str">
        <f t="shared" si="4"/>
        <v>tdg_grp_mns_f_cntnmnt</v>
      </c>
      <c r="B62" t="str">
        <f t="shared" si="5"/>
        <v>mns f cntnmnt</v>
      </c>
      <c r="C62" t="str">
        <f t="shared" si="6"/>
        <v>mns_f_cntnmnt</v>
      </c>
      <c r="D62" t="str">
        <f t="shared" si="7"/>
        <v>mns_f_cntnmnt</v>
      </c>
      <c r="E62" s="3" t="s">
        <v>121</v>
      </c>
      <c r="F62" t="str">
        <f t="shared" si="3"/>
        <v>tdg_grp_mns_f_cntnmnt_qstn_cnsldtn_bns_sctn</v>
      </c>
      <c r="G62" t="str">
        <f t="shared" si="16"/>
        <v>cnsldtn_bns_sctn</v>
      </c>
      <c r="H62" s="14" t="str">
        <f t="shared" si="17"/>
        <v>cnsldtn_bns_sctn</v>
      </c>
      <c r="I62" t="str">
        <f t="shared" si="2"/>
        <v>Cnsldtn Bns (Sctn 5.18)</v>
      </c>
      <c r="J62" s="1" t="s">
        <v>259</v>
      </c>
      <c r="K62" s="1" t="str">
        <f t="shared" si="19"/>
        <v>FR Consolidation Bins (Section 5.18)</v>
      </c>
      <c r="L62" s="1"/>
      <c r="M62" s="1"/>
      <c r="N62" s="1">
        <v>1</v>
      </c>
    </row>
  </sheetData>
  <conditionalFormatting sqref="F1:F4 F6:F1048576">
    <cfRule type="duplicateValues" dxfId="20" priority="4"/>
    <cfRule type="duplicateValues" dxfId="19" priority="5"/>
    <cfRule type="duplicateValues" dxfId="18" priority="6"/>
  </conditionalFormatting>
  <conditionalFormatting sqref="F5">
    <cfRule type="duplicateValues" dxfId="17" priority="1"/>
    <cfRule type="duplicateValues" dxfId="16" priority="2"/>
    <cfRule type="duplicateValues" dxfId="15" priority="3"/>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abSelected="1" topLeftCell="E1" zoomScale="70" zoomScaleNormal="70" workbookViewId="0">
      <selection activeCell="Q22" sqref="Q22"/>
    </sheetView>
  </sheetViews>
  <sheetFormatPr defaultRowHeight="15" outlineLevelCol="1" x14ac:dyDescent="0.25"/>
  <cols>
    <col min="1" max="1" width="25.5703125" style="14" hidden="1" customWidth="1" outlineLevel="1"/>
    <col min="2" max="2" width="14.42578125" style="14" hidden="1" customWidth="1" outlineLevel="1"/>
    <col min="3" max="4" width="15" style="14" hidden="1" customWidth="1" outlineLevel="1"/>
    <col min="5" max="5" width="33" style="14" customWidth="1" collapsed="1"/>
    <col min="6" max="6" width="56.140625" style="14" hidden="1" customWidth="1" outlineLevel="1"/>
    <col min="7" max="7" width="31.28515625" style="14" hidden="1" customWidth="1" outlineLevel="1"/>
    <col min="8" max="8" width="34.28515625" style="14" hidden="1" customWidth="1" outlineLevel="1"/>
    <col min="9" max="9" width="41.7109375" style="14" hidden="1" customWidth="1" outlineLevel="1"/>
    <col min="10" max="10" width="103" style="14" customWidth="1" collapsed="1"/>
    <col min="11" max="11" width="27.42578125" style="19" customWidth="1"/>
    <col min="12" max="12" width="74.28515625" style="14" bestFit="1" customWidth="1"/>
    <col min="13" max="13" width="67.5703125" style="14" hidden="1" customWidth="1" outlineLevel="1"/>
    <col min="14" max="14" width="15.42578125" style="14" bestFit="1" customWidth="1" collapsed="1"/>
    <col min="15" max="15" width="18.7109375" style="14" bestFit="1" customWidth="1"/>
    <col min="16" max="16" width="13.42578125" style="19" customWidth="1"/>
    <col min="17" max="17" width="16.28515625" style="19" customWidth="1"/>
    <col min="18" max="18" width="17.7109375" style="19" customWidth="1"/>
    <col min="19" max="19" width="17.42578125" style="19" customWidth="1"/>
    <col min="20" max="20" width="10" style="19" customWidth="1"/>
    <col min="21" max="21" width="47" style="14" customWidth="1"/>
    <col min="22" max="22" width="9.140625" style="19"/>
    <col min="23" max="23" width="19.5703125" style="19" customWidth="1"/>
    <col min="24" max="24" width="18.7109375" style="14" customWidth="1"/>
    <col min="25" max="16384" width="9.140625" style="14"/>
  </cols>
  <sheetData>
    <row r="1" spans="1:27" s="13" customFormat="1" x14ac:dyDescent="0.25">
      <c r="E1" s="13" t="s">
        <v>148</v>
      </c>
      <c r="J1" s="13" t="s">
        <v>33</v>
      </c>
      <c r="K1" s="18" t="s">
        <v>149</v>
      </c>
      <c r="L1" s="13" t="s">
        <v>150</v>
      </c>
      <c r="M1" s="13" t="s">
        <v>151</v>
      </c>
      <c r="N1" s="13" t="s">
        <v>152</v>
      </c>
      <c r="O1" s="13" t="s">
        <v>153</v>
      </c>
      <c r="P1" s="18" t="s">
        <v>8</v>
      </c>
      <c r="Q1" s="18" t="s">
        <v>12</v>
      </c>
      <c r="R1" s="18" t="s">
        <v>154</v>
      </c>
      <c r="S1" s="18" t="s">
        <v>155</v>
      </c>
      <c r="T1" s="18" t="s">
        <v>156</v>
      </c>
      <c r="U1" s="13" t="s">
        <v>157</v>
      </c>
      <c r="V1" s="18" t="s">
        <v>50</v>
      </c>
      <c r="W1" s="18" t="s">
        <v>185</v>
      </c>
      <c r="X1" s="13" t="s">
        <v>194</v>
      </c>
      <c r="Y1" s="13" t="s">
        <v>195</v>
      </c>
      <c r="Z1" s="13" t="s">
        <v>196</v>
      </c>
    </row>
    <row r="2" spans="1:27" ht="30" x14ac:dyDescent="0.25">
      <c r="A2" s="14" t="str">
        <f>CONCATENATE("tdg_grp_", D2)</f>
        <v>tdg_grp_dngrs_gds</v>
      </c>
      <c r="B2" s="14" t="str">
        <f>SUBSTITUTE(SUBSTITUTE(SUBSTITUTE(SUBSTITUTE(SUBSTITUTE(SUBSTITUTE(LOWER(E2),"y",""), "u", ""), "o", ""),"i",""),"e", ""),"a", "")</f>
        <v>dngrs gds</v>
      </c>
      <c r="C2" s="14" t="str">
        <f>LOWER(MID(SUBSTITUTE(SUBSTITUTE(SUBSTITUTE(SUBSTITUTE(SUBSTITUTE(SUBSTITUTE(SUBSTITUTE(B2, "/", ""), ".", ""), ",","")," ","_"), "-", ""), ":", ""), "__", "_"),1,16))</f>
        <v>dngrs_gds</v>
      </c>
      <c r="D2" s="14" t="str">
        <f>IF(RIGHT(C2, 1) = "_", REPLACE(C2, LEN(C2), 1, ""), C2)</f>
        <v>dngrs_gds</v>
      </c>
      <c r="E2" s="13" t="s">
        <v>3</v>
      </c>
      <c r="F2" s="14" t="str">
        <f>CONCATENATE(A2, "_qstn_", G2)</f>
        <v>tdg_grp_dngrs_gds_qstn_hs_prf_f_clssfct</v>
      </c>
      <c r="G2" s="14" t="str">
        <f t="shared" ref="G2:G67" si="0">IF(RIGHT(H2, 1) = "_", REPLACE(H2, LEN(H2), 1, ""), H2)</f>
        <v>hs_prf_f_clssfct</v>
      </c>
      <c r="H2" s="14" t="str">
        <f t="shared" ref="H2:H65" si="1">LOWER(MID(SUBSTITUTE(SUBSTITUTE(SUBSTITUTE(SUBSTITUTE(SUBSTITUTE(SUBSTITUTE(SUBSTITUTE(SUBSTITUTE(SUBSTITUTE(SUBSTITUTE(SUBSTITUTE(I2,"&lt;br/&gt;", ""),")",""),"(",""), "?", ""), "/", ""), ".", ""), ",","")," ","_"), "-", ""), ":", ""), "__", "_"),1,16))</f>
        <v>hs_prf_f_clssfct</v>
      </c>
      <c r="I2" s="14" t="str">
        <f t="shared" ref="I2:I67" si="2">SUBSTITUTE(SUBSTITUTE(SUBSTITUTE(SUBSTITUTE(SUBSTITUTE(SUBSTITUTE(J2,"y",""), "u", ""), "o", ""),"i",""),"e", ""),"a", "")</f>
        <v>Hs prf f clssfctn bn gvn fr ll dngrs gds hndld t ths fclt? (Sctn 2.2.1)</v>
      </c>
      <c r="J2" s="1" t="s">
        <v>199</v>
      </c>
      <c r="K2" s="19" t="s">
        <v>7</v>
      </c>
      <c r="L2" s="14" t="str">
        <f t="shared" ref="L2:L35" si="3">SUBSTITUTE(SUBSTITUTE(SUBSTITUTE((CONCATENATE(F2,"_rspns_", LOWER(N2))), "/", ""), "-", ""), " ", "_")</f>
        <v>tdg_grp_dngrs_gds_qstn_hs_prf_f_clssfct_rspns_yes</v>
      </c>
      <c r="M2" s="14" t="str">
        <f>MID(L2, 1, LEN(L2) - LEN(SUBSTITUTE(SUBSTITUTE(SUBSTITUTE(N2, "-", ""), "/", ""), " ", "_") ) - 1)</f>
        <v>tdg_grp_dngrs_gds_qstn_hs_prf_f_clssfct_rspns</v>
      </c>
      <c r="N2" s="14" t="s">
        <v>144</v>
      </c>
      <c r="O2" s="14" t="s">
        <v>158</v>
      </c>
      <c r="P2" s="19">
        <v>0</v>
      </c>
      <c r="Q2" s="19">
        <v>0</v>
      </c>
      <c r="R2" s="19">
        <v>2</v>
      </c>
      <c r="S2" s="19">
        <v>2</v>
      </c>
      <c r="T2" s="19">
        <v>2</v>
      </c>
      <c r="V2" s="19">
        <v>0</v>
      </c>
      <c r="W2" s="19">
        <v>0</v>
      </c>
    </row>
    <row r="3" spans="1:27" ht="30" x14ac:dyDescent="0.25">
      <c r="A3" s="14" t="str">
        <f t="shared" ref="A3:A68" si="4">CONCATENATE("tdg_grp_", D3)</f>
        <v>tdg_grp_dngrs_gds</v>
      </c>
      <c r="B3" s="14" t="str">
        <f t="shared" ref="B3:B68" si="5">SUBSTITUTE(SUBSTITUTE(SUBSTITUTE(SUBSTITUTE(SUBSTITUTE(SUBSTITUTE(LOWER(E3),"y",""), "u", ""), "o", ""),"i",""),"e", ""),"a", "")</f>
        <v>dngrs gds</v>
      </c>
      <c r="C3" s="14" t="str">
        <f t="shared" ref="C3:C68" si="6">LOWER(MID(SUBSTITUTE(SUBSTITUTE(SUBSTITUTE(SUBSTITUTE(SUBSTITUTE(SUBSTITUTE(SUBSTITUTE(B3, "/", ""), ".", ""), ",","")," ","_"), "-", ""), ":", ""), "__", "_"),1,16))</f>
        <v>dngrs_gds</v>
      </c>
      <c r="D3" s="14" t="str">
        <f t="shared" ref="D3:D68" si="7">IF(RIGHT(C3, 1) = "_", REPLACE(C3, LEN(C3), 1, ""), C3)</f>
        <v>dngrs_gds</v>
      </c>
      <c r="E3" s="13" t="s">
        <v>3</v>
      </c>
      <c r="F3" s="14" t="str">
        <f t="shared" ref="F3:F68" si="8">CONCATENATE(A3, "_qstn_", G3)</f>
        <v>tdg_grp_dngrs_gds_qstn_hs_prf_f_clssfct</v>
      </c>
      <c r="G3" s="14" t="str">
        <f t="shared" si="0"/>
        <v>hs_prf_f_clssfct</v>
      </c>
      <c r="H3" s="14" t="str">
        <f t="shared" si="1"/>
        <v>hs_prf_f_clssfct</v>
      </c>
      <c r="I3" s="14" t="str">
        <f t="shared" si="2"/>
        <v>Hs prf f clssfctn bn gvn fr ll dngrs gds hndld t ths fclt? (Sctn 2.2.1)</v>
      </c>
      <c r="J3" s="1" t="s">
        <v>199</v>
      </c>
      <c r="K3" s="19" t="s">
        <v>7</v>
      </c>
      <c r="L3" s="14" t="str">
        <f t="shared" si="3"/>
        <v>tdg_grp_dngrs_gds_qstn_hs_prf_f_clssfct_rspns_no</v>
      </c>
      <c r="M3" s="14" t="str">
        <f t="shared" ref="M3:M68" si="9">MID(L3, 1, LEN(L3) - LEN(SUBSTITUTE(SUBSTITUTE(SUBSTITUTE(N3, "-", ""), "/", ""), " ", "_") ) - 1)</f>
        <v>tdg_grp_dngrs_gds_qstn_hs_prf_f_clssfct_rspns</v>
      </c>
      <c r="N3" s="14" t="s">
        <v>145</v>
      </c>
      <c r="O3" s="14" t="s">
        <v>159</v>
      </c>
      <c r="P3" s="19">
        <v>1</v>
      </c>
      <c r="Q3" s="19">
        <v>0</v>
      </c>
      <c r="R3" s="19">
        <v>1</v>
      </c>
      <c r="S3" s="19">
        <v>0</v>
      </c>
      <c r="T3" s="19">
        <v>0</v>
      </c>
      <c r="V3" s="19">
        <v>1</v>
      </c>
      <c r="W3" s="19">
        <v>0</v>
      </c>
      <c r="X3" s="22" t="s">
        <v>201</v>
      </c>
      <c r="Y3" s="22" t="s">
        <v>202</v>
      </c>
    </row>
    <row r="4" spans="1:27" ht="30" x14ac:dyDescent="0.25">
      <c r="A4" s="14" t="str">
        <f t="shared" si="4"/>
        <v>tdg_grp_xmptns</v>
      </c>
      <c r="B4" s="14" t="str">
        <f t="shared" si="5"/>
        <v>xmptns</v>
      </c>
      <c r="C4" s="14" t="str">
        <f t="shared" si="6"/>
        <v>xmptns</v>
      </c>
      <c r="D4" s="14" t="str">
        <f t="shared" si="7"/>
        <v>xmptns</v>
      </c>
      <c r="E4" s="13" t="s">
        <v>51</v>
      </c>
      <c r="F4" s="14" t="str">
        <f t="shared" si="8"/>
        <v>tdg_grp_xmptns_qstn_ds_ths_fclt_hv_n</v>
      </c>
      <c r="G4" s="14" t="str">
        <f t="shared" si="0"/>
        <v>ds_ths_fclt_hv_n</v>
      </c>
      <c r="H4" s="14" t="str">
        <f t="shared" si="1"/>
        <v>ds_ths_fclt_hv_n</v>
      </c>
      <c r="I4" s="14" t="str">
        <f t="shared" si="2"/>
        <v>Ds ths fclt hv n xmptn fr  prt f th rgltns?
(Exmptn : sctn 2.14.2)</v>
      </c>
      <c r="J4" s="14" t="s">
        <v>198</v>
      </c>
      <c r="K4" s="19" t="s">
        <v>7</v>
      </c>
      <c r="L4" s="14" t="str">
        <f t="shared" si="3"/>
        <v>tdg_grp_xmptns_qstn_ds_ths_fclt_hv_n_rspns_yes</v>
      </c>
      <c r="M4" s="14" t="str">
        <f t="shared" si="9"/>
        <v>tdg_grp_xmptns_qstn_ds_ths_fclt_hv_n_rspns</v>
      </c>
      <c r="N4" s="14" t="s">
        <v>144</v>
      </c>
      <c r="O4" s="14" t="s">
        <v>158</v>
      </c>
      <c r="P4" s="19">
        <v>0</v>
      </c>
      <c r="Q4" s="19">
        <v>0</v>
      </c>
      <c r="R4" s="19">
        <v>2</v>
      </c>
      <c r="S4" s="19">
        <v>2</v>
      </c>
      <c r="T4" s="19">
        <v>2</v>
      </c>
      <c r="U4" s="17" t="s">
        <v>181</v>
      </c>
      <c r="V4" s="19">
        <v>0</v>
      </c>
      <c r="W4" s="19">
        <v>0</v>
      </c>
      <c r="Y4" s="1"/>
      <c r="Z4" s="1"/>
      <c r="AA4" s="1"/>
    </row>
    <row r="5" spans="1:27" ht="30" x14ac:dyDescent="0.25">
      <c r="A5" s="14" t="str">
        <f t="shared" si="4"/>
        <v>tdg_grp_xmptns</v>
      </c>
      <c r="B5" s="14" t="str">
        <f t="shared" si="5"/>
        <v>xmptns</v>
      </c>
      <c r="C5" s="14" t="str">
        <f t="shared" si="6"/>
        <v>xmptns</v>
      </c>
      <c r="D5" s="14" t="str">
        <f t="shared" si="7"/>
        <v>xmptns</v>
      </c>
      <c r="E5" s="13" t="s">
        <v>51</v>
      </c>
      <c r="F5" s="14" t="str">
        <f t="shared" si="8"/>
        <v>tdg_grp_xmptns_qstn_ds_ths_fclt_hv_n</v>
      </c>
      <c r="G5" s="14" t="str">
        <f t="shared" si="0"/>
        <v>ds_ths_fclt_hv_n</v>
      </c>
      <c r="H5" s="14" t="str">
        <f t="shared" si="1"/>
        <v>ds_ths_fclt_hv_n</v>
      </c>
      <c r="I5" s="14" t="str">
        <f t="shared" si="2"/>
        <v>Ds ths fclt hv n xmptn fr  prt f th rgltns?
(Exmptn : sctn 2.14.2)</v>
      </c>
      <c r="J5" s="14" t="s">
        <v>198</v>
      </c>
      <c r="K5" s="19" t="s">
        <v>7</v>
      </c>
      <c r="L5" s="14" t="str">
        <f t="shared" si="3"/>
        <v>tdg_grp_xmptns_qstn_ds_ths_fclt_hv_n_rspns_no</v>
      </c>
      <c r="M5" s="14" t="str">
        <f t="shared" si="9"/>
        <v>tdg_grp_xmptns_qstn_ds_ths_fclt_hv_n_rspns</v>
      </c>
      <c r="N5" s="14" t="s">
        <v>145</v>
      </c>
      <c r="O5" s="14" t="s">
        <v>159</v>
      </c>
      <c r="P5" s="19">
        <v>0</v>
      </c>
      <c r="Q5" s="19">
        <v>0</v>
      </c>
      <c r="R5" s="19">
        <v>2</v>
      </c>
      <c r="S5" s="19">
        <v>2</v>
      </c>
      <c r="T5" s="19">
        <v>2</v>
      </c>
      <c r="U5" s="17" t="s">
        <v>182</v>
      </c>
      <c r="V5" s="19">
        <v>1</v>
      </c>
      <c r="W5" s="19">
        <v>0</v>
      </c>
      <c r="Y5" s="15"/>
      <c r="Z5" s="15"/>
      <c r="AA5" s="15"/>
    </row>
    <row r="6" spans="1:27" x14ac:dyDescent="0.25">
      <c r="A6" s="14" t="str">
        <f t="shared" si="4"/>
        <v>tdg_grp_xmptns</v>
      </c>
      <c r="B6" s="14" t="str">
        <f t="shared" si="5"/>
        <v>xmptns</v>
      </c>
      <c r="C6" s="14" t="str">
        <f t="shared" si="6"/>
        <v>xmptns</v>
      </c>
      <c r="D6" s="14" t="str">
        <f t="shared" si="7"/>
        <v>xmptns</v>
      </c>
      <c r="E6" s="13" t="s">
        <v>51</v>
      </c>
      <c r="F6" s="14" t="str">
        <f t="shared" si="8"/>
        <v>tdg_grp_xmptns_qstn_wht_prt_f_th_rgl</v>
      </c>
      <c r="G6" s="14" t="str">
        <f t="shared" si="0"/>
        <v>wht_prt_f_th_rgl</v>
      </c>
      <c r="H6" s="14" t="str">
        <f t="shared" si="1"/>
        <v>wht_prt_f_th_rgl</v>
      </c>
      <c r="I6" s="14" t="str">
        <f t="shared" si="2"/>
        <v>Wht prt f th rgltns s ths fclt xmpt?</v>
      </c>
      <c r="J6" s="14" t="s">
        <v>57</v>
      </c>
      <c r="K6" s="19" t="s">
        <v>184</v>
      </c>
      <c r="L6" s="14" t="str">
        <f t="shared" si="3"/>
        <v>tdg_grp_xmptns_qstn_wht_prt_f_th_rgl_rspns_part_1</v>
      </c>
      <c r="M6" s="14" t="str">
        <f t="shared" si="9"/>
        <v>tdg_grp_xmptns_qstn_wht_prt_f_th_rgl_rspns</v>
      </c>
      <c r="N6" s="14" t="s">
        <v>160</v>
      </c>
      <c r="O6" s="14" t="s">
        <v>161</v>
      </c>
      <c r="P6" s="19">
        <v>0</v>
      </c>
      <c r="Q6" s="19">
        <v>0</v>
      </c>
      <c r="R6" s="19">
        <v>2</v>
      </c>
      <c r="S6" s="19">
        <v>2</v>
      </c>
      <c r="T6" s="19">
        <v>2</v>
      </c>
      <c r="U6" s="17"/>
      <c r="V6" s="19">
        <v>0</v>
      </c>
      <c r="W6" s="19">
        <v>1</v>
      </c>
      <c r="Y6" s="15"/>
      <c r="Z6" s="15"/>
      <c r="AA6" s="15"/>
    </row>
    <row r="7" spans="1:27" x14ac:dyDescent="0.25">
      <c r="A7" s="14" t="str">
        <f t="shared" si="4"/>
        <v>tdg_grp_xmptns</v>
      </c>
      <c r="B7" s="14" t="str">
        <f t="shared" si="5"/>
        <v>xmptns</v>
      </c>
      <c r="C7" s="14" t="str">
        <f t="shared" si="6"/>
        <v>xmptns</v>
      </c>
      <c r="D7" s="14" t="str">
        <f t="shared" si="7"/>
        <v>xmptns</v>
      </c>
      <c r="E7" s="13" t="s">
        <v>51</v>
      </c>
      <c r="F7" s="14" t="str">
        <f t="shared" si="8"/>
        <v>tdg_grp_xmptns_qstn_wht_prt_f_th_rgl</v>
      </c>
      <c r="G7" s="14" t="str">
        <f t="shared" si="0"/>
        <v>wht_prt_f_th_rgl</v>
      </c>
      <c r="H7" s="14" t="str">
        <f t="shared" si="1"/>
        <v>wht_prt_f_th_rgl</v>
      </c>
      <c r="I7" s="14" t="str">
        <f t="shared" si="2"/>
        <v>Wht prt f th rgltns s ths fclt xmpt?</v>
      </c>
      <c r="J7" s="14" t="s">
        <v>57</v>
      </c>
      <c r="K7" s="19" t="s">
        <v>184</v>
      </c>
      <c r="L7" s="14" t="str">
        <f t="shared" si="3"/>
        <v>tdg_grp_xmptns_qstn_wht_prt_f_th_rgl_rspns_part_2</v>
      </c>
      <c r="M7" s="14" t="str">
        <f t="shared" si="9"/>
        <v>tdg_grp_xmptns_qstn_wht_prt_f_th_rgl_rspns</v>
      </c>
      <c r="N7" s="14" t="s">
        <v>162</v>
      </c>
      <c r="O7" s="14" t="str">
        <f>CONCATENATE("FR ", N7)</f>
        <v>FR Part 2</v>
      </c>
      <c r="P7" s="19">
        <v>0</v>
      </c>
      <c r="Q7" s="19">
        <v>0</v>
      </c>
      <c r="R7" s="19">
        <v>2</v>
      </c>
      <c r="S7" s="19">
        <v>2</v>
      </c>
      <c r="T7" s="19">
        <v>2</v>
      </c>
      <c r="U7" s="17"/>
      <c r="V7" s="19">
        <v>1</v>
      </c>
      <c r="W7" s="19">
        <v>1</v>
      </c>
      <c r="Y7" s="15"/>
      <c r="Z7" s="15"/>
      <c r="AA7" s="15"/>
    </row>
    <row r="8" spans="1:27" x14ac:dyDescent="0.25">
      <c r="A8" s="14" t="str">
        <f t="shared" si="4"/>
        <v>tdg_grp_xmptns</v>
      </c>
      <c r="B8" s="14" t="str">
        <f t="shared" si="5"/>
        <v>xmptns</v>
      </c>
      <c r="C8" s="14" t="str">
        <f t="shared" si="6"/>
        <v>xmptns</v>
      </c>
      <c r="D8" s="14" t="str">
        <f t="shared" si="7"/>
        <v>xmptns</v>
      </c>
      <c r="E8" s="13" t="s">
        <v>51</v>
      </c>
      <c r="F8" s="14" t="str">
        <f t="shared" si="8"/>
        <v>tdg_grp_xmptns_qstn_wht_prt_f_th_rgl</v>
      </c>
      <c r="G8" s="14" t="str">
        <f t="shared" si="0"/>
        <v>wht_prt_f_th_rgl</v>
      </c>
      <c r="H8" s="14" t="str">
        <f t="shared" si="1"/>
        <v>wht_prt_f_th_rgl</v>
      </c>
      <c r="I8" s="14" t="str">
        <f t="shared" si="2"/>
        <v>Wht prt f th rgltns s ths fclt xmpt?</v>
      </c>
      <c r="J8" s="14" t="s">
        <v>57</v>
      </c>
      <c r="K8" s="19" t="s">
        <v>184</v>
      </c>
      <c r="L8" s="14" t="str">
        <f t="shared" si="3"/>
        <v>tdg_grp_xmptns_qstn_wht_prt_f_th_rgl_rspns_part_3</v>
      </c>
      <c r="M8" s="14" t="str">
        <f t="shared" si="9"/>
        <v>tdg_grp_xmptns_qstn_wht_prt_f_th_rgl_rspns</v>
      </c>
      <c r="N8" s="14" t="s">
        <v>163</v>
      </c>
      <c r="O8" s="14" t="str">
        <f t="shared" ref="O8:O73" si="10">CONCATENATE("FR ", N8)</f>
        <v>FR Part 3</v>
      </c>
      <c r="P8" s="19">
        <v>0</v>
      </c>
      <c r="Q8" s="19">
        <v>0</v>
      </c>
      <c r="R8" s="19">
        <v>2</v>
      </c>
      <c r="S8" s="19">
        <v>2</v>
      </c>
      <c r="T8" s="19">
        <v>2</v>
      </c>
      <c r="U8" s="17"/>
      <c r="V8" s="19">
        <v>2</v>
      </c>
      <c r="W8" s="19">
        <v>1</v>
      </c>
      <c r="Y8" s="15"/>
      <c r="Z8" s="15"/>
      <c r="AA8" s="15"/>
    </row>
    <row r="9" spans="1:27" x14ac:dyDescent="0.25">
      <c r="A9" s="14" t="str">
        <f t="shared" si="4"/>
        <v>tdg_grp_xmptns</v>
      </c>
      <c r="B9" s="14" t="str">
        <f t="shared" si="5"/>
        <v>xmptns</v>
      </c>
      <c r="C9" s="14" t="str">
        <f t="shared" si="6"/>
        <v>xmptns</v>
      </c>
      <c r="D9" s="14" t="str">
        <f t="shared" si="7"/>
        <v>xmptns</v>
      </c>
      <c r="E9" s="13" t="s">
        <v>51</v>
      </c>
      <c r="F9" s="14" t="str">
        <f t="shared" si="8"/>
        <v>tdg_grp_xmptns_qstn_wht_prt_f_th_rgl</v>
      </c>
      <c r="G9" s="14" t="str">
        <f t="shared" si="0"/>
        <v>wht_prt_f_th_rgl</v>
      </c>
      <c r="H9" s="14" t="str">
        <f t="shared" si="1"/>
        <v>wht_prt_f_th_rgl</v>
      </c>
      <c r="I9" s="14" t="str">
        <f t="shared" si="2"/>
        <v>Wht prt f th rgltns s ths fclt xmpt?</v>
      </c>
      <c r="J9" s="14" t="s">
        <v>57</v>
      </c>
      <c r="K9" s="19" t="s">
        <v>184</v>
      </c>
      <c r="L9" s="14" t="str">
        <f t="shared" si="3"/>
        <v>tdg_grp_xmptns_qstn_wht_prt_f_th_rgl_rspns_part_4</v>
      </c>
      <c r="M9" s="14" t="str">
        <f t="shared" si="9"/>
        <v>tdg_grp_xmptns_qstn_wht_prt_f_th_rgl_rspns</v>
      </c>
      <c r="N9" s="14" t="s">
        <v>164</v>
      </c>
      <c r="O9" s="14" t="str">
        <f t="shared" si="10"/>
        <v>FR Part 4</v>
      </c>
      <c r="P9" s="19">
        <v>0</v>
      </c>
      <c r="Q9" s="19">
        <v>0</v>
      </c>
      <c r="R9" s="19">
        <v>2</v>
      </c>
      <c r="S9" s="19">
        <v>2</v>
      </c>
      <c r="T9" s="19">
        <v>2</v>
      </c>
      <c r="U9" s="17"/>
      <c r="V9" s="19">
        <v>3</v>
      </c>
      <c r="W9" s="19">
        <v>1</v>
      </c>
      <c r="Y9" s="15"/>
      <c r="Z9" s="15"/>
      <c r="AA9" s="15"/>
    </row>
    <row r="10" spans="1:27" x14ac:dyDescent="0.25">
      <c r="A10" s="14" t="str">
        <f t="shared" si="4"/>
        <v>tdg_grp_xmptns</v>
      </c>
      <c r="B10" s="14" t="str">
        <f t="shared" si="5"/>
        <v>xmptns</v>
      </c>
      <c r="C10" s="14" t="str">
        <f t="shared" si="6"/>
        <v>xmptns</v>
      </c>
      <c r="D10" s="14" t="str">
        <f t="shared" si="7"/>
        <v>xmptns</v>
      </c>
      <c r="E10" s="13" t="s">
        <v>51</v>
      </c>
      <c r="F10" s="14" t="str">
        <f t="shared" si="8"/>
        <v>tdg_grp_xmptns_qstn_wht_prt_f_th_rgl</v>
      </c>
      <c r="G10" s="14" t="str">
        <f t="shared" si="0"/>
        <v>wht_prt_f_th_rgl</v>
      </c>
      <c r="H10" s="14" t="str">
        <f t="shared" si="1"/>
        <v>wht_prt_f_th_rgl</v>
      </c>
      <c r="I10" s="14" t="str">
        <f t="shared" si="2"/>
        <v>Wht prt f th rgltns s ths fclt xmpt?</v>
      </c>
      <c r="J10" s="14" t="s">
        <v>57</v>
      </c>
      <c r="K10" s="19" t="s">
        <v>184</v>
      </c>
      <c r="L10" s="14" t="str">
        <f t="shared" si="3"/>
        <v>tdg_grp_xmptns_qstn_wht_prt_f_th_rgl_rspns_part_5</v>
      </c>
      <c r="M10" s="14" t="str">
        <f t="shared" si="9"/>
        <v>tdg_grp_xmptns_qstn_wht_prt_f_th_rgl_rspns</v>
      </c>
      <c r="N10" s="14" t="s">
        <v>165</v>
      </c>
      <c r="O10" s="14" t="str">
        <f t="shared" si="10"/>
        <v>FR Part 5</v>
      </c>
      <c r="P10" s="19">
        <v>0</v>
      </c>
      <c r="Q10" s="19">
        <v>0</v>
      </c>
      <c r="R10" s="19">
        <v>2</v>
      </c>
      <c r="S10" s="19">
        <v>2</v>
      </c>
      <c r="T10" s="19">
        <v>2</v>
      </c>
      <c r="U10" s="23"/>
      <c r="V10" s="19">
        <v>4</v>
      </c>
      <c r="W10" s="19">
        <v>1</v>
      </c>
      <c r="Y10" s="15"/>
      <c r="Z10" s="15"/>
      <c r="AA10" s="15"/>
    </row>
    <row r="11" spans="1:27" x14ac:dyDescent="0.25">
      <c r="A11" s="14" t="str">
        <f t="shared" si="4"/>
        <v>tdg_grp_xmptns</v>
      </c>
      <c r="B11" s="14" t="str">
        <f t="shared" si="5"/>
        <v>xmptns</v>
      </c>
      <c r="C11" s="14" t="str">
        <f t="shared" si="6"/>
        <v>xmptns</v>
      </c>
      <c r="D11" s="14" t="str">
        <f t="shared" si="7"/>
        <v>xmptns</v>
      </c>
      <c r="E11" s="13" t="s">
        <v>51</v>
      </c>
      <c r="F11" s="14" t="str">
        <f t="shared" si="8"/>
        <v>tdg_grp_xmptns_qstn_wht_prt_f_th_rgl</v>
      </c>
      <c r="G11" s="14" t="str">
        <f t="shared" si="0"/>
        <v>wht_prt_f_th_rgl</v>
      </c>
      <c r="H11" s="14" t="str">
        <f t="shared" si="1"/>
        <v>wht_prt_f_th_rgl</v>
      </c>
      <c r="I11" s="14" t="str">
        <f t="shared" si="2"/>
        <v>Wht prt f th rgltns s ths fclt xmpt?</v>
      </c>
      <c r="J11" s="14" t="s">
        <v>57</v>
      </c>
      <c r="K11" s="19" t="s">
        <v>184</v>
      </c>
      <c r="L11" s="14" t="str">
        <f t="shared" si="3"/>
        <v>tdg_grp_xmptns_qstn_wht_prt_f_th_rgl_rspns_part_6</v>
      </c>
      <c r="M11" s="14" t="str">
        <f t="shared" si="9"/>
        <v>tdg_grp_xmptns_qstn_wht_prt_f_th_rgl_rspns</v>
      </c>
      <c r="N11" s="14" t="s">
        <v>166</v>
      </c>
      <c r="O11" s="14" t="str">
        <f t="shared" si="10"/>
        <v>FR Part 6</v>
      </c>
      <c r="P11" s="19">
        <v>0</v>
      </c>
      <c r="Q11" s="19">
        <v>0</v>
      </c>
      <c r="R11" s="19">
        <v>2</v>
      </c>
      <c r="S11" s="19">
        <v>2</v>
      </c>
      <c r="T11" s="19">
        <v>2</v>
      </c>
      <c r="U11" s="23"/>
      <c r="V11" s="19">
        <v>5</v>
      </c>
      <c r="W11" s="19">
        <v>1</v>
      </c>
      <c r="Y11" s="15"/>
      <c r="Z11" s="15"/>
      <c r="AA11" s="15"/>
    </row>
    <row r="12" spans="1:27" x14ac:dyDescent="0.25">
      <c r="A12" s="14" t="str">
        <f t="shared" si="4"/>
        <v>tdg_grp_xmptns</v>
      </c>
      <c r="B12" s="14" t="str">
        <f t="shared" si="5"/>
        <v>xmptns</v>
      </c>
      <c r="C12" s="14" t="str">
        <f t="shared" si="6"/>
        <v>xmptns</v>
      </c>
      <c r="D12" s="14" t="str">
        <f t="shared" si="7"/>
        <v>xmptns</v>
      </c>
      <c r="E12" s="13" t="s">
        <v>51</v>
      </c>
      <c r="F12" s="14" t="str">
        <f t="shared" si="8"/>
        <v>tdg_grp_xmptns_qstn_wht_prt_f_th_rgl</v>
      </c>
      <c r="G12" s="14" t="str">
        <f t="shared" si="0"/>
        <v>wht_prt_f_th_rgl</v>
      </c>
      <c r="H12" s="14" t="str">
        <f t="shared" si="1"/>
        <v>wht_prt_f_th_rgl</v>
      </c>
      <c r="I12" s="14" t="str">
        <f t="shared" si="2"/>
        <v>Wht prt f th rgltns s ths fclt xmpt?</v>
      </c>
      <c r="J12" s="14" t="s">
        <v>57</v>
      </c>
      <c r="K12" s="19" t="s">
        <v>184</v>
      </c>
      <c r="L12" s="14" t="str">
        <f t="shared" si="3"/>
        <v>tdg_grp_xmptns_qstn_wht_prt_f_th_rgl_rspns_part_7</v>
      </c>
      <c r="M12" s="14" t="str">
        <f t="shared" si="9"/>
        <v>tdg_grp_xmptns_qstn_wht_prt_f_th_rgl_rspns</v>
      </c>
      <c r="N12" s="14" t="s">
        <v>167</v>
      </c>
      <c r="O12" s="14" t="str">
        <f t="shared" si="10"/>
        <v>FR Part 7</v>
      </c>
      <c r="P12" s="19">
        <v>0</v>
      </c>
      <c r="Q12" s="19">
        <v>0</v>
      </c>
      <c r="R12" s="19">
        <v>2</v>
      </c>
      <c r="S12" s="19">
        <v>2</v>
      </c>
      <c r="T12" s="19">
        <v>2</v>
      </c>
      <c r="U12" s="23"/>
      <c r="V12" s="19">
        <v>6</v>
      </c>
      <c r="W12" s="19">
        <v>1</v>
      </c>
      <c r="Y12" s="15"/>
      <c r="Z12" s="15"/>
      <c r="AA12" s="15"/>
    </row>
    <row r="13" spans="1:27" x14ac:dyDescent="0.25">
      <c r="A13" s="14" t="str">
        <f t="shared" si="4"/>
        <v>tdg_grp_xmptns</v>
      </c>
      <c r="B13" s="14" t="str">
        <f t="shared" si="5"/>
        <v>xmptns</v>
      </c>
      <c r="C13" s="14" t="str">
        <f t="shared" si="6"/>
        <v>xmptns</v>
      </c>
      <c r="D13" s="14" t="str">
        <f t="shared" si="7"/>
        <v>xmptns</v>
      </c>
      <c r="E13" s="13" t="s">
        <v>51</v>
      </c>
      <c r="F13" s="14" t="str">
        <f t="shared" si="8"/>
        <v>tdg_grp_xmptns_qstn_wht_prt_f_th_rgl</v>
      </c>
      <c r="G13" s="14" t="str">
        <f t="shared" si="0"/>
        <v>wht_prt_f_th_rgl</v>
      </c>
      <c r="H13" s="14" t="str">
        <f t="shared" si="1"/>
        <v>wht_prt_f_th_rgl</v>
      </c>
      <c r="I13" s="14" t="str">
        <f t="shared" si="2"/>
        <v>Wht prt f th rgltns s ths fclt xmpt?</v>
      </c>
      <c r="J13" s="14" t="s">
        <v>57</v>
      </c>
      <c r="K13" s="19" t="s">
        <v>184</v>
      </c>
      <c r="L13" s="14" t="str">
        <f t="shared" si="3"/>
        <v>tdg_grp_xmptns_qstn_wht_prt_f_th_rgl_rspns_part_8</v>
      </c>
      <c r="M13" s="14" t="str">
        <f t="shared" si="9"/>
        <v>tdg_grp_xmptns_qstn_wht_prt_f_th_rgl_rspns</v>
      </c>
      <c r="N13" s="14" t="s">
        <v>168</v>
      </c>
      <c r="O13" s="14" t="str">
        <f t="shared" si="10"/>
        <v>FR Part 8</v>
      </c>
      <c r="P13" s="19">
        <v>0</v>
      </c>
      <c r="Q13" s="19">
        <v>0</v>
      </c>
      <c r="R13" s="19">
        <v>2</v>
      </c>
      <c r="S13" s="19">
        <v>2</v>
      </c>
      <c r="T13" s="19">
        <v>2</v>
      </c>
      <c r="U13" s="23"/>
      <c r="V13" s="19">
        <v>7</v>
      </c>
      <c r="W13" s="19">
        <v>1</v>
      </c>
      <c r="Y13" s="15"/>
      <c r="Z13" s="15"/>
      <c r="AA13" s="15"/>
    </row>
    <row r="14" spans="1:27" x14ac:dyDescent="0.25">
      <c r="A14" s="14" t="str">
        <f t="shared" si="4"/>
        <v>tdg_grp_xmptns</v>
      </c>
      <c r="B14" s="14" t="str">
        <f t="shared" si="5"/>
        <v>xmptns</v>
      </c>
      <c r="C14" s="14" t="str">
        <f t="shared" si="6"/>
        <v>xmptns</v>
      </c>
      <c r="D14" s="14" t="str">
        <f t="shared" si="7"/>
        <v>xmptns</v>
      </c>
      <c r="E14" s="13" t="s">
        <v>51</v>
      </c>
      <c r="F14" s="14" t="str">
        <f t="shared" si="8"/>
        <v>tdg_grp_xmptns_qstn_wht_prt_f_th_rgl</v>
      </c>
      <c r="G14" s="14" t="str">
        <f t="shared" si="0"/>
        <v>wht_prt_f_th_rgl</v>
      </c>
      <c r="H14" s="14" t="str">
        <f t="shared" si="1"/>
        <v>wht_prt_f_th_rgl</v>
      </c>
      <c r="I14" s="14" t="str">
        <f t="shared" si="2"/>
        <v>Wht prt f th rgltns s ths fclt xmpt?</v>
      </c>
      <c r="J14" s="14" t="s">
        <v>57</v>
      </c>
      <c r="K14" s="19" t="s">
        <v>184</v>
      </c>
      <c r="L14" s="14" t="str">
        <f t="shared" si="3"/>
        <v>tdg_grp_xmptns_qstn_wht_prt_f_th_rgl_rspns_part_9</v>
      </c>
      <c r="M14" s="14" t="str">
        <f t="shared" si="9"/>
        <v>tdg_grp_xmptns_qstn_wht_prt_f_th_rgl_rspns</v>
      </c>
      <c r="N14" s="14" t="s">
        <v>169</v>
      </c>
      <c r="O14" s="14" t="str">
        <f t="shared" si="10"/>
        <v>FR Part 9</v>
      </c>
      <c r="P14" s="19">
        <v>0</v>
      </c>
      <c r="Q14" s="19">
        <v>0</v>
      </c>
      <c r="R14" s="19">
        <v>2</v>
      </c>
      <c r="S14" s="19">
        <v>2</v>
      </c>
      <c r="T14" s="19">
        <v>2</v>
      </c>
      <c r="U14" s="23"/>
      <c r="V14" s="19">
        <v>8</v>
      </c>
      <c r="W14" s="19">
        <v>1</v>
      </c>
      <c r="Y14" s="15"/>
      <c r="Z14" s="15"/>
      <c r="AA14" s="15"/>
    </row>
    <row r="15" spans="1:27" x14ac:dyDescent="0.25">
      <c r="A15" s="14" t="str">
        <f t="shared" si="4"/>
        <v>tdg_grp_xmptns</v>
      </c>
      <c r="B15" s="14" t="str">
        <f t="shared" si="5"/>
        <v>xmptns</v>
      </c>
      <c r="C15" s="14" t="str">
        <f t="shared" si="6"/>
        <v>xmptns</v>
      </c>
      <c r="D15" s="14" t="str">
        <f t="shared" si="7"/>
        <v>xmptns</v>
      </c>
      <c r="E15" s="13" t="s">
        <v>51</v>
      </c>
      <c r="F15" s="14" t="str">
        <f t="shared" si="8"/>
        <v>tdg_grp_xmptns_qstn_wht_prt_f_th_rgl</v>
      </c>
      <c r="G15" s="14" t="str">
        <f t="shared" si="0"/>
        <v>wht_prt_f_th_rgl</v>
      </c>
      <c r="H15" s="14" t="str">
        <f t="shared" si="1"/>
        <v>wht_prt_f_th_rgl</v>
      </c>
      <c r="I15" s="14" t="str">
        <f t="shared" si="2"/>
        <v>Wht prt f th rgltns s ths fclt xmpt?</v>
      </c>
      <c r="J15" s="14" t="s">
        <v>57</v>
      </c>
      <c r="K15" s="19" t="s">
        <v>184</v>
      </c>
      <c r="L15" s="14" t="str">
        <f t="shared" si="3"/>
        <v>tdg_grp_xmptns_qstn_wht_prt_f_th_rgl_rspns_part_10</v>
      </c>
      <c r="M15" s="14" t="str">
        <f t="shared" si="9"/>
        <v>tdg_grp_xmptns_qstn_wht_prt_f_th_rgl_rspns</v>
      </c>
      <c r="N15" s="14" t="s">
        <v>170</v>
      </c>
      <c r="O15" s="14" t="str">
        <f t="shared" si="10"/>
        <v>FR Part 10</v>
      </c>
      <c r="P15" s="19">
        <v>0</v>
      </c>
      <c r="Q15" s="19">
        <v>0</v>
      </c>
      <c r="R15" s="19">
        <v>2</v>
      </c>
      <c r="S15" s="19">
        <v>2</v>
      </c>
      <c r="T15" s="19">
        <v>2</v>
      </c>
      <c r="U15" s="23"/>
      <c r="V15" s="19">
        <v>9</v>
      </c>
      <c r="W15" s="19">
        <v>1</v>
      </c>
      <c r="Y15" s="15"/>
      <c r="Z15" s="15"/>
      <c r="AA15" s="15"/>
    </row>
    <row r="16" spans="1:27" x14ac:dyDescent="0.25">
      <c r="A16" s="14" t="str">
        <f t="shared" si="4"/>
        <v>tdg_grp_xmptns</v>
      </c>
      <c r="B16" s="14" t="str">
        <f t="shared" si="5"/>
        <v>xmptns</v>
      </c>
      <c r="C16" s="14" t="str">
        <f t="shared" si="6"/>
        <v>xmptns</v>
      </c>
      <c r="D16" s="14" t="str">
        <f t="shared" si="7"/>
        <v>xmptns</v>
      </c>
      <c r="E16" s="13" t="s">
        <v>51</v>
      </c>
      <c r="F16" s="14" t="str">
        <f t="shared" si="8"/>
        <v>tdg_grp_xmptns_qstn_wht_prt_f_th_rgl</v>
      </c>
      <c r="G16" s="14" t="str">
        <f t="shared" si="0"/>
        <v>wht_prt_f_th_rgl</v>
      </c>
      <c r="H16" s="14" t="str">
        <f t="shared" si="1"/>
        <v>wht_prt_f_th_rgl</v>
      </c>
      <c r="I16" s="14" t="str">
        <f t="shared" si="2"/>
        <v>Wht prt f th rgltns s ths fclt xmpt?</v>
      </c>
      <c r="J16" s="14" t="s">
        <v>57</v>
      </c>
      <c r="K16" s="19" t="s">
        <v>184</v>
      </c>
      <c r="L16" s="14" t="str">
        <f t="shared" si="3"/>
        <v>tdg_grp_xmptns_qstn_wht_prt_f_th_rgl_rspns_part_11</v>
      </c>
      <c r="M16" s="14" t="str">
        <f t="shared" si="9"/>
        <v>tdg_grp_xmptns_qstn_wht_prt_f_th_rgl_rspns</v>
      </c>
      <c r="N16" s="14" t="s">
        <v>171</v>
      </c>
      <c r="O16" s="14" t="str">
        <f t="shared" si="10"/>
        <v>FR Part 11</v>
      </c>
      <c r="P16" s="19">
        <v>0</v>
      </c>
      <c r="Q16" s="19">
        <v>0</v>
      </c>
      <c r="R16" s="19">
        <v>2</v>
      </c>
      <c r="S16" s="19">
        <v>2</v>
      </c>
      <c r="T16" s="19">
        <v>2</v>
      </c>
      <c r="U16" s="23"/>
      <c r="V16" s="19">
        <v>10</v>
      </c>
      <c r="W16" s="19">
        <v>1</v>
      </c>
      <c r="Y16" s="15"/>
      <c r="Z16" s="15"/>
      <c r="AA16" s="15"/>
    </row>
    <row r="17" spans="1:27" x14ac:dyDescent="0.25">
      <c r="A17" s="14" t="str">
        <f t="shared" si="4"/>
        <v>tdg_grp_xmptns</v>
      </c>
      <c r="B17" s="14" t="str">
        <f t="shared" si="5"/>
        <v>xmptns</v>
      </c>
      <c r="C17" s="14" t="str">
        <f t="shared" si="6"/>
        <v>xmptns</v>
      </c>
      <c r="D17" s="14" t="str">
        <f t="shared" si="7"/>
        <v>xmptns</v>
      </c>
      <c r="E17" s="13" t="s">
        <v>51</v>
      </c>
      <c r="F17" s="14" t="str">
        <f t="shared" si="8"/>
        <v>tdg_grp_xmptns_qstn_wht_prt_f_th_rgl</v>
      </c>
      <c r="G17" s="14" t="str">
        <f t="shared" si="0"/>
        <v>wht_prt_f_th_rgl</v>
      </c>
      <c r="H17" s="14" t="str">
        <f t="shared" si="1"/>
        <v>wht_prt_f_th_rgl</v>
      </c>
      <c r="I17" s="14" t="str">
        <f t="shared" si="2"/>
        <v>Wht prt f th rgltns s ths fclt xmpt?</v>
      </c>
      <c r="J17" s="14" t="s">
        <v>57</v>
      </c>
      <c r="K17" s="19" t="s">
        <v>184</v>
      </c>
      <c r="L17" s="14" t="str">
        <f t="shared" si="3"/>
        <v>tdg_grp_xmptns_qstn_wht_prt_f_th_rgl_rspns_part_12</v>
      </c>
      <c r="M17" s="14" t="str">
        <f t="shared" si="9"/>
        <v>tdg_grp_xmptns_qstn_wht_prt_f_th_rgl_rspns</v>
      </c>
      <c r="N17" s="14" t="s">
        <v>172</v>
      </c>
      <c r="O17" s="14" t="str">
        <f t="shared" si="10"/>
        <v>FR Part 12</v>
      </c>
      <c r="P17" s="19">
        <v>0</v>
      </c>
      <c r="Q17" s="19">
        <v>0</v>
      </c>
      <c r="R17" s="19">
        <v>2</v>
      </c>
      <c r="S17" s="19">
        <v>2</v>
      </c>
      <c r="T17" s="19">
        <v>2</v>
      </c>
      <c r="U17" s="17"/>
      <c r="V17" s="19">
        <v>11</v>
      </c>
      <c r="W17" s="19">
        <v>1</v>
      </c>
      <c r="Y17" s="15"/>
      <c r="Z17" s="15"/>
      <c r="AA17" s="15"/>
    </row>
    <row r="18" spans="1:27" x14ac:dyDescent="0.25">
      <c r="A18" s="14" t="str">
        <f t="shared" si="4"/>
        <v>tdg_grp_xmptns</v>
      </c>
      <c r="B18" s="14" t="str">
        <f t="shared" si="5"/>
        <v>xmptns</v>
      </c>
      <c r="C18" s="14" t="str">
        <f t="shared" si="6"/>
        <v>xmptns</v>
      </c>
      <c r="D18" s="14" t="str">
        <f t="shared" si="7"/>
        <v>xmptns</v>
      </c>
      <c r="E18" s="13" t="s">
        <v>51</v>
      </c>
      <c r="F18" s="14" t="str">
        <f t="shared" si="8"/>
        <v>tdg_grp_xmptns_qstn_wht_prt_f_th_rgl</v>
      </c>
      <c r="G18" s="14" t="str">
        <f t="shared" si="0"/>
        <v>wht_prt_f_th_rgl</v>
      </c>
      <c r="H18" s="14" t="str">
        <f t="shared" si="1"/>
        <v>wht_prt_f_th_rgl</v>
      </c>
      <c r="I18" s="14" t="str">
        <f t="shared" si="2"/>
        <v>Wht prt f th rgltns s ths fclt xmpt?</v>
      </c>
      <c r="J18" s="14" t="s">
        <v>57</v>
      </c>
      <c r="K18" s="19" t="s">
        <v>184</v>
      </c>
      <c r="L18" s="14" t="str">
        <f t="shared" si="3"/>
        <v>tdg_grp_xmptns_qstn_wht_prt_f_th_rgl_rspns_all_parts</v>
      </c>
      <c r="M18" s="14" t="str">
        <f t="shared" si="9"/>
        <v>tdg_grp_xmptns_qstn_wht_prt_f_th_rgl_rspns</v>
      </c>
      <c r="N18" s="14" t="s">
        <v>173</v>
      </c>
      <c r="O18" s="14" t="str">
        <f t="shared" si="10"/>
        <v>FR All Parts</v>
      </c>
      <c r="P18" s="19">
        <v>0</v>
      </c>
      <c r="Q18" s="19">
        <v>0</v>
      </c>
      <c r="R18" s="19">
        <v>2</v>
      </c>
      <c r="S18" s="19">
        <v>2</v>
      </c>
      <c r="T18" s="19">
        <v>2</v>
      </c>
      <c r="U18" s="17"/>
      <c r="V18" s="19">
        <v>12</v>
      </c>
      <c r="W18" s="19">
        <v>1</v>
      </c>
      <c r="Y18" s="15"/>
      <c r="Z18" s="15"/>
      <c r="AA18" s="15"/>
    </row>
    <row r="19" spans="1:27" x14ac:dyDescent="0.25">
      <c r="A19" s="14" t="str">
        <f t="shared" ref="A19" si="11">CONCATENATE("tdg_grp_", D19)</f>
        <v>tdg_grp_xmptns</v>
      </c>
      <c r="B19" s="14" t="str">
        <f t="shared" ref="B19" si="12">SUBSTITUTE(SUBSTITUTE(SUBSTITUTE(SUBSTITUTE(SUBSTITUTE(SUBSTITUTE(LOWER(E19),"y",""), "u", ""), "o", ""),"i",""),"e", ""),"a", "")</f>
        <v>xmptns</v>
      </c>
      <c r="C19" s="14" t="str">
        <f t="shared" ref="C19" si="13">LOWER(MID(SUBSTITUTE(SUBSTITUTE(SUBSTITUTE(SUBSTITUTE(SUBSTITUTE(SUBSTITUTE(SUBSTITUTE(B19, "/", ""), ".", ""), ",","")," ","_"), "-", ""), ":", ""), "__", "_"),1,16))</f>
        <v>xmptns</v>
      </c>
      <c r="D19" s="14" t="str">
        <f t="shared" ref="D19" si="14">IF(RIGHT(C19, 1) = "_", REPLACE(C19, LEN(C19), 1, ""), C19)</f>
        <v>xmptns</v>
      </c>
      <c r="E19" s="13" t="s">
        <v>51</v>
      </c>
      <c r="F19" s="14" t="str">
        <f t="shared" ref="F19" si="15">CONCATENATE(A19, "_qstn_", G19)</f>
        <v>tdg_grp_xmptns_qstn_ar_th_n_cmplnc</v>
      </c>
      <c r="G19" s="14" t="str">
        <f t="shared" ref="G19" si="16">IF(RIGHT(H19, 1) = "_", REPLACE(H19, LEN(H19), 1, ""), H19)</f>
        <v>ar_th_n_cmplnc</v>
      </c>
      <c r="H19" s="14" t="str">
        <f t="shared" si="1"/>
        <v>ar_th_n_cmplnc</v>
      </c>
      <c r="I19" s="14" t="str">
        <f t="shared" ref="I19" si="17">SUBSTITUTE(SUBSTITUTE(SUBSTITUTE(SUBSTITUTE(SUBSTITUTE(SUBSTITUTE(J19,"y",""), "u", ""), "o", ""),"i",""),"e", ""),"a", "")</f>
        <v>Ar th n cmplnc?</v>
      </c>
      <c r="J19" s="14" t="s">
        <v>203</v>
      </c>
      <c r="K19" s="19" t="s">
        <v>7</v>
      </c>
      <c r="L19" s="14" t="str">
        <f t="shared" ref="L19" si="18">SUBSTITUTE(SUBSTITUTE(SUBSTITUTE((CONCATENATE(F19,"_rspns_", LOWER(N19))), "/", ""), "-", ""), " ", "_")</f>
        <v>tdg_grp_xmptns_qstn_ar_th_n_cmplnc_rspns_yes</v>
      </c>
      <c r="M19" s="14" t="str">
        <f t="shared" ref="M19:M20" si="19">MID(L19, 1, LEN(L19) - LEN(SUBSTITUTE(SUBSTITUTE(SUBSTITUTE(N19, "-", ""), "/", ""), " ", "_") ) - 1)</f>
        <v>tdg_grp_xmptns_qstn_ar_th_n_cmplnc_rspns</v>
      </c>
      <c r="N19" s="14" t="s">
        <v>144</v>
      </c>
      <c r="O19" s="14" t="s">
        <v>158</v>
      </c>
      <c r="P19" s="19">
        <v>0</v>
      </c>
      <c r="Q19" s="19">
        <v>0</v>
      </c>
      <c r="R19" s="19">
        <v>2</v>
      </c>
      <c r="S19" s="19">
        <v>2</v>
      </c>
      <c r="T19" s="19">
        <v>2</v>
      </c>
      <c r="V19" s="19">
        <v>0</v>
      </c>
      <c r="W19" s="19">
        <v>0</v>
      </c>
      <c r="Y19" s="15"/>
      <c r="Z19" s="15"/>
      <c r="AA19" s="15"/>
    </row>
    <row r="20" spans="1:27" x14ac:dyDescent="0.25">
      <c r="A20" s="14" t="str">
        <f t="shared" ref="A20" si="20">CONCATENATE("tdg_grp_", D20)</f>
        <v>tdg_grp_xmptns</v>
      </c>
      <c r="B20" s="14" t="str">
        <f t="shared" ref="B20" si="21">SUBSTITUTE(SUBSTITUTE(SUBSTITUTE(SUBSTITUTE(SUBSTITUTE(SUBSTITUTE(LOWER(E20),"y",""), "u", ""), "o", ""),"i",""),"e", ""),"a", "")</f>
        <v>xmptns</v>
      </c>
      <c r="C20" s="14" t="str">
        <f t="shared" ref="C20" si="22">LOWER(MID(SUBSTITUTE(SUBSTITUTE(SUBSTITUTE(SUBSTITUTE(SUBSTITUTE(SUBSTITUTE(SUBSTITUTE(B20, "/", ""), ".", ""), ",","")," ","_"), "-", ""), ":", ""), "__", "_"),1,16))</f>
        <v>xmptns</v>
      </c>
      <c r="D20" s="14" t="str">
        <f t="shared" ref="D20" si="23">IF(RIGHT(C20, 1) = "_", REPLACE(C20, LEN(C20), 1, ""), C20)</f>
        <v>xmptns</v>
      </c>
      <c r="E20" s="13" t="s">
        <v>51</v>
      </c>
      <c r="F20" s="14" t="str">
        <f t="shared" ref="F20" si="24">CONCATENATE(A20, "_qstn_", G20)</f>
        <v>tdg_grp_xmptns_qstn_ar_th_n_cmplnc</v>
      </c>
      <c r="G20" s="14" t="str">
        <f t="shared" ref="G20" si="25">IF(RIGHT(H20, 1) = "_", REPLACE(H20, LEN(H20), 1, ""), H20)</f>
        <v>ar_th_n_cmplnc</v>
      </c>
      <c r="H20" s="14" t="str">
        <f t="shared" si="1"/>
        <v>ar_th_n_cmplnc</v>
      </c>
      <c r="I20" s="14" t="str">
        <f t="shared" ref="I20" si="26">SUBSTITUTE(SUBSTITUTE(SUBSTITUTE(SUBSTITUTE(SUBSTITUTE(SUBSTITUTE(J20,"y",""), "u", ""), "o", ""),"i",""),"e", ""),"a", "")</f>
        <v>Ar th n cmplnc?</v>
      </c>
      <c r="J20" s="14" t="s">
        <v>203</v>
      </c>
      <c r="K20" s="19" t="s">
        <v>7</v>
      </c>
      <c r="L20" s="14" t="str">
        <f t="shared" ref="L20" si="27">SUBSTITUTE(SUBSTITUTE(SUBSTITUTE((CONCATENATE(F20,"_rspns_", LOWER(N20))), "/", ""), "-", ""), " ", "_")</f>
        <v>tdg_grp_xmptns_qstn_ar_th_n_cmplnc_rspns_no</v>
      </c>
      <c r="M20" s="14" t="str">
        <f t="shared" si="19"/>
        <v>tdg_grp_xmptns_qstn_ar_th_n_cmplnc_rspns</v>
      </c>
      <c r="N20" s="14" t="s">
        <v>145</v>
      </c>
      <c r="O20" s="14" t="s">
        <v>159</v>
      </c>
      <c r="P20" s="19">
        <v>1</v>
      </c>
      <c r="Q20" s="19">
        <v>1</v>
      </c>
      <c r="R20" s="19">
        <v>1</v>
      </c>
      <c r="S20" s="19">
        <v>0</v>
      </c>
      <c r="T20" s="19">
        <v>0</v>
      </c>
      <c r="V20" s="19">
        <v>1</v>
      </c>
      <c r="W20" s="19">
        <v>0</v>
      </c>
      <c r="X20" s="14" t="s">
        <v>197</v>
      </c>
      <c r="Y20" s="15"/>
      <c r="Z20" s="15"/>
      <c r="AA20" s="15"/>
    </row>
    <row r="21" spans="1:27" x14ac:dyDescent="0.25">
      <c r="A21" s="14" t="str">
        <f t="shared" si="4"/>
        <v>tdg_grp_shppng_dcmnts</v>
      </c>
      <c r="B21" s="14" t="str">
        <f t="shared" si="5"/>
        <v>shppng dcmnts</v>
      </c>
      <c r="C21" s="14" t="str">
        <f t="shared" si="6"/>
        <v>shppng_dcmnts</v>
      </c>
      <c r="D21" s="14" t="str">
        <f t="shared" si="7"/>
        <v>shppng_dcmnts</v>
      </c>
      <c r="E21" s="13" t="s">
        <v>61</v>
      </c>
      <c r="F21" s="14" t="str">
        <f t="shared" si="8"/>
        <v>tdg_grp_shppng_dcmnts_qstn_nmbr_f_dngrs_gds</v>
      </c>
      <c r="G21" s="14" t="str">
        <f t="shared" si="0"/>
        <v>nmbr_f_dngrs_gds</v>
      </c>
      <c r="H21" s="14" t="str">
        <f t="shared" si="1"/>
        <v>nmbr_f_dngrs_gds</v>
      </c>
      <c r="I21" s="14" t="str">
        <f t="shared" si="2"/>
        <v>Nmbr f dngrs gds shpmnts pr r (pprxmt)</v>
      </c>
      <c r="J21" s="14" t="s">
        <v>63</v>
      </c>
      <c r="K21" s="19" t="s">
        <v>24</v>
      </c>
      <c r="L21" s="14" t="str">
        <f t="shared" si="3"/>
        <v>tdg_grp_shppng_dcmnts_qstn_nmbr_f_dngrs_gds_rspns_na</v>
      </c>
      <c r="M21" s="14" t="str">
        <f t="shared" si="9"/>
        <v>tdg_grp_shppng_dcmnts_qstn_nmbr_f_dngrs_gds_rspns</v>
      </c>
      <c r="N21" s="14" t="s">
        <v>174</v>
      </c>
      <c r="O21" s="14" t="str">
        <f t="shared" si="10"/>
        <v>FR NA</v>
      </c>
      <c r="P21" s="19">
        <v>0</v>
      </c>
      <c r="Q21" s="19">
        <v>0</v>
      </c>
      <c r="R21" s="19">
        <v>2</v>
      </c>
      <c r="S21" s="19">
        <v>2</v>
      </c>
      <c r="T21" s="19">
        <v>2</v>
      </c>
      <c r="V21" s="19">
        <v>0</v>
      </c>
      <c r="W21" s="19">
        <v>0</v>
      </c>
      <c r="X21" s="15"/>
      <c r="Y21" s="15"/>
      <c r="Z21" s="15"/>
      <c r="AA21" s="15"/>
    </row>
    <row r="22" spans="1:27" ht="30" x14ac:dyDescent="0.25">
      <c r="A22" s="14" t="str">
        <f t="shared" si="4"/>
        <v>tdg_grp_shppng_dcmnts</v>
      </c>
      <c r="B22" s="14" t="str">
        <f t="shared" si="5"/>
        <v>shppng dcmnts</v>
      </c>
      <c r="C22" s="14" t="str">
        <f t="shared" si="6"/>
        <v>shppng_dcmnts</v>
      </c>
      <c r="D22" s="14" t="str">
        <f t="shared" si="7"/>
        <v>shppng_dcmnts</v>
      </c>
      <c r="E22" s="13" t="s">
        <v>61</v>
      </c>
      <c r="F22" s="14" t="str">
        <f t="shared" si="8"/>
        <v>tdg_grp_shppng_dcmnts_qstn_tk_rprsnttv_nmbr</v>
      </c>
      <c r="G22" s="14" t="str">
        <f t="shared" si="0"/>
        <v>tk_rprsnttv_nmbr</v>
      </c>
      <c r="H22" s="14" t="str">
        <f t="shared" si="1"/>
        <v>tk_rprsnttv_nmbr</v>
      </c>
      <c r="I22" s="14" t="str">
        <f t="shared" si="2"/>
        <v>Tk  rprsnttv nmbr f shppng dcmnts t b vrfd (mn. 5)</v>
      </c>
      <c r="J22" s="14" t="s">
        <v>64</v>
      </c>
      <c r="K22" s="19" t="s">
        <v>24</v>
      </c>
      <c r="L22" s="14" t="str">
        <f t="shared" si="3"/>
        <v>tdg_grp_shppng_dcmnts_qstn_tk_rprsnttv_nmbr_rspns_na</v>
      </c>
      <c r="M22" s="14" t="str">
        <f t="shared" si="9"/>
        <v>tdg_grp_shppng_dcmnts_qstn_tk_rprsnttv_nmbr_rspns</v>
      </c>
      <c r="N22" s="14" t="s">
        <v>174</v>
      </c>
      <c r="O22" s="14" t="str">
        <f t="shared" si="10"/>
        <v>FR NA</v>
      </c>
      <c r="P22" s="19">
        <v>0</v>
      </c>
      <c r="Q22" s="19">
        <v>0</v>
      </c>
      <c r="R22" s="19">
        <v>2</v>
      </c>
      <c r="S22" s="19">
        <v>2</v>
      </c>
      <c r="T22" s="19">
        <v>2</v>
      </c>
      <c r="V22" s="19">
        <v>0</v>
      </c>
      <c r="W22" s="19">
        <v>0</v>
      </c>
      <c r="X22" s="15"/>
      <c r="Y22" s="15"/>
      <c r="Z22" s="15"/>
      <c r="AA22" s="15"/>
    </row>
    <row r="23" spans="1:27" ht="30" x14ac:dyDescent="0.25">
      <c r="A23" s="14" t="str">
        <f t="shared" si="4"/>
        <v>tdg_grp_shppng_dcmnts</v>
      </c>
      <c r="B23" s="14" t="str">
        <f t="shared" si="5"/>
        <v>shppng dcmnts</v>
      </c>
      <c r="C23" s="14" t="str">
        <f t="shared" si="6"/>
        <v>shppng_dcmnts</v>
      </c>
      <c r="D23" s="14" t="str">
        <f t="shared" si="7"/>
        <v>shppng_dcmnts</v>
      </c>
      <c r="E23" s="13" t="s">
        <v>61</v>
      </c>
      <c r="F23" s="14" t="str">
        <f t="shared" si="8"/>
        <v>tdg_grp_shppng_dcmnts_qstn_hv_rcrd_f_th_cln</v>
      </c>
      <c r="G23" s="14" t="str">
        <f t="shared" si="0"/>
        <v>hv_rcrd_f_th_cln</v>
      </c>
      <c r="H23" s="14" t="str">
        <f t="shared" si="1"/>
        <v>hv_rcrd_f_th_cln</v>
      </c>
      <c r="I23" s="14" t="str">
        <f t="shared" si="2"/>
        <v>Hv  rcrd f th clnts (stndrdzd mns f cntnmnt) TDGA (Sbsctn 9 (1))</v>
      </c>
      <c r="J23" s="1" t="s">
        <v>260</v>
      </c>
      <c r="K23" s="19" t="s">
        <v>24</v>
      </c>
      <c r="L23" s="14" t="str">
        <f t="shared" si="3"/>
        <v>tdg_grp_shppng_dcmnts_qstn_hv_rcrd_f_th_cln_rspns_na</v>
      </c>
      <c r="M23" s="14" t="str">
        <f t="shared" si="9"/>
        <v>tdg_grp_shppng_dcmnts_qstn_hv_rcrd_f_th_cln_rspns</v>
      </c>
      <c r="N23" s="14" t="s">
        <v>174</v>
      </c>
      <c r="O23" s="14" t="str">
        <f t="shared" si="10"/>
        <v>FR NA</v>
      </c>
      <c r="P23" s="19">
        <v>0</v>
      </c>
      <c r="Q23" s="19">
        <v>0</v>
      </c>
      <c r="R23" s="19">
        <v>2</v>
      </c>
      <c r="S23" s="19">
        <v>2</v>
      </c>
      <c r="T23" s="19">
        <v>2</v>
      </c>
      <c r="V23" s="19">
        <v>0</v>
      </c>
      <c r="W23" s="19">
        <v>0</v>
      </c>
      <c r="X23" s="15"/>
      <c r="Y23" s="15"/>
      <c r="Z23" s="15"/>
      <c r="AA23" s="15"/>
    </row>
    <row r="24" spans="1:27" x14ac:dyDescent="0.25">
      <c r="A24" s="14" t="str">
        <f t="shared" si="4"/>
        <v>tdg_grp_shppng_dcmnts</v>
      </c>
      <c r="B24" s="14" t="str">
        <f t="shared" si="5"/>
        <v>shppng dcmnts</v>
      </c>
      <c r="C24" s="14" t="str">
        <f t="shared" si="6"/>
        <v>shppng_dcmnts</v>
      </c>
      <c r="D24" s="14" t="str">
        <f t="shared" si="7"/>
        <v>shppng_dcmnts</v>
      </c>
      <c r="E24" s="13" t="s">
        <v>61</v>
      </c>
      <c r="F24" s="14" t="str">
        <f t="shared" si="8"/>
        <v>tdg_grp_shppng_dcmnts_qstn_lctn_f_shppng_dc</v>
      </c>
      <c r="G24" s="14" t="str">
        <f t="shared" si="0"/>
        <v>lctn_f_shppng_dc</v>
      </c>
      <c r="H24" s="14" t="str">
        <f t="shared" si="1"/>
        <v>lctn_f_shppng_dc</v>
      </c>
      <c r="I24" s="14" t="str">
        <f t="shared" si="2"/>
        <v>Lctn f shppng dcmnt (sctns 3.7 t 3.10)</v>
      </c>
      <c r="J24" s="14" t="s">
        <v>69</v>
      </c>
      <c r="K24" s="19" t="s">
        <v>7</v>
      </c>
      <c r="L24" s="14" t="str">
        <f t="shared" si="3"/>
        <v>tdg_grp_shppng_dcmnts_qstn_lctn_f_shppng_dc_rspns_compliant</v>
      </c>
      <c r="M24" s="14" t="str">
        <f t="shared" si="9"/>
        <v>tdg_grp_shppng_dcmnts_qstn_lctn_f_shppng_dc_rspns</v>
      </c>
      <c r="N24" s="14" t="s">
        <v>175</v>
      </c>
      <c r="O24" s="14" t="str">
        <f t="shared" si="10"/>
        <v>FR Compliant</v>
      </c>
      <c r="P24" s="19">
        <v>0</v>
      </c>
      <c r="Q24" s="19">
        <v>0</v>
      </c>
      <c r="R24" s="19">
        <v>2</v>
      </c>
      <c r="S24" s="19">
        <v>2</v>
      </c>
      <c r="T24" s="19">
        <v>2</v>
      </c>
      <c r="V24" s="19">
        <v>0</v>
      </c>
      <c r="W24" s="19">
        <v>0</v>
      </c>
      <c r="X24" s="15"/>
      <c r="Y24" s="15"/>
      <c r="Z24" s="15"/>
      <c r="AA24" s="15"/>
    </row>
    <row r="25" spans="1:27" x14ac:dyDescent="0.25">
      <c r="A25" s="14" t="str">
        <f t="shared" si="4"/>
        <v>tdg_grp_shppng_dcmnts</v>
      </c>
      <c r="B25" s="14" t="str">
        <f t="shared" si="5"/>
        <v>shppng dcmnts</v>
      </c>
      <c r="C25" s="14" t="str">
        <f t="shared" si="6"/>
        <v>shppng_dcmnts</v>
      </c>
      <c r="D25" s="14" t="str">
        <f t="shared" si="7"/>
        <v>shppng_dcmnts</v>
      </c>
      <c r="E25" s="13" t="s">
        <v>61</v>
      </c>
      <c r="F25" s="14" t="str">
        <f t="shared" si="8"/>
        <v>tdg_grp_shppng_dcmnts_qstn_lctn_f_shppng_dc</v>
      </c>
      <c r="G25" s="14" t="str">
        <f t="shared" si="0"/>
        <v>lctn_f_shppng_dc</v>
      </c>
      <c r="H25" s="14" t="str">
        <f t="shared" si="1"/>
        <v>lctn_f_shppng_dc</v>
      </c>
      <c r="I25" s="14" t="str">
        <f t="shared" si="2"/>
        <v>Lctn f shppng dcmnt (sctns 3.7 t 3.10)</v>
      </c>
      <c r="J25" s="14" t="s">
        <v>69</v>
      </c>
      <c r="K25" s="19" t="s">
        <v>7</v>
      </c>
      <c r="L25" s="14" t="str">
        <f t="shared" si="3"/>
        <v>tdg_grp_shppng_dcmnts_qstn_lctn_f_shppng_dc_rspns_noncompliant</v>
      </c>
      <c r="M25" s="14" t="str">
        <f t="shared" si="9"/>
        <v>tdg_grp_shppng_dcmnts_qstn_lctn_f_shppng_dc_rspns</v>
      </c>
      <c r="N25" s="14" t="s">
        <v>176</v>
      </c>
      <c r="O25" s="14" t="str">
        <f t="shared" si="10"/>
        <v>FR Non-compliant</v>
      </c>
      <c r="P25" s="19">
        <v>1</v>
      </c>
      <c r="Q25" s="19">
        <v>0</v>
      </c>
      <c r="R25" s="19">
        <v>1</v>
      </c>
      <c r="S25" s="19">
        <v>0</v>
      </c>
      <c r="T25" s="19">
        <v>0</v>
      </c>
      <c r="V25" s="19">
        <v>1</v>
      </c>
      <c r="W25" s="19">
        <v>0</v>
      </c>
      <c r="X25" s="15"/>
      <c r="Y25" s="15"/>
      <c r="Z25" s="15"/>
      <c r="AA25" s="15"/>
    </row>
    <row r="26" spans="1:27" x14ac:dyDescent="0.25">
      <c r="A26" s="14" t="str">
        <f t="shared" si="4"/>
        <v>tdg_grp_shppng_dcmnts</v>
      </c>
      <c r="B26" s="14" t="str">
        <f t="shared" si="5"/>
        <v>shppng dcmnts</v>
      </c>
      <c r="C26" s="14" t="str">
        <f t="shared" si="6"/>
        <v>shppng_dcmnts</v>
      </c>
      <c r="D26" s="14" t="str">
        <f t="shared" si="7"/>
        <v>shppng_dcmnts</v>
      </c>
      <c r="E26" s="13" t="s">
        <v>61</v>
      </c>
      <c r="F26" s="14" t="str">
        <f t="shared" si="8"/>
        <v>tdg_grp_shppng_dcmnts_qstn_lctn_f_shppng_dc</v>
      </c>
      <c r="G26" s="14" t="str">
        <f t="shared" si="0"/>
        <v>lctn_f_shppng_dc</v>
      </c>
      <c r="H26" s="14" t="str">
        <f t="shared" si="1"/>
        <v>lctn_f_shppng_dc</v>
      </c>
      <c r="I26" s="14" t="str">
        <f t="shared" si="2"/>
        <v>Lctn f shppng dcmnt (sctns 3.7 t 3.10)</v>
      </c>
      <c r="J26" s="14" t="s">
        <v>69</v>
      </c>
      <c r="K26" s="19" t="s">
        <v>7</v>
      </c>
      <c r="L26" s="14" t="str">
        <f t="shared" si="3"/>
        <v>tdg_grp_shppng_dcmnts_qstn_lctn_f_shppng_dc_rspns_na</v>
      </c>
      <c r="M26" s="14" t="str">
        <f t="shared" si="9"/>
        <v>tdg_grp_shppng_dcmnts_qstn_lctn_f_shppng_dc_rspns</v>
      </c>
      <c r="N26" s="14" t="s">
        <v>177</v>
      </c>
      <c r="O26" s="14" t="str">
        <f t="shared" si="10"/>
        <v>FR N/A</v>
      </c>
      <c r="P26" s="19">
        <v>0</v>
      </c>
      <c r="Q26" s="19">
        <v>0</v>
      </c>
      <c r="R26" s="19">
        <v>2</v>
      </c>
      <c r="S26" s="19">
        <v>2</v>
      </c>
      <c r="T26" s="19">
        <v>2</v>
      </c>
      <c r="V26" s="19">
        <v>2</v>
      </c>
      <c r="W26" s="19">
        <v>0</v>
      </c>
      <c r="X26" s="15"/>
      <c r="Y26" s="15"/>
      <c r="Z26" s="15"/>
      <c r="AA26" s="15"/>
    </row>
    <row r="27" spans="1:27" ht="30" x14ac:dyDescent="0.25">
      <c r="A27" s="14" t="str">
        <f t="shared" si="4"/>
        <v>tdg_grp_shppng_dcmnts</v>
      </c>
      <c r="B27" s="14" t="str">
        <f t="shared" si="5"/>
        <v>shppng dcmnts</v>
      </c>
      <c r="C27" s="14" t="str">
        <f t="shared" si="6"/>
        <v>shppng_dcmnts</v>
      </c>
      <c r="D27" s="14" t="str">
        <f t="shared" si="7"/>
        <v>shppng_dcmnts</v>
      </c>
      <c r="E27" s="13" t="s">
        <v>61</v>
      </c>
      <c r="F27" s="14" t="str">
        <f t="shared" si="8"/>
        <v>tdg_grp_shppng_dcmnts_qstn_dngrs_gds_r_ccmp</v>
      </c>
      <c r="G27" s="14" t="str">
        <f t="shared" si="0"/>
        <v>dngrs_gds_r_ccmp</v>
      </c>
      <c r="H27" s="14" t="str">
        <f t="shared" si="1"/>
        <v>dngrs_gds_r_ccmp</v>
      </c>
      <c r="I27" s="14" t="str">
        <f t="shared" si="2"/>
        <v>Dngrs gds r ccmpnd b  shppng dcmnt (sctns 3.1 nd 3.2)</v>
      </c>
      <c r="J27" s="14" t="s">
        <v>70</v>
      </c>
      <c r="K27" s="19" t="s">
        <v>7</v>
      </c>
      <c r="L27" s="14" t="str">
        <f t="shared" si="3"/>
        <v>tdg_grp_shppng_dcmnts_qstn_dngrs_gds_r_ccmp_rspns_compliant</v>
      </c>
      <c r="M27" s="14" t="str">
        <f t="shared" si="9"/>
        <v>tdg_grp_shppng_dcmnts_qstn_dngrs_gds_r_ccmp_rspns</v>
      </c>
      <c r="N27" s="14" t="s">
        <v>175</v>
      </c>
      <c r="O27" s="14" t="str">
        <f t="shared" si="10"/>
        <v>FR Compliant</v>
      </c>
      <c r="P27" s="19">
        <v>0</v>
      </c>
      <c r="Q27" s="19">
        <v>0</v>
      </c>
      <c r="R27" s="19">
        <v>2</v>
      </c>
      <c r="S27" s="19">
        <v>2</v>
      </c>
      <c r="T27" s="19">
        <v>2</v>
      </c>
      <c r="V27" s="19">
        <v>0</v>
      </c>
      <c r="W27" s="19">
        <v>0</v>
      </c>
      <c r="X27" s="15"/>
      <c r="Y27" s="15"/>
      <c r="Z27" s="15"/>
      <c r="AA27" s="15"/>
    </row>
    <row r="28" spans="1:27" ht="30" x14ac:dyDescent="0.25">
      <c r="A28" s="14" t="str">
        <f t="shared" si="4"/>
        <v>tdg_grp_shppng_dcmnts</v>
      </c>
      <c r="B28" s="14" t="str">
        <f t="shared" si="5"/>
        <v>shppng dcmnts</v>
      </c>
      <c r="C28" s="14" t="str">
        <f t="shared" si="6"/>
        <v>shppng_dcmnts</v>
      </c>
      <c r="D28" s="14" t="str">
        <f t="shared" si="7"/>
        <v>shppng_dcmnts</v>
      </c>
      <c r="E28" s="13" t="s">
        <v>61</v>
      </c>
      <c r="F28" s="14" t="str">
        <f t="shared" si="8"/>
        <v>tdg_grp_shppng_dcmnts_qstn_dngrs_gds_r_ccmp</v>
      </c>
      <c r="G28" s="14" t="str">
        <f t="shared" si="0"/>
        <v>dngrs_gds_r_ccmp</v>
      </c>
      <c r="H28" s="14" t="str">
        <f t="shared" si="1"/>
        <v>dngrs_gds_r_ccmp</v>
      </c>
      <c r="I28" s="14" t="str">
        <f t="shared" si="2"/>
        <v>Dngrs gds r ccmpnd b  shppng dcmnt (sctns 3.1 nd 3.2)</v>
      </c>
      <c r="J28" s="14" t="s">
        <v>70</v>
      </c>
      <c r="K28" s="19" t="s">
        <v>7</v>
      </c>
      <c r="L28" s="14" t="str">
        <f t="shared" si="3"/>
        <v>tdg_grp_shppng_dcmnts_qstn_dngrs_gds_r_ccmp_rspns_noncompliant</v>
      </c>
      <c r="M28" s="14" t="str">
        <f t="shared" si="9"/>
        <v>tdg_grp_shppng_dcmnts_qstn_dngrs_gds_r_ccmp_rspns</v>
      </c>
      <c r="N28" s="14" t="s">
        <v>176</v>
      </c>
      <c r="O28" s="14" t="str">
        <f t="shared" si="10"/>
        <v>FR Non-compliant</v>
      </c>
      <c r="P28" s="19">
        <v>1</v>
      </c>
      <c r="Q28" s="19">
        <v>0</v>
      </c>
      <c r="R28" s="19">
        <v>1</v>
      </c>
      <c r="S28" s="19">
        <v>0</v>
      </c>
      <c r="T28" s="19">
        <v>0</v>
      </c>
      <c r="V28" s="19">
        <v>1</v>
      </c>
      <c r="W28" s="19">
        <v>0</v>
      </c>
      <c r="X28" s="15"/>
      <c r="Y28" s="15"/>
      <c r="Z28" s="15"/>
      <c r="AA28" s="15"/>
    </row>
    <row r="29" spans="1:27" ht="30" x14ac:dyDescent="0.25">
      <c r="A29" s="14" t="str">
        <f t="shared" si="4"/>
        <v>tdg_grp_shppng_dcmnts</v>
      </c>
      <c r="B29" s="14" t="str">
        <f t="shared" si="5"/>
        <v>shppng dcmnts</v>
      </c>
      <c r="C29" s="14" t="str">
        <f t="shared" si="6"/>
        <v>shppng_dcmnts</v>
      </c>
      <c r="D29" s="14" t="str">
        <f t="shared" si="7"/>
        <v>shppng_dcmnts</v>
      </c>
      <c r="E29" s="13" t="s">
        <v>61</v>
      </c>
      <c r="F29" s="14" t="str">
        <f t="shared" si="8"/>
        <v>tdg_grp_shppng_dcmnts_qstn_dngrs_gds_r_ccmp</v>
      </c>
      <c r="G29" s="14" t="str">
        <f t="shared" si="0"/>
        <v>dngrs_gds_r_ccmp</v>
      </c>
      <c r="H29" s="14" t="str">
        <f t="shared" si="1"/>
        <v>dngrs_gds_r_ccmp</v>
      </c>
      <c r="I29" s="14" t="str">
        <f t="shared" si="2"/>
        <v>Dngrs gds r ccmpnd b  shppng dcmnt (sctns 3.1 nd 3.2)</v>
      </c>
      <c r="J29" s="14" t="s">
        <v>70</v>
      </c>
      <c r="K29" s="19" t="s">
        <v>7</v>
      </c>
      <c r="L29" s="14" t="str">
        <f t="shared" si="3"/>
        <v>tdg_grp_shppng_dcmnts_qstn_dngrs_gds_r_ccmp_rspns_na</v>
      </c>
      <c r="M29" s="14" t="str">
        <f t="shared" si="9"/>
        <v>tdg_grp_shppng_dcmnts_qstn_dngrs_gds_r_ccmp_rspns</v>
      </c>
      <c r="N29" s="14" t="s">
        <v>177</v>
      </c>
      <c r="O29" s="14" t="str">
        <f t="shared" si="10"/>
        <v>FR N/A</v>
      </c>
      <c r="P29" s="19">
        <v>0</v>
      </c>
      <c r="Q29" s="19">
        <v>0</v>
      </c>
      <c r="R29" s="19">
        <v>2</v>
      </c>
      <c r="S29" s="19">
        <v>2</v>
      </c>
      <c r="T29" s="19">
        <v>2</v>
      </c>
      <c r="V29" s="19">
        <v>2</v>
      </c>
      <c r="W29" s="19">
        <v>0</v>
      </c>
      <c r="X29" s="15"/>
      <c r="Y29" s="15"/>
      <c r="Z29" s="15"/>
      <c r="AA29" s="15"/>
    </row>
    <row r="30" spans="1:27" x14ac:dyDescent="0.25">
      <c r="A30" s="14" t="str">
        <f t="shared" si="4"/>
        <v>tdg_grp_shppng_dcmnts</v>
      </c>
      <c r="B30" s="14" t="str">
        <f t="shared" si="5"/>
        <v>shppng dcmnts</v>
      </c>
      <c r="C30" s="14" t="str">
        <f t="shared" si="6"/>
        <v>shppng_dcmnts</v>
      </c>
      <c r="D30" s="14" t="str">
        <f t="shared" si="7"/>
        <v>shppng_dcmnts</v>
      </c>
      <c r="E30" s="13" t="s">
        <v>61</v>
      </c>
      <c r="F30" s="14" t="str">
        <f t="shared" si="8"/>
        <v>tdg_grp_shppng_dcmnts_qstn_cnsst_fr_trnsprt</v>
      </c>
      <c r="G30" s="14" t="str">
        <f t="shared" si="0"/>
        <v>cnsst_fr_trnsprt</v>
      </c>
      <c r="H30" s="14" t="str">
        <f t="shared" si="1"/>
        <v>cnsst_fr_trnsprt</v>
      </c>
      <c r="I30" s="14" t="str">
        <f t="shared" si="2"/>
        <v>Cnsst fr trnsprt b rl (Artcl 3.3)</v>
      </c>
      <c r="J30" s="17" t="s">
        <v>71</v>
      </c>
      <c r="K30" s="19" t="s">
        <v>7</v>
      </c>
      <c r="L30" s="14" t="str">
        <f t="shared" si="3"/>
        <v>tdg_grp_shppng_dcmnts_qstn_cnsst_fr_trnsprt_rspns_compliant</v>
      </c>
      <c r="M30" s="14" t="str">
        <f t="shared" si="9"/>
        <v>tdg_grp_shppng_dcmnts_qstn_cnsst_fr_trnsprt_rspns</v>
      </c>
      <c r="N30" s="14" t="s">
        <v>175</v>
      </c>
      <c r="O30" s="14" t="str">
        <f t="shared" si="10"/>
        <v>FR Compliant</v>
      </c>
      <c r="P30" s="19">
        <v>0</v>
      </c>
      <c r="Q30" s="19">
        <v>0</v>
      </c>
      <c r="R30" s="19">
        <v>2</v>
      </c>
      <c r="S30" s="19">
        <v>2</v>
      </c>
      <c r="T30" s="19">
        <v>2</v>
      </c>
      <c r="V30" s="19">
        <v>0</v>
      </c>
      <c r="W30" s="19">
        <v>0</v>
      </c>
      <c r="X30" s="15"/>
      <c r="Y30" s="15"/>
      <c r="Z30" s="15"/>
      <c r="AA30" s="15"/>
    </row>
    <row r="31" spans="1:27" x14ac:dyDescent="0.25">
      <c r="A31" s="14" t="str">
        <f t="shared" si="4"/>
        <v>tdg_grp_shppng_dcmnts</v>
      </c>
      <c r="B31" s="14" t="str">
        <f t="shared" si="5"/>
        <v>shppng dcmnts</v>
      </c>
      <c r="C31" s="14" t="str">
        <f t="shared" si="6"/>
        <v>shppng_dcmnts</v>
      </c>
      <c r="D31" s="14" t="str">
        <f t="shared" si="7"/>
        <v>shppng_dcmnts</v>
      </c>
      <c r="E31" s="13" t="s">
        <v>61</v>
      </c>
      <c r="F31" s="14" t="str">
        <f t="shared" si="8"/>
        <v>tdg_grp_shppng_dcmnts_qstn_cnsst_fr_trnsprt</v>
      </c>
      <c r="G31" s="14" t="str">
        <f t="shared" si="0"/>
        <v>cnsst_fr_trnsprt</v>
      </c>
      <c r="H31" s="14" t="str">
        <f t="shared" si="1"/>
        <v>cnsst_fr_trnsprt</v>
      </c>
      <c r="I31" s="14" t="str">
        <f t="shared" si="2"/>
        <v>Cnsst fr trnsprt b rl (Artcl 3.3)</v>
      </c>
      <c r="J31" s="17" t="s">
        <v>71</v>
      </c>
      <c r="K31" s="19" t="s">
        <v>7</v>
      </c>
      <c r="L31" s="14" t="str">
        <f t="shared" si="3"/>
        <v>tdg_grp_shppng_dcmnts_qstn_cnsst_fr_trnsprt_rspns_noncompliant</v>
      </c>
      <c r="M31" s="14" t="str">
        <f t="shared" si="9"/>
        <v>tdg_grp_shppng_dcmnts_qstn_cnsst_fr_trnsprt_rspns</v>
      </c>
      <c r="N31" s="14" t="s">
        <v>176</v>
      </c>
      <c r="O31" s="14" t="str">
        <f t="shared" si="10"/>
        <v>FR Non-compliant</v>
      </c>
      <c r="P31" s="19">
        <v>1</v>
      </c>
      <c r="Q31" s="19">
        <v>0</v>
      </c>
      <c r="R31" s="19">
        <v>1</v>
      </c>
      <c r="S31" s="19">
        <v>0</v>
      </c>
      <c r="T31" s="19">
        <v>0</v>
      </c>
      <c r="V31" s="19">
        <v>1</v>
      </c>
      <c r="W31" s="19">
        <v>0</v>
      </c>
      <c r="X31" s="15"/>
      <c r="Y31" s="15"/>
      <c r="Z31" s="15"/>
      <c r="AA31" s="15"/>
    </row>
    <row r="32" spans="1:27" x14ac:dyDescent="0.25">
      <c r="A32" s="14" t="str">
        <f t="shared" si="4"/>
        <v>tdg_grp_shppng_dcmnts</v>
      </c>
      <c r="B32" s="14" t="str">
        <f t="shared" si="5"/>
        <v>shppng dcmnts</v>
      </c>
      <c r="C32" s="14" t="str">
        <f t="shared" si="6"/>
        <v>shppng_dcmnts</v>
      </c>
      <c r="D32" s="14" t="str">
        <f t="shared" si="7"/>
        <v>shppng_dcmnts</v>
      </c>
      <c r="E32" s="13" t="s">
        <v>61</v>
      </c>
      <c r="F32" s="14" t="str">
        <f t="shared" si="8"/>
        <v>tdg_grp_shppng_dcmnts_qstn_cnsst_fr_trnsprt</v>
      </c>
      <c r="G32" s="14" t="str">
        <f t="shared" si="0"/>
        <v>cnsst_fr_trnsprt</v>
      </c>
      <c r="H32" s="14" t="str">
        <f t="shared" si="1"/>
        <v>cnsst_fr_trnsprt</v>
      </c>
      <c r="I32" s="14" t="str">
        <f t="shared" si="2"/>
        <v>Cnsst fr trnsprt b rl (Artcl 3.3)</v>
      </c>
      <c r="J32" s="17" t="s">
        <v>71</v>
      </c>
      <c r="K32" s="19" t="s">
        <v>7</v>
      </c>
      <c r="L32" s="14" t="str">
        <f t="shared" si="3"/>
        <v>tdg_grp_shppng_dcmnts_qstn_cnsst_fr_trnsprt_rspns_na</v>
      </c>
      <c r="M32" s="14" t="str">
        <f t="shared" si="9"/>
        <v>tdg_grp_shppng_dcmnts_qstn_cnsst_fr_trnsprt_rspns</v>
      </c>
      <c r="N32" s="14" t="s">
        <v>177</v>
      </c>
      <c r="O32" s="14" t="str">
        <f t="shared" si="10"/>
        <v>FR N/A</v>
      </c>
      <c r="P32" s="19">
        <v>0</v>
      </c>
      <c r="Q32" s="19">
        <v>0</v>
      </c>
      <c r="R32" s="19">
        <v>2</v>
      </c>
      <c r="S32" s="19">
        <v>2</v>
      </c>
      <c r="T32" s="19">
        <v>2</v>
      </c>
      <c r="V32" s="19">
        <v>2</v>
      </c>
      <c r="W32" s="19">
        <v>0</v>
      </c>
      <c r="X32" s="15"/>
      <c r="Y32" s="15"/>
      <c r="Z32" s="15"/>
      <c r="AA32" s="15"/>
    </row>
    <row r="33" spans="1:27" x14ac:dyDescent="0.25">
      <c r="A33" s="14" t="str">
        <f t="shared" si="4"/>
        <v>tdg_grp_shppng_dcmnts</v>
      </c>
      <c r="B33" s="14" t="str">
        <f t="shared" si="5"/>
        <v>shppng dcmnts</v>
      </c>
      <c r="C33" s="14" t="str">
        <f t="shared" si="6"/>
        <v>shppng_dcmnts</v>
      </c>
      <c r="D33" s="14" t="str">
        <f t="shared" si="7"/>
        <v>shppng_dcmnts</v>
      </c>
      <c r="E33" s="13" t="s">
        <v>61</v>
      </c>
      <c r="F33" s="14" t="str">
        <f t="shared" si="8"/>
        <v>tdg_grp_shppng_dcmnts_qstn_lgblt_nd_lngg_sc</v>
      </c>
      <c r="G33" s="14" t="str">
        <f t="shared" si="0"/>
        <v>lgblt_nd_lngg_sc</v>
      </c>
      <c r="H33" s="14" t="str">
        <f t="shared" si="1"/>
        <v>lgblt_nd_lngg_sc</v>
      </c>
      <c r="I33" s="14" t="str">
        <f t="shared" si="2"/>
        <v>Lgblt nd Lngg (sctn 3.4)</v>
      </c>
      <c r="J33" s="1" t="s">
        <v>206</v>
      </c>
      <c r="K33" s="19" t="s">
        <v>7</v>
      </c>
      <c r="L33" s="14" t="str">
        <f t="shared" si="3"/>
        <v>tdg_grp_shppng_dcmnts_qstn_lgblt_nd_lngg_sc_rspns_compliant</v>
      </c>
      <c r="M33" s="14" t="str">
        <f t="shared" si="9"/>
        <v>tdg_grp_shppng_dcmnts_qstn_lgblt_nd_lngg_sc_rspns</v>
      </c>
      <c r="N33" s="14" t="s">
        <v>175</v>
      </c>
      <c r="O33" s="14" t="str">
        <f t="shared" si="10"/>
        <v>FR Compliant</v>
      </c>
      <c r="P33" s="19">
        <v>0</v>
      </c>
      <c r="Q33" s="19">
        <v>0</v>
      </c>
      <c r="R33" s="19">
        <v>2</v>
      </c>
      <c r="S33" s="19">
        <v>2</v>
      </c>
      <c r="T33" s="19">
        <v>2</v>
      </c>
      <c r="V33" s="19">
        <v>0</v>
      </c>
      <c r="W33" s="19">
        <v>0</v>
      </c>
      <c r="X33" s="15"/>
      <c r="Y33" s="15"/>
      <c r="Z33" s="15"/>
      <c r="AA33" s="15"/>
    </row>
    <row r="34" spans="1:27" x14ac:dyDescent="0.25">
      <c r="A34" s="14" t="str">
        <f t="shared" si="4"/>
        <v>tdg_grp_shppng_dcmnts</v>
      </c>
      <c r="B34" s="14" t="str">
        <f t="shared" si="5"/>
        <v>shppng dcmnts</v>
      </c>
      <c r="C34" s="14" t="str">
        <f t="shared" si="6"/>
        <v>shppng_dcmnts</v>
      </c>
      <c r="D34" s="14" t="str">
        <f t="shared" si="7"/>
        <v>shppng_dcmnts</v>
      </c>
      <c r="E34" s="13" t="s">
        <v>61</v>
      </c>
      <c r="F34" s="14" t="str">
        <f t="shared" si="8"/>
        <v>tdg_grp_shppng_dcmnts_qstn_lgblt_nd_lngg_sc</v>
      </c>
      <c r="G34" s="14" t="str">
        <f t="shared" si="0"/>
        <v>lgblt_nd_lngg_sc</v>
      </c>
      <c r="H34" s="14" t="str">
        <f t="shared" si="1"/>
        <v>lgblt_nd_lngg_sc</v>
      </c>
      <c r="I34" s="14" t="str">
        <f t="shared" si="2"/>
        <v>Lgblt nd Lngg (sctn 3.4)</v>
      </c>
      <c r="J34" s="1" t="s">
        <v>206</v>
      </c>
      <c r="K34" s="19" t="s">
        <v>7</v>
      </c>
      <c r="L34" s="14" t="str">
        <f t="shared" si="3"/>
        <v>tdg_grp_shppng_dcmnts_qstn_lgblt_nd_lngg_sc_rspns_noncompliant</v>
      </c>
      <c r="M34" s="14" t="str">
        <f t="shared" si="9"/>
        <v>tdg_grp_shppng_dcmnts_qstn_lgblt_nd_lngg_sc_rspns</v>
      </c>
      <c r="N34" s="14" t="s">
        <v>176</v>
      </c>
      <c r="O34" s="14" t="str">
        <f t="shared" si="10"/>
        <v>FR Non-compliant</v>
      </c>
      <c r="P34" s="19">
        <v>1</v>
      </c>
      <c r="Q34" s="19">
        <v>0</v>
      </c>
      <c r="R34" s="19">
        <v>1</v>
      </c>
      <c r="S34" s="19">
        <v>0</v>
      </c>
      <c r="T34" s="19">
        <v>0</v>
      </c>
      <c r="V34" s="19">
        <v>1</v>
      </c>
      <c r="W34" s="19">
        <v>0</v>
      </c>
      <c r="X34" s="15"/>
      <c r="Y34" s="15"/>
      <c r="Z34" s="15"/>
      <c r="AA34" s="15"/>
    </row>
    <row r="35" spans="1:27" x14ac:dyDescent="0.25">
      <c r="A35" s="14" t="str">
        <f t="shared" si="4"/>
        <v>tdg_grp_shppng_dcmnts</v>
      </c>
      <c r="B35" s="14" t="str">
        <f t="shared" si="5"/>
        <v>shppng dcmnts</v>
      </c>
      <c r="C35" s="14" t="str">
        <f t="shared" si="6"/>
        <v>shppng_dcmnts</v>
      </c>
      <c r="D35" s="14" t="str">
        <f t="shared" si="7"/>
        <v>shppng_dcmnts</v>
      </c>
      <c r="E35" s="13" t="s">
        <v>61</v>
      </c>
      <c r="F35" s="14" t="str">
        <f t="shared" si="8"/>
        <v>tdg_grp_shppng_dcmnts_qstn_lgblt_nd_lngg_sc</v>
      </c>
      <c r="G35" s="14" t="str">
        <f t="shared" si="0"/>
        <v>lgblt_nd_lngg_sc</v>
      </c>
      <c r="H35" s="14" t="str">
        <f t="shared" si="1"/>
        <v>lgblt_nd_lngg_sc</v>
      </c>
      <c r="I35" s="14" t="str">
        <f t="shared" si="2"/>
        <v>Lgblt nd Lngg (sctn 3.4)</v>
      </c>
      <c r="J35" s="1" t="s">
        <v>206</v>
      </c>
      <c r="K35" s="19" t="s">
        <v>7</v>
      </c>
      <c r="L35" s="14" t="str">
        <f t="shared" si="3"/>
        <v>tdg_grp_shppng_dcmnts_qstn_lgblt_nd_lngg_sc_rspns_na</v>
      </c>
      <c r="M35" s="14" t="str">
        <f t="shared" si="9"/>
        <v>tdg_grp_shppng_dcmnts_qstn_lgblt_nd_lngg_sc_rspns</v>
      </c>
      <c r="N35" s="14" t="s">
        <v>177</v>
      </c>
      <c r="O35" s="14" t="str">
        <f t="shared" si="10"/>
        <v>FR N/A</v>
      </c>
      <c r="P35" s="19">
        <v>0</v>
      </c>
      <c r="Q35" s="19">
        <v>0</v>
      </c>
      <c r="R35" s="19">
        <v>2</v>
      </c>
      <c r="S35" s="19">
        <v>2</v>
      </c>
      <c r="T35" s="19">
        <v>2</v>
      </c>
      <c r="V35" s="19">
        <v>2</v>
      </c>
      <c r="W35" s="19">
        <v>0</v>
      </c>
      <c r="X35" s="15"/>
      <c r="Y35" s="15"/>
      <c r="Z35" s="15"/>
      <c r="AA35" s="15"/>
    </row>
    <row r="36" spans="1:27" ht="30" x14ac:dyDescent="0.25">
      <c r="A36" s="14" t="str">
        <f t="shared" si="4"/>
        <v>tdg_grp_shppng_dcmnts</v>
      </c>
      <c r="B36" s="14" t="str">
        <f t="shared" si="5"/>
        <v>shppng dcmnts</v>
      </c>
      <c r="C36" s="14" t="str">
        <f t="shared" si="6"/>
        <v>shppng_dcmnts</v>
      </c>
      <c r="D36" s="14" t="str">
        <f t="shared" si="7"/>
        <v>shppng_dcmnts</v>
      </c>
      <c r="E36" s="13" t="s">
        <v>61</v>
      </c>
      <c r="F36" s="14" t="str">
        <f t="shared" si="8"/>
        <v>tdg_grp_shppng_dcmnts_qstn_dngrs_gds_n_th_s</v>
      </c>
      <c r="G36" s="14" t="str">
        <f t="shared" si="0"/>
        <v>dngrs_gds_n_th_s</v>
      </c>
      <c r="H36" s="14" t="str">
        <f t="shared" si="1"/>
        <v>dngrs_gds_n_th_s</v>
      </c>
      <c r="I36" s="14" t="str">
        <f t="shared" si="2"/>
        <v>Dngrs gds n th sm dcmnt s nn-dngrs gds (ptns) (Sbsctn 3.4 (2))</v>
      </c>
      <c r="J36" s="1" t="s">
        <v>261</v>
      </c>
      <c r="K36" s="19" t="s">
        <v>7</v>
      </c>
      <c r="L36" s="14" t="str">
        <f t="shared" ref="L36:L67" si="28">SUBSTITUTE(SUBSTITUTE(SUBSTITUTE((CONCATENATE(F36,"_rspns_", LOWER(N36))), "/", ""), "-", ""), " ", "_")</f>
        <v>tdg_grp_shppng_dcmnts_qstn_dngrs_gds_n_th_s_rspns_compliant</v>
      </c>
      <c r="M36" s="14" t="str">
        <f t="shared" si="9"/>
        <v>tdg_grp_shppng_dcmnts_qstn_dngrs_gds_n_th_s_rspns</v>
      </c>
      <c r="N36" s="14" t="s">
        <v>175</v>
      </c>
      <c r="O36" s="14" t="str">
        <f t="shared" si="10"/>
        <v>FR Compliant</v>
      </c>
      <c r="P36" s="19">
        <v>0</v>
      </c>
      <c r="Q36" s="19">
        <v>0</v>
      </c>
      <c r="R36" s="19">
        <v>2</v>
      </c>
      <c r="S36" s="19">
        <v>2</v>
      </c>
      <c r="T36" s="19">
        <v>2</v>
      </c>
      <c r="V36" s="19">
        <v>0</v>
      </c>
      <c r="W36" s="19">
        <v>0</v>
      </c>
      <c r="X36" s="15"/>
      <c r="Y36" s="15"/>
      <c r="Z36" s="15"/>
      <c r="AA36" s="15"/>
    </row>
    <row r="37" spans="1:27" ht="30" x14ac:dyDescent="0.25">
      <c r="A37" s="14" t="str">
        <f t="shared" si="4"/>
        <v>tdg_grp_shppng_dcmnts</v>
      </c>
      <c r="B37" s="14" t="str">
        <f t="shared" si="5"/>
        <v>shppng dcmnts</v>
      </c>
      <c r="C37" s="14" t="str">
        <f t="shared" si="6"/>
        <v>shppng_dcmnts</v>
      </c>
      <c r="D37" s="14" t="str">
        <f t="shared" si="7"/>
        <v>shppng_dcmnts</v>
      </c>
      <c r="E37" s="13" t="s">
        <v>61</v>
      </c>
      <c r="F37" s="14" t="str">
        <f t="shared" si="8"/>
        <v>tdg_grp_shppng_dcmnts_qstn_dngrs_gds_n_th_s</v>
      </c>
      <c r="G37" s="14" t="str">
        <f t="shared" si="0"/>
        <v>dngrs_gds_n_th_s</v>
      </c>
      <c r="H37" s="14" t="str">
        <f t="shared" si="1"/>
        <v>dngrs_gds_n_th_s</v>
      </c>
      <c r="I37" s="14" t="str">
        <f t="shared" si="2"/>
        <v>Dngrs gds n th sm dcmnt s nn-dngrs gds (ptns) (Sbsctn 3.4 (2))</v>
      </c>
      <c r="J37" s="1" t="s">
        <v>261</v>
      </c>
      <c r="K37" s="19" t="s">
        <v>7</v>
      </c>
      <c r="L37" s="14" t="str">
        <f t="shared" si="28"/>
        <v>tdg_grp_shppng_dcmnts_qstn_dngrs_gds_n_th_s_rspns_noncompliant</v>
      </c>
      <c r="M37" s="14" t="str">
        <f t="shared" si="9"/>
        <v>tdg_grp_shppng_dcmnts_qstn_dngrs_gds_n_th_s_rspns</v>
      </c>
      <c r="N37" s="14" t="s">
        <v>176</v>
      </c>
      <c r="O37" s="14" t="str">
        <f t="shared" si="10"/>
        <v>FR Non-compliant</v>
      </c>
      <c r="P37" s="19">
        <v>1</v>
      </c>
      <c r="Q37" s="19">
        <v>0</v>
      </c>
      <c r="R37" s="19">
        <v>1</v>
      </c>
      <c r="S37" s="19">
        <v>0</v>
      </c>
      <c r="T37" s="19">
        <v>0</v>
      </c>
      <c r="V37" s="19">
        <v>1</v>
      </c>
      <c r="W37" s="19">
        <v>0</v>
      </c>
      <c r="X37" s="15"/>
      <c r="Y37" s="15"/>
      <c r="Z37" s="15"/>
      <c r="AA37" s="15"/>
    </row>
    <row r="38" spans="1:27" ht="30" x14ac:dyDescent="0.25">
      <c r="A38" s="14" t="str">
        <f t="shared" si="4"/>
        <v>tdg_grp_shppng_dcmnts</v>
      </c>
      <c r="B38" s="14" t="str">
        <f t="shared" si="5"/>
        <v>shppng dcmnts</v>
      </c>
      <c r="C38" s="14" t="str">
        <f t="shared" si="6"/>
        <v>shppng_dcmnts</v>
      </c>
      <c r="D38" s="14" t="str">
        <f t="shared" si="7"/>
        <v>shppng_dcmnts</v>
      </c>
      <c r="E38" s="13" t="s">
        <v>61</v>
      </c>
      <c r="F38" s="14" t="str">
        <f t="shared" si="8"/>
        <v>tdg_grp_shppng_dcmnts_qstn_dngrs_gds_n_th_s</v>
      </c>
      <c r="G38" s="14" t="str">
        <f t="shared" si="0"/>
        <v>dngrs_gds_n_th_s</v>
      </c>
      <c r="H38" s="14" t="str">
        <f t="shared" si="1"/>
        <v>dngrs_gds_n_th_s</v>
      </c>
      <c r="I38" s="14" t="str">
        <f t="shared" si="2"/>
        <v>Dngrs gds n th sm dcmnt s nn-dngrs gds (ptns) (Sbsctn 3.4 (2))</v>
      </c>
      <c r="J38" s="1" t="s">
        <v>261</v>
      </c>
      <c r="K38" s="19" t="s">
        <v>7</v>
      </c>
      <c r="L38" s="14" t="str">
        <f t="shared" si="28"/>
        <v>tdg_grp_shppng_dcmnts_qstn_dngrs_gds_n_th_s_rspns_na</v>
      </c>
      <c r="M38" s="14" t="str">
        <f t="shared" si="9"/>
        <v>tdg_grp_shppng_dcmnts_qstn_dngrs_gds_n_th_s_rspns</v>
      </c>
      <c r="N38" s="14" t="s">
        <v>177</v>
      </c>
      <c r="O38" s="14" t="str">
        <f t="shared" si="10"/>
        <v>FR N/A</v>
      </c>
      <c r="P38" s="19">
        <v>0</v>
      </c>
      <c r="Q38" s="19">
        <v>0</v>
      </c>
      <c r="R38" s="19">
        <v>2</v>
      </c>
      <c r="S38" s="19">
        <v>2</v>
      </c>
      <c r="T38" s="19">
        <v>2</v>
      </c>
      <c r="V38" s="19">
        <v>2</v>
      </c>
      <c r="W38" s="19">
        <v>0</v>
      </c>
      <c r="X38" s="15"/>
      <c r="Y38" s="15"/>
      <c r="Z38" s="15"/>
      <c r="AA38" s="15"/>
    </row>
    <row r="39" spans="1:27" x14ac:dyDescent="0.25">
      <c r="A39" s="14" t="str">
        <f t="shared" si="4"/>
        <v>tdg_grp_shppng_dcmnts</v>
      </c>
      <c r="B39" s="14" t="str">
        <f t="shared" si="5"/>
        <v>shppng dcmnts</v>
      </c>
      <c r="C39" s="14" t="str">
        <f t="shared" si="6"/>
        <v>shppng_dcmnts</v>
      </c>
      <c r="D39" s="14" t="str">
        <f t="shared" si="7"/>
        <v>shppng_dcmnts</v>
      </c>
      <c r="E39" s="13" t="s">
        <v>61</v>
      </c>
      <c r="F39" s="14" t="str">
        <f t="shared" si="8"/>
        <v>tdg_grp_shppng_dcmnts_qstn_infrmtn_n_shppng</v>
      </c>
      <c r="G39" s="14" t="str">
        <f t="shared" si="0"/>
        <v>infrmtn_n_shppng</v>
      </c>
      <c r="H39" s="14" t="str">
        <f t="shared" si="1"/>
        <v>infrmtn_n_shppng</v>
      </c>
      <c r="I39" s="14" t="str">
        <f t="shared" si="2"/>
        <v>Infrmtn n  Shppng Dcmnt (sctn 3.5)</v>
      </c>
      <c r="J39" s="1" t="s">
        <v>207</v>
      </c>
      <c r="K39" s="19" t="s">
        <v>7</v>
      </c>
      <c r="L39" s="14" t="str">
        <f t="shared" si="28"/>
        <v>tdg_grp_shppng_dcmnts_qstn_infrmtn_n_shppng_rspns_compliant</v>
      </c>
      <c r="M39" s="14" t="str">
        <f t="shared" si="9"/>
        <v>tdg_grp_shppng_dcmnts_qstn_infrmtn_n_shppng_rspns</v>
      </c>
      <c r="N39" s="14" t="s">
        <v>175</v>
      </c>
      <c r="O39" s="14" t="str">
        <f t="shared" si="10"/>
        <v>FR Compliant</v>
      </c>
      <c r="P39" s="19">
        <v>0</v>
      </c>
      <c r="Q39" s="19">
        <v>0</v>
      </c>
      <c r="R39" s="19">
        <v>2</v>
      </c>
      <c r="S39" s="19">
        <v>2</v>
      </c>
      <c r="T39" s="19">
        <v>2</v>
      </c>
      <c r="V39" s="19">
        <v>0</v>
      </c>
      <c r="W39" s="19">
        <v>0</v>
      </c>
      <c r="X39" s="15"/>
      <c r="Y39" s="15"/>
      <c r="Z39" s="15"/>
      <c r="AA39" s="15"/>
    </row>
    <row r="40" spans="1:27" x14ac:dyDescent="0.25">
      <c r="A40" s="14" t="str">
        <f t="shared" si="4"/>
        <v>tdg_grp_shppng_dcmnts</v>
      </c>
      <c r="B40" s="14" t="str">
        <f t="shared" si="5"/>
        <v>shppng dcmnts</v>
      </c>
      <c r="C40" s="14" t="str">
        <f t="shared" si="6"/>
        <v>shppng_dcmnts</v>
      </c>
      <c r="D40" s="14" t="str">
        <f t="shared" si="7"/>
        <v>shppng_dcmnts</v>
      </c>
      <c r="E40" s="13" t="s">
        <v>61</v>
      </c>
      <c r="F40" s="14" t="str">
        <f t="shared" si="8"/>
        <v>tdg_grp_shppng_dcmnts_qstn_infrmtn_n_shppng</v>
      </c>
      <c r="G40" s="14" t="str">
        <f t="shared" si="0"/>
        <v>infrmtn_n_shppng</v>
      </c>
      <c r="H40" s="14" t="str">
        <f t="shared" si="1"/>
        <v>infrmtn_n_shppng</v>
      </c>
      <c r="I40" s="14" t="str">
        <f t="shared" si="2"/>
        <v>Infrmtn n  Shppng Dcmnt (sctn 3.5)</v>
      </c>
      <c r="J40" s="1" t="s">
        <v>207</v>
      </c>
      <c r="K40" s="19" t="s">
        <v>7</v>
      </c>
      <c r="L40" s="14" t="str">
        <f t="shared" si="28"/>
        <v>tdg_grp_shppng_dcmnts_qstn_infrmtn_n_shppng_rspns_noncompliant</v>
      </c>
      <c r="M40" s="14" t="str">
        <f t="shared" si="9"/>
        <v>tdg_grp_shppng_dcmnts_qstn_infrmtn_n_shppng_rspns</v>
      </c>
      <c r="N40" s="14" t="s">
        <v>176</v>
      </c>
      <c r="O40" s="14" t="str">
        <f t="shared" si="10"/>
        <v>FR Non-compliant</v>
      </c>
      <c r="P40" s="19">
        <v>1</v>
      </c>
      <c r="Q40" s="19">
        <v>0</v>
      </c>
      <c r="R40" s="19">
        <v>1</v>
      </c>
      <c r="S40" s="19">
        <v>0</v>
      </c>
      <c r="T40" s="19">
        <v>0</v>
      </c>
      <c r="V40" s="19">
        <v>1</v>
      </c>
      <c r="W40" s="19">
        <v>0</v>
      </c>
      <c r="X40" s="15"/>
      <c r="Y40" s="15"/>
      <c r="Z40" s="15"/>
      <c r="AA40" s="15"/>
    </row>
    <row r="41" spans="1:27" x14ac:dyDescent="0.25">
      <c r="A41" s="14" t="str">
        <f t="shared" si="4"/>
        <v>tdg_grp_shppng_dcmnts</v>
      </c>
      <c r="B41" s="14" t="str">
        <f t="shared" si="5"/>
        <v>shppng dcmnts</v>
      </c>
      <c r="C41" s="14" t="str">
        <f t="shared" si="6"/>
        <v>shppng_dcmnts</v>
      </c>
      <c r="D41" s="14" t="str">
        <f t="shared" si="7"/>
        <v>shppng_dcmnts</v>
      </c>
      <c r="E41" s="13" t="s">
        <v>61</v>
      </c>
      <c r="F41" s="14" t="str">
        <f t="shared" si="8"/>
        <v>tdg_grp_shppng_dcmnts_qstn_infrmtn_n_shppng</v>
      </c>
      <c r="G41" s="14" t="str">
        <f t="shared" si="0"/>
        <v>infrmtn_n_shppng</v>
      </c>
      <c r="H41" s="14" t="str">
        <f t="shared" si="1"/>
        <v>infrmtn_n_shppng</v>
      </c>
      <c r="I41" s="14" t="str">
        <f t="shared" si="2"/>
        <v>Infrmtn n  Shppng Dcmnt (sctn 3.5)</v>
      </c>
      <c r="J41" s="1" t="s">
        <v>207</v>
      </c>
      <c r="K41" s="19" t="s">
        <v>7</v>
      </c>
      <c r="L41" s="14" t="str">
        <f t="shared" si="28"/>
        <v>tdg_grp_shppng_dcmnts_qstn_infrmtn_n_shppng_rspns_na</v>
      </c>
      <c r="M41" s="14" t="str">
        <f t="shared" si="9"/>
        <v>tdg_grp_shppng_dcmnts_qstn_infrmtn_n_shppng_rspns</v>
      </c>
      <c r="N41" s="14" t="s">
        <v>177</v>
      </c>
      <c r="O41" s="14" t="str">
        <f t="shared" si="10"/>
        <v>FR N/A</v>
      </c>
      <c r="P41" s="19">
        <v>0</v>
      </c>
      <c r="Q41" s="19">
        <v>0</v>
      </c>
      <c r="R41" s="19">
        <v>2</v>
      </c>
      <c r="S41" s="19">
        <v>2</v>
      </c>
      <c r="T41" s="19">
        <v>2</v>
      </c>
      <c r="V41" s="19">
        <v>2</v>
      </c>
      <c r="W41" s="19">
        <v>0</v>
      </c>
      <c r="X41" s="15"/>
      <c r="Y41" s="15"/>
      <c r="Z41" s="15"/>
      <c r="AA41" s="15"/>
    </row>
    <row r="42" spans="1:27" x14ac:dyDescent="0.25">
      <c r="A42" s="14" t="str">
        <f t="shared" si="4"/>
        <v>tdg_grp_shppng_dcmnts</v>
      </c>
      <c r="B42" s="14" t="str">
        <f t="shared" si="5"/>
        <v>shppng dcmnts</v>
      </c>
      <c r="C42" s="14" t="str">
        <f t="shared" si="6"/>
        <v>shppng_dcmnts</v>
      </c>
      <c r="D42" s="14" t="str">
        <f t="shared" si="7"/>
        <v>shppng_dcmnts</v>
      </c>
      <c r="E42" s="13" t="s">
        <v>61</v>
      </c>
      <c r="F42" s="14" t="str">
        <f t="shared" si="8"/>
        <v>tdg_grp_shppng_dcmnts_qstn_kpng_shppng_dcmn</v>
      </c>
      <c r="G42" s="14" t="str">
        <f t="shared" si="0"/>
        <v>kpng_shppng_dcmn</v>
      </c>
      <c r="H42" s="14" t="str">
        <f t="shared" si="1"/>
        <v>kpng_shppng_dcmn</v>
      </c>
      <c r="I42" s="14" t="str">
        <f t="shared" si="2"/>
        <v>Kpng Shppng Dcmnt Infrmtn (sctn 3.11)</v>
      </c>
      <c r="J42" s="1" t="s">
        <v>208</v>
      </c>
      <c r="K42" s="19" t="s">
        <v>7</v>
      </c>
      <c r="L42" s="14" t="str">
        <f t="shared" si="28"/>
        <v>tdg_grp_shppng_dcmnts_qstn_kpng_shppng_dcmn_rspns_compliant</v>
      </c>
      <c r="M42" s="14" t="str">
        <f t="shared" si="9"/>
        <v>tdg_grp_shppng_dcmnts_qstn_kpng_shppng_dcmn_rspns</v>
      </c>
      <c r="N42" s="14" t="s">
        <v>175</v>
      </c>
      <c r="O42" s="14" t="str">
        <f t="shared" si="10"/>
        <v>FR Compliant</v>
      </c>
      <c r="P42" s="19">
        <v>0</v>
      </c>
      <c r="Q42" s="19">
        <v>0</v>
      </c>
      <c r="R42" s="19">
        <v>2</v>
      </c>
      <c r="S42" s="19">
        <v>2</v>
      </c>
      <c r="T42" s="19">
        <v>2</v>
      </c>
      <c r="V42" s="19">
        <v>0</v>
      </c>
      <c r="W42" s="19">
        <v>0</v>
      </c>
      <c r="X42" s="15"/>
      <c r="Y42" s="15"/>
      <c r="Z42" s="15"/>
      <c r="AA42" s="15"/>
    </row>
    <row r="43" spans="1:27" x14ac:dyDescent="0.25">
      <c r="A43" s="14" t="str">
        <f t="shared" si="4"/>
        <v>tdg_grp_shppng_dcmnts</v>
      </c>
      <c r="B43" s="14" t="str">
        <f t="shared" si="5"/>
        <v>shppng dcmnts</v>
      </c>
      <c r="C43" s="14" t="str">
        <f t="shared" si="6"/>
        <v>shppng_dcmnts</v>
      </c>
      <c r="D43" s="14" t="str">
        <f t="shared" si="7"/>
        <v>shppng_dcmnts</v>
      </c>
      <c r="E43" s="13" t="s">
        <v>61</v>
      </c>
      <c r="F43" s="14" t="str">
        <f t="shared" si="8"/>
        <v>tdg_grp_shppng_dcmnts_qstn_kpng_shppng_dcmn</v>
      </c>
      <c r="G43" s="14" t="str">
        <f t="shared" si="0"/>
        <v>kpng_shppng_dcmn</v>
      </c>
      <c r="H43" s="14" t="str">
        <f t="shared" si="1"/>
        <v>kpng_shppng_dcmn</v>
      </c>
      <c r="I43" s="14" t="str">
        <f t="shared" si="2"/>
        <v>Kpng Shppng Dcmnt Infrmtn (sctn 3.11)</v>
      </c>
      <c r="J43" s="1" t="s">
        <v>208</v>
      </c>
      <c r="K43" s="19" t="s">
        <v>7</v>
      </c>
      <c r="L43" s="14" t="str">
        <f t="shared" si="28"/>
        <v>tdg_grp_shppng_dcmnts_qstn_kpng_shppng_dcmn_rspns_noncompliant</v>
      </c>
      <c r="M43" s="14" t="str">
        <f t="shared" si="9"/>
        <v>tdg_grp_shppng_dcmnts_qstn_kpng_shppng_dcmn_rspns</v>
      </c>
      <c r="N43" s="14" t="s">
        <v>176</v>
      </c>
      <c r="O43" s="14" t="str">
        <f t="shared" si="10"/>
        <v>FR Non-compliant</v>
      </c>
      <c r="P43" s="19">
        <v>1</v>
      </c>
      <c r="Q43" s="19">
        <v>0</v>
      </c>
      <c r="R43" s="19">
        <v>1</v>
      </c>
      <c r="S43" s="19">
        <v>0</v>
      </c>
      <c r="T43" s="19">
        <v>0</v>
      </c>
      <c r="V43" s="19">
        <v>1</v>
      </c>
      <c r="W43" s="19">
        <v>0</v>
      </c>
      <c r="X43" s="15"/>
      <c r="Y43" s="15"/>
      <c r="Z43" s="15"/>
      <c r="AA43" s="15"/>
    </row>
    <row r="44" spans="1:27" x14ac:dyDescent="0.25">
      <c r="A44" s="14" t="str">
        <f t="shared" si="4"/>
        <v>tdg_grp_shppng_dcmnts</v>
      </c>
      <c r="B44" s="14" t="str">
        <f t="shared" si="5"/>
        <v>shppng dcmnts</v>
      </c>
      <c r="C44" s="14" t="str">
        <f t="shared" si="6"/>
        <v>shppng_dcmnts</v>
      </c>
      <c r="D44" s="14" t="str">
        <f t="shared" si="7"/>
        <v>shppng_dcmnts</v>
      </c>
      <c r="E44" s="13" t="s">
        <v>61</v>
      </c>
      <c r="F44" s="14" t="str">
        <f t="shared" si="8"/>
        <v>tdg_grp_shppng_dcmnts_qstn_kpng_shppng_dcmn</v>
      </c>
      <c r="G44" s="14" t="str">
        <f t="shared" si="0"/>
        <v>kpng_shppng_dcmn</v>
      </c>
      <c r="H44" s="14" t="str">
        <f t="shared" si="1"/>
        <v>kpng_shppng_dcmn</v>
      </c>
      <c r="I44" s="14" t="str">
        <f t="shared" si="2"/>
        <v>Kpng Shppng Dcmnt Infrmtn (sctn 3.11)</v>
      </c>
      <c r="J44" s="1" t="s">
        <v>208</v>
      </c>
      <c r="K44" s="19" t="s">
        <v>7</v>
      </c>
      <c r="L44" s="14" t="str">
        <f t="shared" si="28"/>
        <v>tdg_grp_shppng_dcmnts_qstn_kpng_shppng_dcmn_rspns_na</v>
      </c>
      <c r="M44" s="14" t="str">
        <f t="shared" si="9"/>
        <v>tdg_grp_shppng_dcmnts_qstn_kpng_shppng_dcmn_rspns</v>
      </c>
      <c r="N44" s="14" t="s">
        <v>177</v>
      </c>
      <c r="O44" s="14" t="str">
        <f t="shared" si="10"/>
        <v>FR N/A</v>
      </c>
      <c r="P44" s="19">
        <v>0</v>
      </c>
      <c r="Q44" s="19">
        <v>0</v>
      </c>
      <c r="R44" s="19">
        <v>2</v>
      </c>
      <c r="S44" s="19">
        <v>2</v>
      </c>
      <c r="T44" s="19">
        <v>2</v>
      </c>
      <c r="V44" s="19">
        <v>2</v>
      </c>
      <c r="W44" s="19">
        <v>0</v>
      </c>
      <c r="X44" s="15"/>
      <c r="Y44" s="15"/>
      <c r="Z44" s="15"/>
      <c r="AA44" s="15"/>
    </row>
    <row r="45" spans="1:27" ht="45" x14ac:dyDescent="0.25">
      <c r="A45" s="14" t="str">
        <f t="shared" si="4"/>
        <v>tdg_grp_shppng_dcmnts</v>
      </c>
      <c r="B45" s="14" t="str">
        <f t="shared" si="5"/>
        <v>shppng dcmnts</v>
      </c>
      <c r="C45" s="14" t="str">
        <f t="shared" si="6"/>
        <v>shppng_dcmnts</v>
      </c>
      <c r="D45" s="14" t="str">
        <f t="shared" si="7"/>
        <v>shppng_dcmnts</v>
      </c>
      <c r="E45" s="13" t="s">
        <v>61</v>
      </c>
      <c r="F45" s="14" t="str">
        <f t="shared" si="8"/>
        <v>tdg_grp_shppng_dcmnts_qstn_clss_7_th_ddtnl</v>
      </c>
      <c r="G45" s="14" t="str">
        <f t="shared" si="0"/>
        <v>clss_7_th_ddtnl</v>
      </c>
      <c r="H45" s="14" t="str">
        <f t="shared" si="1"/>
        <v>clss_7_th_ddtnl_</v>
      </c>
      <c r="I45" s="14" t="str">
        <f t="shared" si="2"/>
        <v>Clss 7 - th ddtnl nfrmtn rqrd fr trnsprt dcmnts ndr th “Pckgng nd Trnsprt f Nclr Sbstncs Rgltns” (Prgrph 3.6 (3) (d))</v>
      </c>
      <c r="J45" s="1" t="s">
        <v>262</v>
      </c>
      <c r="K45" s="19" t="s">
        <v>7</v>
      </c>
      <c r="L45" s="14" t="str">
        <f t="shared" si="28"/>
        <v>tdg_grp_shppng_dcmnts_qstn_clss_7_th_ddtnl_rspns_compliant</v>
      </c>
      <c r="M45" s="14" t="str">
        <f t="shared" si="9"/>
        <v>tdg_grp_shppng_dcmnts_qstn_clss_7_th_ddtnl_rspns</v>
      </c>
      <c r="N45" s="14" t="s">
        <v>175</v>
      </c>
      <c r="O45" s="14" t="str">
        <f t="shared" si="10"/>
        <v>FR Compliant</v>
      </c>
      <c r="P45" s="19">
        <v>0</v>
      </c>
      <c r="Q45" s="19">
        <v>0</v>
      </c>
      <c r="R45" s="19">
        <v>2</v>
      </c>
      <c r="S45" s="19">
        <v>2</v>
      </c>
      <c r="T45" s="19">
        <v>2</v>
      </c>
      <c r="V45" s="19">
        <v>0</v>
      </c>
      <c r="W45" s="19">
        <v>0</v>
      </c>
      <c r="X45" s="15"/>
      <c r="Y45" s="15"/>
      <c r="Z45" s="15"/>
      <c r="AA45" s="15"/>
    </row>
    <row r="46" spans="1:27" ht="45" x14ac:dyDescent="0.25">
      <c r="A46" s="14" t="str">
        <f t="shared" si="4"/>
        <v>tdg_grp_shppng_dcmnts</v>
      </c>
      <c r="B46" s="14" t="str">
        <f t="shared" si="5"/>
        <v>shppng dcmnts</v>
      </c>
      <c r="C46" s="14" t="str">
        <f t="shared" si="6"/>
        <v>shppng_dcmnts</v>
      </c>
      <c r="D46" s="14" t="str">
        <f t="shared" si="7"/>
        <v>shppng_dcmnts</v>
      </c>
      <c r="E46" s="13" t="s">
        <v>61</v>
      </c>
      <c r="F46" s="14" t="str">
        <f t="shared" si="8"/>
        <v>tdg_grp_shppng_dcmnts_qstn_clss_7_th_ddtnl</v>
      </c>
      <c r="G46" s="14" t="str">
        <f t="shared" si="0"/>
        <v>clss_7_th_ddtnl</v>
      </c>
      <c r="H46" s="14" t="str">
        <f t="shared" si="1"/>
        <v>clss_7_th_ddtnl_</v>
      </c>
      <c r="I46" s="14" t="str">
        <f t="shared" si="2"/>
        <v>Clss 7 - th ddtnl nfrmtn rqrd fr trnsprt dcmnts ndr th “Pckgng nd Trnsprt f Nclr Sbstncs Rgltns” (Prgrph 3.6 (3) (d))</v>
      </c>
      <c r="J46" s="1" t="s">
        <v>262</v>
      </c>
      <c r="K46" s="19" t="s">
        <v>7</v>
      </c>
      <c r="L46" s="14" t="str">
        <f t="shared" si="28"/>
        <v>tdg_grp_shppng_dcmnts_qstn_clss_7_th_ddtnl_rspns_noncompliant</v>
      </c>
      <c r="M46" s="14" t="str">
        <f t="shared" si="9"/>
        <v>tdg_grp_shppng_dcmnts_qstn_clss_7_th_ddtnl_rspns</v>
      </c>
      <c r="N46" s="14" t="s">
        <v>176</v>
      </c>
      <c r="O46" s="14" t="str">
        <f t="shared" si="10"/>
        <v>FR Non-compliant</v>
      </c>
      <c r="P46" s="19">
        <v>1</v>
      </c>
      <c r="Q46" s="19">
        <v>0</v>
      </c>
      <c r="R46" s="19">
        <v>1</v>
      </c>
      <c r="S46" s="19">
        <v>0</v>
      </c>
      <c r="T46" s="19">
        <v>0</v>
      </c>
      <c r="V46" s="19">
        <v>1</v>
      </c>
      <c r="W46" s="19">
        <v>0</v>
      </c>
      <c r="X46" s="15"/>
      <c r="Y46" s="15"/>
      <c r="Z46" s="15"/>
      <c r="AA46" s="15"/>
    </row>
    <row r="47" spans="1:27" ht="45" x14ac:dyDescent="0.25">
      <c r="A47" s="14" t="str">
        <f t="shared" si="4"/>
        <v>tdg_grp_shppng_dcmnts</v>
      </c>
      <c r="B47" s="14" t="str">
        <f t="shared" si="5"/>
        <v>shppng dcmnts</v>
      </c>
      <c r="C47" s="14" t="str">
        <f t="shared" si="6"/>
        <v>shppng_dcmnts</v>
      </c>
      <c r="D47" s="14" t="str">
        <f t="shared" si="7"/>
        <v>shppng_dcmnts</v>
      </c>
      <c r="E47" s="13" t="s">
        <v>61</v>
      </c>
      <c r="F47" s="14" t="str">
        <f t="shared" si="8"/>
        <v>tdg_grp_shppng_dcmnts_qstn_clss_7_th_ddtnl</v>
      </c>
      <c r="G47" s="14" t="str">
        <f t="shared" si="0"/>
        <v>clss_7_th_ddtnl</v>
      </c>
      <c r="H47" s="14" t="str">
        <f t="shared" si="1"/>
        <v>clss_7_th_ddtnl_</v>
      </c>
      <c r="I47" s="14" t="str">
        <f t="shared" si="2"/>
        <v>Clss 7 - th ddtnl nfrmtn rqrd fr trnsprt dcmnts ndr th “Pckgng nd Trnsprt f Nclr Sbstncs Rgltns” (Prgrph 3.6 (3) (d))</v>
      </c>
      <c r="J47" s="1" t="s">
        <v>262</v>
      </c>
      <c r="K47" s="19" t="s">
        <v>7</v>
      </c>
      <c r="L47" s="14" t="str">
        <f t="shared" si="28"/>
        <v>tdg_grp_shppng_dcmnts_qstn_clss_7_th_ddtnl_rspns_na</v>
      </c>
      <c r="M47" s="14" t="str">
        <f t="shared" si="9"/>
        <v>tdg_grp_shppng_dcmnts_qstn_clss_7_th_ddtnl_rspns</v>
      </c>
      <c r="N47" s="14" t="s">
        <v>177</v>
      </c>
      <c r="O47" s="14" t="str">
        <f t="shared" si="10"/>
        <v>FR N/A</v>
      </c>
      <c r="P47" s="19">
        <v>0</v>
      </c>
      <c r="Q47" s="19">
        <v>0</v>
      </c>
      <c r="R47" s="19">
        <v>2</v>
      </c>
      <c r="S47" s="19">
        <v>2</v>
      </c>
      <c r="T47" s="19">
        <v>2</v>
      </c>
      <c r="V47" s="19">
        <v>2</v>
      </c>
      <c r="W47" s="19">
        <v>0</v>
      </c>
      <c r="X47" s="15"/>
      <c r="Y47" s="15"/>
      <c r="Z47" s="15"/>
      <c r="AA47" s="15"/>
    </row>
    <row r="48" spans="1:27" x14ac:dyDescent="0.25">
      <c r="A48" s="14" t="str">
        <f t="shared" si="4"/>
        <v>tdg_grp_shppng_dcmnts</v>
      </c>
      <c r="B48" s="14" t="str">
        <f t="shared" si="5"/>
        <v>shppng dcmnts</v>
      </c>
      <c r="C48" s="14" t="str">
        <f t="shared" si="6"/>
        <v>shppng_dcmnts</v>
      </c>
      <c r="D48" s="14" t="str">
        <f t="shared" si="7"/>
        <v>shppng_dcmnts</v>
      </c>
      <c r="E48" s="13" t="s">
        <v>61</v>
      </c>
      <c r="F48" s="14" t="str">
        <f t="shared" si="8"/>
        <v>tdg_grp_shppng_dcmnts_qstn_cmptblt_grp_clss</v>
      </c>
      <c r="G48" s="14" t="str">
        <f t="shared" si="0"/>
        <v>cmptblt_grp_clss</v>
      </c>
      <c r="H48" s="14" t="str">
        <f t="shared" si="1"/>
        <v>cmptblt_grp_clss</v>
      </c>
      <c r="I48" s="14" t="str">
        <f t="shared" si="2"/>
        <v>Cmptblt Grp (Clss 1) (Sbprgrph 3.5 (1) (c) (v))</v>
      </c>
      <c r="J48" s="1" t="s">
        <v>263</v>
      </c>
      <c r="K48" s="19" t="s">
        <v>7</v>
      </c>
      <c r="L48" s="14" t="str">
        <f t="shared" si="28"/>
        <v>tdg_grp_shppng_dcmnts_qstn_cmptblt_grp_clss_rspns_compliant</v>
      </c>
      <c r="M48" s="14" t="str">
        <f t="shared" si="9"/>
        <v>tdg_grp_shppng_dcmnts_qstn_cmptblt_grp_clss_rspns</v>
      </c>
      <c r="N48" s="14" t="s">
        <v>175</v>
      </c>
      <c r="O48" s="14" t="str">
        <f t="shared" si="10"/>
        <v>FR Compliant</v>
      </c>
      <c r="P48" s="19">
        <v>0</v>
      </c>
      <c r="Q48" s="19">
        <v>0</v>
      </c>
      <c r="R48" s="19">
        <v>2</v>
      </c>
      <c r="S48" s="19">
        <v>2</v>
      </c>
      <c r="T48" s="19">
        <v>2</v>
      </c>
      <c r="V48" s="19">
        <v>0</v>
      </c>
      <c r="W48" s="19">
        <v>0</v>
      </c>
      <c r="X48" s="15"/>
      <c r="Y48" s="15"/>
      <c r="Z48" s="15"/>
      <c r="AA48" s="15"/>
    </row>
    <row r="49" spans="1:27" x14ac:dyDescent="0.25">
      <c r="A49" s="14" t="str">
        <f t="shared" si="4"/>
        <v>tdg_grp_shppng_dcmnts</v>
      </c>
      <c r="B49" s="14" t="str">
        <f t="shared" si="5"/>
        <v>shppng dcmnts</v>
      </c>
      <c r="C49" s="14" t="str">
        <f t="shared" si="6"/>
        <v>shppng_dcmnts</v>
      </c>
      <c r="D49" s="14" t="str">
        <f t="shared" si="7"/>
        <v>shppng_dcmnts</v>
      </c>
      <c r="E49" s="13" t="s">
        <v>61</v>
      </c>
      <c r="F49" s="14" t="str">
        <f t="shared" si="8"/>
        <v>tdg_grp_shppng_dcmnts_qstn_cmptblt_grp_clss</v>
      </c>
      <c r="G49" s="14" t="str">
        <f t="shared" si="0"/>
        <v>cmptblt_grp_clss</v>
      </c>
      <c r="H49" s="14" t="str">
        <f t="shared" si="1"/>
        <v>cmptblt_grp_clss</v>
      </c>
      <c r="I49" s="14" t="str">
        <f t="shared" si="2"/>
        <v>Cmptblt Grp (Clss 1) (Sbprgrph 3.5 (1) (c) (v))</v>
      </c>
      <c r="J49" s="1" t="s">
        <v>263</v>
      </c>
      <c r="K49" s="19" t="s">
        <v>7</v>
      </c>
      <c r="L49" s="14" t="str">
        <f t="shared" si="28"/>
        <v>tdg_grp_shppng_dcmnts_qstn_cmptblt_grp_clss_rspns_noncompliant</v>
      </c>
      <c r="M49" s="14" t="str">
        <f t="shared" si="9"/>
        <v>tdg_grp_shppng_dcmnts_qstn_cmptblt_grp_clss_rspns</v>
      </c>
      <c r="N49" s="14" t="s">
        <v>176</v>
      </c>
      <c r="O49" s="14" t="str">
        <f t="shared" si="10"/>
        <v>FR Non-compliant</v>
      </c>
      <c r="P49" s="19">
        <v>1</v>
      </c>
      <c r="Q49" s="19">
        <v>0</v>
      </c>
      <c r="R49" s="19">
        <v>1</v>
      </c>
      <c r="S49" s="19">
        <v>0</v>
      </c>
      <c r="T49" s="19">
        <v>0</v>
      </c>
      <c r="V49" s="19">
        <v>1</v>
      </c>
      <c r="W49" s="19">
        <v>0</v>
      </c>
      <c r="X49" s="15"/>
      <c r="Y49" s="15"/>
      <c r="Z49" s="15"/>
      <c r="AA49" s="15"/>
    </row>
    <row r="50" spans="1:27" x14ac:dyDescent="0.25">
      <c r="A50" s="14" t="str">
        <f t="shared" si="4"/>
        <v>tdg_grp_shppng_dcmnts</v>
      </c>
      <c r="B50" s="14" t="str">
        <f t="shared" si="5"/>
        <v>shppng dcmnts</v>
      </c>
      <c r="C50" s="14" t="str">
        <f t="shared" si="6"/>
        <v>shppng_dcmnts</v>
      </c>
      <c r="D50" s="14" t="str">
        <f t="shared" si="7"/>
        <v>shppng_dcmnts</v>
      </c>
      <c r="E50" s="13" t="s">
        <v>61</v>
      </c>
      <c r="F50" s="14" t="str">
        <f t="shared" si="8"/>
        <v>tdg_grp_shppng_dcmnts_qstn_cmptblt_grp_clss</v>
      </c>
      <c r="G50" s="14" t="str">
        <f t="shared" si="0"/>
        <v>cmptblt_grp_clss</v>
      </c>
      <c r="H50" s="14" t="str">
        <f t="shared" si="1"/>
        <v>cmptblt_grp_clss</v>
      </c>
      <c r="I50" s="14" t="str">
        <f t="shared" si="2"/>
        <v>Cmptblt Grp (Clss 1) (Sbprgrph 3.5 (1) (c) (v))</v>
      </c>
      <c r="J50" s="1" t="s">
        <v>263</v>
      </c>
      <c r="K50" s="19" t="s">
        <v>7</v>
      </c>
      <c r="L50" s="14" t="str">
        <f t="shared" si="28"/>
        <v>tdg_grp_shppng_dcmnts_qstn_cmptblt_grp_clss_rspns_na</v>
      </c>
      <c r="M50" s="14" t="str">
        <f t="shared" si="9"/>
        <v>tdg_grp_shppng_dcmnts_qstn_cmptblt_grp_clss_rspns</v>
      </c>
      <c r="N50" s="14" t="s">
        <v>177</v>
      </c>
      <c r="O50" s="14" t="str">
        <f t="shared" si="10"/>
        <v>FR N/A</v>
      </c>
      <c r="P50" s="19">
        <v>0</v>
      </c>
      <c r="Q50" s="19">
        <v>0</v>
      </c>
      <c r="R50" s="19">
        <v>2</v>
      </c>
      <c r="S50" s="19">
        <v>2</v>
      </c>
      <c r="T50" s="19">
        <v>2</v>
      </c>
      <c r="V50" s="19">
        <v>2</v>
      </c>
      <c r="W50" s="19">
        <v>0</v>
      </c>
      <c r="X50" s="15"/>
      <c r="Y50" s="15"/>
      <c r="Z50" s="15"/>
      <c r="AA50" s="15"/>
    </row>
    <row r="51" spans="1:27" x14ac:dyDescent="0.25">
      <c r="A51" s="14" t="str">
        <f t="shared" si="4"/>
        <v>tdg_grp_shppng_dcmnts</v>
      </c>
      <c r="B51" s="14" t="str">
        <f t="shared" si="5"/>
        <v>shppng dcmnts</v>
      </c>
      <c r="C51" s="14" t="str">
        <f t="shared" si="6"/>
        <v>shppng_dcmnts</v>
      </c>
      <c r="D51" s="14" t="str">
        <f t="shared" si="7"/>
        <v>shppng_dcmnts</v>
      </c>
      <c r="E51" s="13" t="s">
        <v>61</v>
      </c>
      <c r="F51" s="14" t="str">
        <f t="shared" si="8"/>
        <v>tdg_grp_shppng_dcmnts_qstn_fmgtn_sbsctn_35</v>
      </c>
      <c r="G51" s="14" t="str">
        <f t="shared" si="0"/>
        <v>fmgtn_sbsctn_35</v>
      </c>
      <c r="H51" s="14" t="str">
        <f t="shared" si="1"/>
        <v>fmgtn_sbsctn_35_</v>
      </c>
      <c r="I51" s="14" t="str">
        <f t="shared" si="2"/>
        <v>Fmgtn (Sbsctn 3.5 (3))</v>
      </c>
      <c r="J51" s="1" t="s">
        <v>264</v>
      </c>
      <c r="K51" s="19" t="s">
        <v>7</v>
      </c>
      <c r="L51" s="14" t="str">
        <f t="shared" si="28"/>
        <v>tdg_grp_shppng_dcmnts_qstn_fmgtn_sbsctn_35_rspns_compliant</v>
      </c>
      <c r="M51" s="14" t="str">
        <f t="shared" si="9"/>
        <v>tdg_grp_shppng_dcmnts_qstn_fmgtn_sbsctn_35_rspns</v>
      </c>
      <c r="N51" s="14" t="s">
        <v>175</v>
      </c>
      <c r="O51" s="14" t="str">
        <f t="shared" si="10"/>
        <v>FR Compliant</v>
      </c>
      <c r="P51" s="19">
        <v>0</v>
      </c>
      <c r="Q51" s="19">
        <v>0</v>
      </c>
      <c r="R51" s="19">
        <v>2</v>
      </c>
      <c r="S51" s="19">
        <v>2</v>
      </c>
      <c r="T51" s="19">
        <v>2</v>
      </c>
      <c r="V51" s="19">
        <v>0</v>
      </c>
      <c r="W51" s="19">
        <v>0</v>
      </c>
      <c r="X51" s="15"/>
      <c r="Y51" s="15"/>
      <c r="Z51" s="15"/>
      <c r="AA51" s="15"/>
    </row>
    <row r="52" spans="1:27" x14ac:dyDescent="0.25">
      <c r="A52" s="14" t="str">
        <f t="shared" si="4"/>
        <v>tdg_grp_shppng_dcmnts</v>
      </c>
      <c r="B52" s="14" t="str">
        <f t="shared" si="5"/>
        <v>shppng dcmnts</v>
      </c>
      <c r="C52" s="14" t="str">
        <f t="shared" si="6"/>
        <v>shppng_dcmnts</v>
      </c>
      <c r="D52" s="14" t="str">
        <f t="shared" si="7"/>
        <v>shppng_dcmnts</v>
      </c>
      <c r="E52" s="13" t="s">
        <v>61</v>
      </c>
      <c r="F52" s="14" t="str">
        <f t="shared" si="8"/>
        <v>tdg_grp_shppng_dcmnts_qstn_fmgtn_sbsctn_35</v>
      </c>
      <c r="G52" s="14" t="str">
        <f t="shared" si="0"/>
        <v>fmgtn_sbsctn_35</v>
      </c>
      <c r="H52" s="14" t="str">
        <f t="shared" si="1"/>
        <v>fmgtn_sbsctn_35_</v>
      </c>
      <c r="I52" s="14" t="str">
        <f t="shared" si="2"/>
        <v>Fmgtn (Sbsctn 3.5 (3))</v>
      </c>
      <c r="J52" s="1" t="s">
        <v>264</v>
      </c>
      <c r="K52" s="19" t="s">
        <v>7</v>
      </c>
      <c r="L52" s="14" t="str">
        <f t="shared" si="28"/>
        <v>tdg_grp_shppng_dcmnts_qstn_fmgtn_sbsctn_35_rspns_noncompliant</v>
      </c>
      <c r="M52" s="14" t="str">
        <f t="shared" si="9"/>
        <v>tdg_grp_shppng_dcmnts_qstn_fmgtn_sbsctn_35_rspns</v>
      </c>
      <c r="N52" s="14" t="s">
        <v>176</v>
      </c>
      <c r="O52" s="14" t="str">
        <f t="shared" si="10"/>
        <v>FR Non-compliant</v>
      </c>
      <c r="P52" s="19">
        <v>1</v>
      </c>
      <c r="Q52" s="19">
        <v>0</v>
      </c>
      <c r="R52" s="19">
        <v>1</v>
      </c>
      <c r="S52" s="19">
        <v>0</v>
      </c>
      <c r="T52" s="19">
        <v>0</v>
      </c>
      <c r="V52" s="19">
        <v>1</v>
      </c>
      <c r="W52" s="19">
        <v>0</v>
      </c>
      <c r="X52" s="15"/>
      <c r="Y52" s="15"/>
      <c r="Z52" s="15"/>
      <c r="AA52" s="15"/>
    </row>
    <row r="53" spans="1:27" x14ac:dyDescent="0.25">
      <c r="A53" s="14" t="str">
        <f t="shared" si="4"/>
        <v>tdg_grp_shppng_dcmnts</v>
      </c>
      <c r="B53" s="14" t="str">
        <f t="shared" si="5"/>
        <v>shppng dcmnts</v>
      </c>
      <c r="C53" s="14" t="str">
        <f t="shared" si="6"/>
        <v>shppng_dcmnts</v>
      </c>
      <c r="D53" s="14" t="str">
        <f t="shared" si="7"/>
        <v>shppng_dcmnts</v>
      </c>
      <c r="E53" s="13" t="s">
        <v>61</v>
      </c>
      <c r="F53" s="14" t="str">
        <f t="shared" si="8"/>
        <v>tdg_grp_shppng_dcmnts_qstn_fmgtn_sbsctn_35</v>
      </c>
      <c r="G53" s="14" t="str">
        <f t="shared" si="0"/>
        <v>fmgtn_sbsctn_35</v>
      </c>
      <c r="H53" s="14" t="str">
        <f t="shared" si="1"/>
        <v>fmgtn_sbsctn_35_</v>
      </c>
      <c r="I53" s="14" t="str">
        <f t="shared" si="2"/>
        <v>Fmgtn (Sbsctn 3.5 (3))</v>
      </c>
      <c r="J53" s="1" t="s">
        <v>264</v>
      </c>
      <c r="K53" s="19" t="s">
        <v>7</v>
      </c>
      <c r="L53" s="14" t="str">
        <f t="shared" si="28"/>
        <v>tdg_grp_shppng_dcmnts_qstn_fmgtn_sbsctn_35_rspns_na</v>
      </c>
      <c r="M53" s="14" t="str">
        <f t="shared" si="9"/>
        <v>tdg_grp_shppng_dcmnts_qstn_fmgtn_sbsctn_35_rspns</v>
      </c>
      <c r="N53" s="14" t="s">
        <v>177</v>
      </c>
      <c r="O53" s="14" t="str">
        <f t="shared" si="10"/>
        <v>FR N/A</v>
      </c>
      <c r="P53" s="19">
        <v>0</v>
      </c>
      <c r="Q53" s="19">
        <v>0</v>
      </c>
      <c r="R53" s="19">
        <v>2</v>
      </c>
      <c r="S53" s="19">
        <v>2</v>
      </c>
      <c r="T53" s="19">
        <v>2</v>
      </c>
      <c r="V53" s="19">
        <v>2</v>
      </c>
      <c r="W53" s="19">
        <v>0</v>
      </c>
      <c r="X53" s="15"/>
      <c r="Y53" s="15"/>
      <c r="Z53" s="15"/>
      <c r="AA53" s="15"/>
    </row>
    <row r="54" spans="1:27" x14ac:dyDescent="0.25">
      <c r="A54" s="14" t="str">
        <f t="shared" si="4"/>
        <v>tdg_grp_shppng_dcmnts</v>
      </c>
      <c r="B54" s="14" t="str">
        <f t="shared" si="5"/>
        <v>shppng dcmnts</v>
      </c>
      <c r="C54" s="14" t="str">
        <f t="shared" si="6"/>
        <v>shppng_dcmnts</v>
      </c>
      <c r="D54" s="14" t="str">
        <f t="shared" si="7"/>
        <v>shppng_dcmnts</v>
      </c>
      <c r="E54" s="13" t="s">
        <v>61</v>
      </c>
      <c r="F54" s="14" t="str">
        <f t="shared" si="8"/>
        <v>tdg_grp_shppng_dcmnts_qstn_rsd_lst_cntnd_sb</v>
      </c>
      <c r="G54" s="14" t="str">
        <f t="shared" si="0"/>
        <v>rsd_lst_cntnd_sb</v>
      </c>
      <c r="H54" s="14" t="str">
        <f t="shared" si="1"/>
        <v>rsd_lst_cntnd_sb</v>
      </c>
      <c r="I54" s="14" t="str">
        <f t="shared" si="2"/>
        <v>Rsd - Lst Cntnd (Sbsctn 3.5 (4))</v>
      </c>
      <c r="J54" s="1" t="s">
        <v>265</v>
      </c>
      <c r="K54" s="19" t="s">
        <v>7</v>
      </c>
      <c r="L54" s="14" t="str">
        <f t="shared" si="28"/>
        <v>tdg_grp_shppng_dcmnts_qstn_rsd_lst_cntnd_sb_rspns_compliant</v>
      </c>
      <c r="M54" s="14" t="str">
        <f t="shared" si="9"/>
        <v>tdg_grp_shppng_dcmnts_qstn_rsd_lst_cntnd_sb_rspns</v>
      </c>
      <c r="N54" s="14" t="s">
        <v>175</v>
      </c>
      <c r="O54" s="14" t="str">
        <f t="shared" si="10"/>
        <v>FR Compliant</v>
      </c>
      <c r="P54" s="19">
        <v>0</v>
      </c>
      <c r="Q54" s="19">
        <v>0</v>
      </c>
      <c r="R54" s="19">
        <v>2</v>
      </c>
      <c r="S54" s="19">
        <v>2</v>
      </c>
      <c r="T54" s="19">
        <v>2</v>
      </c>
      <c r="V54" s="19">
        <v>0</v>
      </c>
      <c r="W54" s="19">
        <v>0</v>
      </c>
      <c r="X54" s="15"/>
      <c r="Y54" s="15"/>
      <c r="Z54" s="15"/>
      <c r="AA54" s="15"/>
    </row>
    <row r="55" spans="1:27" x14ac:dyDescent="0.25">
      <c r="A55" s="14" t="str">
        <f t="shared" si="4"/>
        <v>tdg_grp_shppng_dcmnts</v>
      </c>
      <c r="B55" s="14" t="str">
        <f t="shared" si="5"/>
        <v>shppng dcmnts</v>
      </c>
      <c r="C55" s="14" t="str">
        <f t="shared" si="6"/>
        <v>shppng_dcmnts</v>
      </c>
      <c r="D55" s="14" t="str">
        <f t="shared" si="7"/>
        <v>shppng_dcmnts</v>
      </c>
      <c r="E55" s="13" t="s">
        <v>61</v>
      </c>
      <c r="F55" s="14" t="str">
        <f t="shared" si="8"/>
        <v>tdg_grp_shppng_dcmnts_qstn_rsd_lst_cntnd_sb</v>
      </c>
      <c r="G55" s="14" t="str">
        <f t="shared" si="0"/>
        <v>rsd_lst_cntnd_sb</v>
      </c>
      <c r="H55" s="14" t="str">
        <f t="shared" si="1"/>
        <v>rsd_lst_cntnd_sb</v>
      </c>
      <c r="I55" s="14" t="str">
        <f t="shared" si="2"/>
        <v>Rsd - Lst Cntnd (Sbsctn 3.5 (4))</v>
      </c>
      <c r="J55" s="1" t="s">
        <v>265</v>
      </c>
      <c r="K55" s="19" t="s">
        <v>7</v>
      </c>
      <c r="L55" s="14" t="str">
        <f t="shared" si="28"/>
        <v>tdg_grp_shppng_dcmnts_qstn_rsd_lst_cntnd_sb_rspns_noncompliant</v>
      </c>
      <c r="M55" s="14" t="str">
        <f t="shared" si="9"/>
        <v>tdg_grp_shppng_dcmnts_qstn_rsd_lst_cntnd_sb_rspns</v>
      </c>
      <c r="N55" s="14" t="s">
        <v>176</v>
      </c>
      <c r="O55" s="14" t="str">
        <f t="shared" si="10"/>
        <v>FR Non-compliant</v>
      </c>
      <c r="P55" s="19">
        <v>1</v>
      </c>
      <c r="Q55" s="19">
        <v>1</v>
      </c>
      <c r="R55" s="19">
        <v>1</v>
      </c>
      <c r="S55" s="19">
        <v>0</v>
      </c>
      <c r="T55" s="19">
        <v>1</v>
      </c>
      <c r="V55" s="19">
        <v>1</v>
      </c>
      <c r="W55" s="19">
        <v>0</v>
      </c>
      <c r="X55" s="15"/>
      <c r="Y55" s="15"/>
      <c r="Z55" s="15"/>
      <c r="AA55" s="15"/>
    </row>
    <row r="56" spans="1:27" x14ac:dyDescent="0.25">
      <c r="A56" s="14" t="str">
        <f t="shared" si="4"/>
        <v>tdg_grp_shppng_dcmnts</v>
      </c>
      <c r="B56" s="14" t="str">
        <f t="shared" si="5"/>
        <v>shppng dcmnts</v>
      </c>
      <c r="C56" s="14" t="str">
        <f t="shared" si="6"/>
        <v>shppng_dcmnts</v>
      </c>
      <c r="D56" s="14" t="str">
        <f t="shared" si="7"/>
        <v>shppng_dcmnts</v>
      </c>
      <c r="E56" s="13" t="s">
        <v>61</v>
      </c>
      <c r="F56" s="14" t="str">
        <f t="shared" si="8"/>
        <v>tdg_grp_shppng_dcmnts_qstn_rsd_lst_cntnd_sb</v>
      </c>
      <c r="G56" s="14" t="str">
        <f t="shared" si="0"/>
        <v>rsd_lst_cntnd_sb</v>
      </c>
      <c r="H56" s="14" t="str">
        <f t="shared" si="1"/>
        <v>rsd_lst_cntnd_sb</v>
      </c>
      <c r="I56" s="14" t="str">
        <f t="shared" si="2"/>
        <v>Rsd - Lst Cntnd (Sbsctn 3.5 (4))</v>
      </c>
      <c r="J56" s="1" t="s">
        <v>265</v>
      </c>
      <c r="K56" s="19" t="s">
        <v>7</v>
      </c>
      <c r="L56" s="14" t="str">
        <f t="shared" si="28"/>
        <v>tdg_grp_shppng_dcmnts_qstn_rsd_lst_cntnd_sb_rspns_na</v>
      </c>
      <c r="M56" s="14" t="str">
        <f t="shared" si="9"/>
        <v>tdg_grp_shppng_dcmnts_qstn_rsd_lst_cntnd_sb_rspns</v>
      </c>
      <c r="N56" s="14" t="s">
        <v>177</v>
      </c>
      <c r="O56" s="14" t="str">
        <f t="shared" si="10"/>
        <v>FR N/A</v>
      </c>
      <c r="P56" s="19">
        <v>0</v>
      </c>
      <c r="Q56" s="19">
        <v>0</v>
      </c>
      <c r="R56" s="19">
        <v>2</v>
      </c>
      <c r="S56" s="19">
        <v>2</v>
      </c>
      <c r="T56" s="19">
        <v>2</v>
      </c>
      <c r="V56" s="19">
        <v>2</v>
      </c>
      <c r="W56" s="19">
        <v>0</v>
      </c>
      <c r="X56" s="15"/>
      <c r="Y56" s="15"/>
      <c r="Z56" s="15"/>
      <c r="AA56" s="15"/>
    </row>
    <row r="57" spans="1:27" x14ac:dyDescent="0.25">
      <c r="A57" s="14" t="str">
        <f t="shared" si="4"/>
        <v>tdg_grp_shppng_dcmnts</v>
      </c>
      <c r="B57" s="14" t="str">
        <f t="shared" si="5"/>
        <v>shppng dcmnts</v>
      </c>
      <c r="C57" s="14" t="str">
        <f t="shared" si="6"/>
        <v>shppng_dcmnts</v>
      </c>
      <c r="D57" s="14" t="str">
        <f t="shared" si="7"/>
        <v>shppng_dcmnts</v>
      </c>
      <c r="E57" s="13" t="s">
        <v>61</v>
      </c>
      <c r="F57" s="14" t="str">
        <f t="shared" si="8"/>
        <v>tdg_grp_shppng_dcmnts_qstn_emrgnc_rspns_ass</v>
      </c>
      <c r="G57" s="14" t="str">
        <f t="shared" si="0"/>
        <v>emrgnc_rspns_ass</v>
      </c>
      <c r="H57" s="14" t="str">
        <f t="shared" si="1"/>
        <v>emrgnc_rspns_ass</v>
      </c>
      <c r="I57" s="14" t="str">
        <f t="shared" si="2"/>
        <v>Emrgnc Rspns Assstnc Pln (Sbsctn 3.6 (1))</v>
      </c>
      <c r="J57" s="1" t="s">
        <v>266</v>
      </c>
      <c r="K57" s="19" t="s">
        <v>7</v>
      </c>
      <c r="L57" s="14" t="str">
        <f t="shared" si="28"/>
        <v>tdg_grp_shppng_dcmnts_qstn_emrgnc_rspns_ass_rspns_compliant</v>
      </c>
      <c r="M57" s="14" t="str">
        <f t="shared" si="9"/>
        <v>tdg_grp_shppng_dcmnts_qstn_emrgnc_rspns_ass_rspns</v>
      </c>
      <c r="N57" s="14" t="s">
        <v>175</v>
      </c>
      <c r="O57" s="14" t="str">
        <f t="shared" si="10"/>
        <v>FR Compliant</v>
      </c>
      <c r="P57" s="19">
        <v>0</v>
      </c>
      <c r="Q57" s="19">
        <v>0</v>
      </c>
      <c r="R57" s="19">
        <v>2</v>
      </c>
      <c r="S57" s="19">
        <v>2</v>
      </c>
      <c r="T57" s="19">
        <v>2</v>
      </c>
      <c r="V57" s="19">
        <v>0</v>
      </c>
      <c r="W57" s="19">
        <v>0</v>
      </c>
      <c r="X57" s="15"/>
      <c r="Y57" s="15"/>
      <c r="Z57" s="15"/>
      <c r="AA57" s="15"/>
    </row>
    <row r="58" spans="1:27" x14ac:dyDescent="0.25">
      <c r="A58" s="14" t="str">
        <f t="shared" si="4"/>
        <v>tdg_grp_shppng_dcmnts</v>
      </c>
      <c r="B58" s="14" t="str">
        <f t="shared" si="5"/>
        <v>shppng dcmnts</v>
      </c>
      <c r="C58" s="14" t="str">
        <f t="shared" si="6"/>
        <v>shppng_dcmnts</v>
      </c>
      <c r="D58" s="14" t="str">
        <f t="shared" si="7"/>
        <v>shppng_dcmnts</v>
      </c>
      <c r="E58" s="13" t="s">
        <v>61</v>
      </c>
      <c r="F58" s="14" t="str">
        <f t="shared" si="8"/>
        <v>tdg_grp_shppng_dcmnts_qstn_emrgnc_rspns_ass</v>
      </c>
      <c r="G58" s="14" t="str">
        <f t="shared" si="0"/>
        <v>emrgnc_rspns_ass</v>
      </c>
      <c r="H58" s="14" t="str">
        <f t="shared" si="1"/>
        <v>emrgnc_rspns_ass</v>
      </c>
      <c r="I58" s="14" t="str">
        <f t="shared" si="2"/>
        <v>Emrgnc Rspns Assstnc Pln (Sbsctn 3.6 (1))</v>
      </c>
      <c r="J58" s="1" t="s">
        <v>266</v>
      </c>
      <c r="K58" s="19" t="s">
        <v>7</v>
      </c>
      <c r="L58" s="14" t="str">
        <f t="shared" si="28"/>
        <v>tdg_grp_shppng_dcmnts_qstn_emrgnc_rspns_ass_rspns_noncompliant</v>
      </c>
      <c r="M58" s="14" t="str">
        <f t="shared" si="9"/>
        <v>tdg_grp_shppng_dcmnts_qstn_emrgnc_rspns_ass_rspns</v>
      </c>
      <c r="N58" s="14" t="s">
        <v>176</v>
      </c>
      <c r="O58" s="14" t="str">
        <f t="shared" si="10"/>
        <v>FR Non-compliant</v>
      </c>
      <c r="P58" s="19">
        <v>1</v>
      </c>
      <c r="Q58" s="19">
        <v>0</v>
      </c>
      <c r="R58" s="19">
        <v>1</v>
      </c>
      <c r="S58" s="19">
        <v>0</v>
      </c>
      <c r="T58" s="19">
        <v>0</v>
      </c>
      <c r="V58" s="19">
        <v>1</v>
      </c>
      <c r="W58" s="19">
        <v>0</v>
      </c>
      <c r="X58" s="15"/>
      <c r="Y58" s="15"/>
      <c r="Z58" s="15"/>
      <c r="AA58" s="15"/>
    </row>
    <row r="59" spans="1:27" x14ac:dyDescent="0.25">
      <c r="A59" s="14" t="str">
        <f t="shared" si="4"/>
        <v>tdg_grp_shppng_dcmnts</v>
      </c>
      <c r="B59" s="14" t="str">
        <f t="shared" si="5"/>
        <v>shppng dcmnts</v>
      </c>
      <c r="C59" s="14" t="str">
        <f t="shared" si="6"/>
        <v>shppng_dcmnts</v>
      </c>
      <c r="D59" s="14" t="str">
        <f t="shared" si="7"/>
        <v>shppng_dcmnts</v>
      </c>
      <c r="E59" s="13" t="s">
        <v>61</v>
      </c>
      <c r="F59" s="14" t="str">
        <f t="shared" si="8"/>
        <v>tdg_grp_shppng_dcmnts_qstn_emrgnc_rspns_ass</v>
      </c>
      <c r="G59" s="14" t="str">
        <f t="shared" si="0"/>
        <v>emrgnc_rspns_ass</v>
      </c>
      <c r="H59" s="14" t="str">
        <f t="shared" si="1"/>
        <v>emrgnc_rspns_ass</v>
      </c>
      <c r="I59" s="14" t="str">
        <f t="shared" si="2"/>
        <v>Emrgnc Rspns Assstnc Pln (Sbsctn 3.6 (1))</v>
      </c>
      <c r="J59" s="1" t="s">
        <v>266</v>
      </c>
      <c r="K59" s="19" t="s">
        <v>7</v>
      </c>
      <c r="L59" s="14" t="str">
        <f t="shared" si="28"/>
        <v>tdg_grp_shppng_dcmnts_qstn_emrgnc_rspns_ass_rspns_na</v>
      </c>
      <c r="M59" s="14" t="str">
        <f t="shared" si="9"/>
        <v>tdg_grp_shppng_dcmnts_qstn_emrgnc_rspns_ass_rspns</v>
      </c>
      <c r="N59" s="14" t="s">
        <v>177</v>
      </c>
      <c r="O59" s="14" t="str">
        <f t="shared" si="10"/>
        <v>FR N/A</v>
      </c>
      <c r="P59" s="19">
        <v>0</v>
      </c>
      <c r="Q59" s="19">
        <v>0</v>
      </c>
      <c r="R59" s="19">
        <v>2</v>
      </c>
      <c r="S59" s="19">
        <v>2</v>
      </c>
      <c r="T59" s="19">
        <v>2</v>
      </c>
      <c r="V59" s="19">
        <v>2</v>
      </c>
      <c r="W59" s="19">
        <v>0</v>
      </c>
      <c r="X59" s="15"/>
      <c r="Y59" s="15"/>
      <c r="Z59" s="15"/>
      <c r="AA59" s="15"/>
    </row>
    <row r="60" spans="1:27" x14ac:dyDescent="0.25">
      <c r="A60" s="14" t="str">
        <f t="shared" si="4"/>
        <v>tdg_grp_shppng_dcmnts</v>
      </c>
      <c r="B60" s="14" t="str">
        <f t="shared" si="5"/>
        <v>shppng dcmnts</v>
      </c>
      <c r="C60" s="14" t="str">
        <f t="shared" si="6"/>
        <v>shppng_dcmnts</v>
      </c>
      <c r="D60" s="14" t="str">
        <f t="shared" si="7"/>
        <v>shppng_dcmnts</v>
      </c>
      <c r="E60" s="13" t="s">
        <v>61</v>
      </c>
      <c r="F60" s="14" t="str">
        <f t="shared" si="8"/>
        <v>tdg_grp_shppng_dcmnts_qstn_trnsprttn_b_vssl</v>
      </c>
      <c r="G60" s="14" t="str">
        <f t="shared" si="0"/>
        <v>trnsprttn_b_vssl</v>
      </c>
      <c r="H60" s="14" t="str">
        <f t="shared" si="1"/>
        <v>trnsprttn_b_vssl</v>
      </c>
      <c r="I60" s="14" t="str">
        <f t="shared" si="2"/>
        <v>Trnsprttn b Vssl (Prgrph 3.6 (3) ())</v>
      </c>
      <c r="J60" s="1" t="s">
        <v>267</v>
      </c>
      <c r="K60" s="19" t="s">
        <v>7</v>
      </c>
      <c r="L60" s="14" t="str">
        <f t="shared" si="28"/>
        <v>tdg_grp_shppng_dcmnts_qstn_trnsprttn_b_vssl_rspns_compliant</v>
      </c>
      <c r="M60" s="14" t="str">
        <f t="shared" si="9"/>
        <v>tdg_grp_shppng_dcmnts_qstn_trnsprttn_b_vssl_rspns</v>
      </c>
      <c r="N60" s="14" t="s">
        <v>175</v>
      </c>
      <c r="O60" s="14" t="str">
        <f t="shared" si="10"/>
        <v>FR Compliant</v>
      </c>
      <c r="P60" s="19">
        <v>0</v>
      </c>
      <c r="Q60" s="19">
        <v>0</v>
      </c>
      <c r="R60" s="19">
        <v>2</v>
      </c>
      <c r="S60" s="19">
        <v>2</v>
      </c>
      <c r="T60" s="19">
        <v>2</v>
      </c>
      <c r="V60" s="19">
        <v>0</v>
      </c>
      <c r="W60" s="19">
        <v>0</v>
      </c>
      <c r="X60" s="15"/>
      <c r="Y60" s="15"/>
      <c r="Z60" s="15"/>
      <c r="AA60" s="15"/>
    </row>
    <row r="61" spans="1:27" x14ac:dyDescent="0.25">
      <c r="A61" s="14" t="str">
        <f t="shared" si="4"/>
        <v>tdg_grp_shppng_dcmnts</v>
      </c>
      <c r="B61" s="14" t="str">
        <f t="shared" si="5"/>
        <v>shppng dcmnts</v>
      </c>
      <c r="C61" s="14" t="str">
        <f t="shared" si="6"/>
        <v>shppng_dcmnts</v>
      </c>
      <c r="D61" s="14" t="str">
        <f t="shared" si="7"/>
        <v>shppng_dcmnts</v>
      </c>
      <c r="E61" s="13" t="s">
        <v>61</v>
      </c>
      <c r="F61" s="14" t="str">
        <f t="shared" si="8"/>
        <v>tdg_grp_shppng_dcmnts_qstn_trnsprttn_b_vssl</v>
      </c>
      <c r="G61" s="14" t="str">
        <f t="shared" si="0"/>
        <v>trnsprttn_b_vssl</v>
      </c>
      <c r="H61" s="14" t="str">
        <f t="shared" si="1"/>
        <v>trnsprttn_b_vssl</v>
      </c>
      <c r="I61" s="14" t="str">
        <f t="shared" si="2"/>
        <v>Trnsprttn b Vssl (Prgrph 3.6 (3) ())</v>
      </c>
      <c r="J61" s="1" t="s">
        <v>267</v>
      </c>
      <c r="K61" s="19" t="s">
        <v>7</v>
      </c>
      <c r="L61" s="14" t="str">
        <f t="shared" si="28"/>
        <v>tdg_grp_shppng_dcmnts_qstn_trnsprttn_b_vssl_rspns_noncompliant</v>
      </c>
      <c r="M61" s="14" t="str">
        <f t="shared" si="9"/>
        <v>tdg_grp_shppng_dcmnts_qstn_trnsprttn_b_vssl_rspns</v>
      </c>
      <c r="N61" s="14" t="s">
        <v>176</v>
      </c>
      <c r="O61" s="14" t="str">
        <f t="shared" si="10"/>
        <v>FR Non-compliant</v>
      </c>
      <c r="P61" s="19">
        <v>1</v>
      </c>
      <c r="Q61" s="19">
        <v>0</v>
      </c>
      <c r="R61" s="19">
        <v>1</v>
      </c>
      <c r="S61" s="19">
        <v>0</v>
      </c>
      <c r="T61" s="19">
        <v>0</v>
      </c>
      <c r="V61" s="19">
        <v>1</v>
      </c>
      <c r="W61" s="19">
        <v>0</v>
      </c>
      <c r="X61" s="15"/>
      <c r="Y61" s="15"/>
      <c r="Z61" s="15"/>
      <c r="AA61" s="15"/>
    </row>
    <row r="62" spans="1:27" x14ac:dyDescent="0.25">
      <c r="A62" s="14" t="str">
        <f t="shared" si="4"/>
        <v>tdg_grp_shppng_dcmnts</v>
      </c>
      <c r="B62" s="14" t="str">
        <f t="shared" si="5"/>
        <v>shppng dcmnts</v>
      </c>
      <c r="C62" s="14" t="str">
        <f t="shared" si="6"/>
        <v>shppng_dcmnts</v>
      </c>
      <c r="D62" s="14" t="str">
        <f t="shared" si="7"/>
        <v>shppng_dcmnts</v>
      </c>
      <c r="E62" s="13" t="s">
        <v>61</v>
      </c>
      <c r="F62" s="14" t="str">
        <f t="shared" si="8"/>
        <v>tdg_grp_shppng_dcmnts_qstn_trnsprttn_b_vssl</v>
      </c>
      <c r="G62" s="14" t="str">
        <f t="shared" si="0"/>
        <v>trnsprttn_b_vssl</v>
      </c>
      <c r="H62" s="14" t="str">
        <f t="shared" si="1"/>
        <v>trnsprttn_b_vssl</v>
      </c>
      <c r="I62" s="14" t="str">
        <f t="shared" si="2"/>
        <v>Trnsprttn b Vssl (Prgrph 3.6 (3) ())</v>
      </c>
      <c r="J62" s="1" t="s">
        <v>267</v>
      </c>
      <c r="K62" s="19" t="s">
        <v>7</v>
      </c>
      <c r="L62" s="14" t="str">
        <f t="shared" si="28"/>
        <v>tdg_grp_shppng_dcmnts_qstn_trnsprttn_b_vssl_rspns_na</v>
      </c>
      <c r="M62" s="14" t="str">
        <f t="shared" si="9"/>
        <v>tdg_grp_shppng_dcmnts_qstn_trnsprttn_b_vssl_rspns</v>
      </c>
      <c r="N62" s="14" t="s">
        <v>177</v>
      </c>
      <c r="O62" s="14" t="str">
        <f t="shared" si="10"/>
        <v>FR N/A</v>
      </c>
      <c r="P62" s="19">
        <v>0</v>
      </c>
      <c r="Q62" s="19">
        <v>0</v>
      </c>
      <c r="R62" s="19">
        <v>2</v>
      </c>
      <c r="S62" s="19">
        <v>2</v>
      </c>
      <c r="T62" s="19">
        <v>2</v>
      </c>
      <c r="V62" s="19">
        <v>2</v>
      </c>
      <c r="W62" s="19">
        <v>0</v>
      </c>
      <c r="X62" s="15"/>
      <c r="Y62" s="15"/>
      <c r="Z62" s="15"/>
      <c r="AA62" s="15"/>
    </row>
    <row r="63" spans="1:27" x14ac:dyDescent="0.25">
      <c r="A63" s="14" t="str">
        <f t="shared" si="4"/>
        <v>tdg_grp_shppng_dcmnts</v>
      </c>
      <c r="B63" s="14" t="str">
        <f t="shared" si="5"/>
        <v>shppng dcmnts</v>
      </c>
      <c r="C63" s="14" t="str">
        <f t="shared" si="6"/>
        <v>shppng_dcmnts</v>
      </c>
      <c r="D63" s="14" t="str">
        <f t="shared" si="7"/>
        <v>shppng_dcmnts</v>
      </c>
      <c r="E63" s="13" t="s">
        <v>61</v>
      </c>
      <c r="F63" s="14" t="str">
        <f t="shared" si="8"/>
        <v>tdg_grp_shppng_dcmnts_qstn_fr_clsss_41_52_7</v>
      </c>
      <c r="G63" s="14" t="str">
        <f t="shared" si="0"/>
        <v>fr_clsss_41_52_7</v>
      </c>
      <c r="H63" s="14" t="str">
        <f t="shared" si="1"/>
        <v>fr_clsss_41_52_7</v>
      </c>
      <c r="I63" s="14" t="str">
        <f t="shared" si="2"/>
        <v>Fr Clsss 4.1, 5.2, 7 (Cls 3.6 (3) (b) (c) (d))</v>
      </c>
      <c r="J63" s="1" t="s">
        <v>268</v>
      </c>
      <c r="K63" s="19" t="s">
        <v>7</v>
      </c>
      <c r="L63" s="14" t="str">
        <f t="shared" si="28"/>
        <v>tdg_grp_shppng_dcmnts_qstn_fr_clsss_41_52_7_rspns_compliant</v>
      </c>
      <c r="M63" s="14" t="str">
        <f t="shared" si="9"/>
        <v>tdg_grp_shppng_dcmnts_qstn_fr_clsss_41_52_7_rspns</v>
      </c>
      <c r="N63" s="14" t="s">
        <v>175</v>
      </c>
      <c r="O63" s="14" t="str">
        <f t="shared" si="10"/>
        <v>FR Compliant</v>
      </c>
      <c r="P63" s="19">
        <v>0</v>
      </c>
      <c r="Q63" s="19">
        <v>0</v>
      </c>
      <c r="R63" s="19">
        <v>2</v>
      </c>
      <c r="S63" s="19">
        <v>2</v>
      </c>
      <c r="T63" s="19">
        <v>2</v>
      </c>
      <c r="V63" s="19">
        <v>0</v>
      </c>
      <c r="W63" s="19">
        <v>0</v>
      </c>
      <c r="X63" s="15"/>
      <c r="Y63" s="15"/>
      <c r="Z63" s="15"/>
      <c r="AA63" s="15"/>
    </row>
    <row r="64" spans="1:27" x14ac:dyDescent="0.25">
      <c r="A64" s="14" t="str">
        <f t="shared" si="4"/>
        <v>tdg_grp_shppng_dcmnts</v>
      </c>
      <c r="B64" s="14" t="str">
        <f t="shared" si="5"/>
        <v>shppng dcmnts</v>
      </c>
      <c r="C64" s="14" t="str">
        <f t="shared" si="6"/>
        <v>shppng_dcmnts</v>
      </c>
      <c r="D64" s="14" t="str">
        <f t="shared" si="7"/>
        <v>shppng_dcmnts</v>
      </c>
      <c r="E64" s="13" t="s">
        <v>61</v>
      </c>
      <c r="F64" s="14" t="str">
        <f t="shared" si="8"/>
        <v>tdg_grp_shppng_dcmnts_qstn_fr_clsss_41_52_7</v>
      </c>
      <c r="G64" s="14" t="str">
        <f t="shared" si="0"/>
        <v>fr_clsss_41_52_7</v>
      </c>
      <c r="H64" s="14" t="str">
        <f t="shared" si="1"/>
        <v>fr_clsss_41_52_7</v>
      </c>
      <c r="I64" s="14" t="str">
        <f t="shared" si="2"/>
        <v>Fr Clsss 4.1, 5.2, 7 (Cls 3.6 (3) (b) (c) (d))</v>
      </c>
      <c r="J64" s="1" t="s">
        <v>268</v>
      </c>
      <c r="K64" s="19" t="s">
        <v>7</v>
      </c>
      <c r="L64" s="14" t="str">
        <f t="shared" si="28"/>
        <v>tdg_grp_shppng_dcmnts_qstn_fr_clsss_41_52_7_rspns_noncompliant</v>
      </c>
      <c r="M64" s="14" t="str">
        <f t="shared" si="9"/>
        <v>tdg_grp_shppng_dcmnts_qstn_fr_clsss_41_52_7_rspns</v>
      </c>
      <c r="N64" s="14" t="s">
        <v>176</v>
      </c>
      <c r="O64" s="14" t="str">
        <f t="shared" si="10"/>
        <v>FR Non-compliant</v>
      </c>
      <c r="P64" s="19">
        <v>1</v>
      </c>
      <c r="Q64" s="19">
        <v>0</v>
      </c>
      <c r="R64" s="19">
        <v>1</v>
      </c>
      <c r="S64" s="19">
        <v>0</v>
      </c>
      <c r="T64" s="19">
        <v>0</v>
      </c>
      <c r="V64" s="19">
        <v>1</v>
      </c>
      <c r="W64" s="19">
        <v>0</v>
      </c>
      <c r="X64" s="15"/>
      <c r="Y64" s="15"/>
      <c r="Z64" s="15"/>
      <c r="AA64" s="15"/>
    </row>
    <row r="65" spans="1:27" x14ac:dyDescent="0.25">
      <c r="A65" s="14" t="str">
        <f t="shared" si="4"/>
        <v>tdg_grp_shppng_dcmnts</v>
      </c>
      <c r="B65" s="14" t="str">
        <f t="shared" si="5"/>
        <v>shppng dcmnts</v>
      </c>
      <c r="C65" s="14" t="str">
        <f t="shared" si="6"/>
        <v>shppng_dcmnts</v>
      </c>
      <c r="D65" s="14" t="str">
        <f t="shared" si="7"/>
        <v>shppng_dcmnts</v>
      </c>
      <c r="E65" s="13" t="s">
        <v>61</v>
      </c>
      <c r="F65" s="14" t="str">
        <f t="shared" si="8"/>
        <v>tdg_grp_shppng_dcmnts_qstn_fr_clsss_41_52_7</v>
      </c>
      <c r="G65" s="14" t="str">
        <f t="shared" si="0"/>
        <v>fr_clsss_41_52_7</v>
      </c>
      <c r="H65" s="14" t="str">
        <f t="shared" si="1"/>
        <v>fr_clsss_41_52_7</v>
      </c>
      <c r="I65" s="14" t="str">
        <f t="shared" si="2"/>
        <v>Fr Clsss 4.1, 5.2, 7 (Cls 3.6 (3) (b) (c) (d))</v>
      </c>
      <c r="J65" s="1" t="s">
        <v>268</v>
      </c>
      <c r="K65" s="19" t="s">
        <v>7</v>
      </c>
      <c r="L65" s="14" t="str">
        <f t="shared" si="28"/>
        <v>tdg_grp_shppng_dcmnts_qstn_fr_clsss_41_52_7_rspns_na</v>
      </c>
      <c r="M65" s="14" t="str">
        <f t="shared" si="9"/>
        <v>tdg_grp_shppng_dcmnts_qstn_fr_clsss_41_52_7_rspns</v>
      </c>
      <c r="N65" s="14" t="s">
        <v>177</v>
      </c>
      <c r="O65" s="14" t="str">
        <f t="shared" si="10"/>
        <v>FR N/A</v>
      </c>
      <c r="P65" s="19">
        <v>0</v>
      </c>
      <c r="Q65" s="19">
        <v>0</v>
      </c>
      <c r="R65" s="19">
        <v>2</v>
      </c>
      <c r="S65" s="19">
        <v>2</v>
      </c>
      <c r="T65" s="19">
        <v>2</v>
      </c>
      <c r="V65" s="19">
        <v>2</v>
      </c>
      <c r="W65" s="19">
        <v>0</v>
      </c>
      <c r="X65" s="15"/>
      <c r="Y65" s="15"/>
      <c r="Z65" s="15"/>
      <c r="AA65" s="15"/>
    </row>
    <row r="66" spans="1:27" x14ac:dyDescent="0.25">
      <c r="A66" s="14" t="str">
        <f t="shared" si="4"/>
        <v>tdg_grp_shppng_dcmnts</v>
      </c>
      <c r="B66" s="14" t="str">
        <f t="shared" si="5"/>
        <v>shppng dcmnts</v>
      </c>
      <c r="C66" s="14" t="str">
        <f t="shared" si="6"/>
        <v>shppng_dcmnts</v>
      </c>
      <c r="D66" s="14" t="str">
        <f t="shared" si="7"/>
        <v>shppng_dcmnts</v>
      </c>
      <c r="E66" s="13" t="s">
        <v>61</v>
      </c>
      <c r="F66" s="14" t="str">
        <f t="shared" si="8"/>
        <v>tdg_grp_shppng_dcmnts_qstn_eqvlnc_crtfct_pr</v>
      </c>
      <c r="G66" s="14" t="str">
        <f t="shared" si="0"/>
        <v>eqvlnc_crtfct_pr</v>
      </c>
      <c r="H66" s="14" t="str">
        <f t="shared" ref="H66:H94" si="29">LOWER(MID(SUBSTITUTE(SUBSTITUTE(SUBSTITUTE(SUBSTITUTE(SUBSTITUTE(SUBSTITUTE(SUBSTITUTE(SUBSTITUTE(SUBSTITUTE(SUBSTITUTE(SUBSTITUTE(I66,"&lt;br/&gt;", ""),")",""),"(",""), "?", ""), "/", ""), ".", ""), ",","")," ","_"), "-", ""), ":", ""), "__", "_"),1,16))</f>
        <v>eqvlnc_crtfct_pr</v>
      </c>
      <c r="I66" s="14" t="str">
        <f t="shared" si="2"/>
        <v>Eqvlnc Crtfct (Prt 14)</v>
      </c>
      <c r="J66" s="1" t="s">
        <v>269</v>
      </c>
      <c r="K66" s="19" t="s">
        <v>7</v>
      </c>
      <c r="L66" s="14" t="str">
        <f t="shared" si="28"/>
        <v>tdg_grp_shppng_dcmnts_qstn_eqvlnc_crtfct_pr_rspns_compliant</v>
      </c>
      <c r="M66" s="14" t="str">
        <f t="shared" si="9"/>
        <v>tdg_grp_shppng_dcmnts_qstn_eqvlnc_crtfct_pr_rspns</v>
      </c>
      <c r="N66" s="14" t="s">
        <v>175</v>
      </c>
      <c r="O66" s="14" t="str">
        <f t="shared" si="10"/>
        <v>FR Compliant</v>
      </c>
      <c r="P66" s="19">
        <v>0</v>
      </c>
      <c r="Q66" s="19">
        <v>0</v>
      </c>
      <c r="R66" s="19">
        <v>2</v>
      </c>
      <c r="S66" s="19">
        <v>2</v>
      </c>
      <c r="T66" s="19">
        <v>2</v>
      </c>
      <c r="V66" s="19">
        <v>0</v>
      </c>
      <c r="W66" s="19">
        <v>0</v>
      </c>
      <c r="X66" s="15"/>
      <c r="Y66" s="15"/>
      <c r="Z66" s="15"/>
      <c r="AA66" s="15"/>
    </row>
    <row r="67" spans="1:27" x14ac:dyDescent="0.25">
      <c r="A67" s="14" t="str">
        <f t="shared" si="4"/>
        <v>tdg_grp_shppng_dcmnts</v>
      </c>
      <c r="B67" s="14" t="str">
        <f t="shared" si="5"/>
        <v>shppng dcmnts</v>
      </c>
      <c r="C67" s="14" t="str">
        <f t="shared" si="6"/>
        <v>shppng_dcmnts</v>
      </c>
      <c r="D67" s="14" t="str">
        <f t="shared" si="7"/>
        <v>shppng_dcmnts</v>
      </c>
      <c r="E67" s="13" t="s">
        <v>61</v>
      </c>
      <c r="F67" s="14" t="str">
        <f t="shared" si="8"/>
        <v>tdg_grp_shppng_dcmnts_qstn_eqvlnc_crtfct_pr</v>
      </c>
      <c r="G67" s="14" t="str">
        <f t="shared" si="0"/>
        <v>eqvlnc_crtfct_pr</v>
      </c>
      <c r="H67" s="14" t="str">
        <f t="shared" si="29"/>
        <v>eqvlnc_crtfct_pr</v>
      </c>
      <c r="I67" s="14" t="str">
        <f t="shared" si="2"/>
        <v>Eqvlnc Crtfct (Prt 14)</v>
      </c>
      <c r="J67" s="1" t="s">
        <v>269</v>
      </c>
      <c r="K67" s="19" t="s">
        <v>7</v>
      </c>
      <c r="L67" s="14" t="str">
        <f t="shared" si="28"/>
        <v>tdg_grp_shppng_dcmnts_qstn_eqvlnc_crtfct_pr_rspns_noncompliant</v>
      </c>
      <c r="M67" s="14" t="str">
        <f t="shared" si="9"/>
        <v>tdg_grp_shppng_dcmnts_qstn_eqvlnc_crtfct_pr_rspns</v>
      </c>
      <c r="N67" s="14" t="s">
        <v>176</v>
      </c>
      <c r="O67" s="14" t="str">
        <f t="shared" si="10"/>
        <v>FR Non-compliant</v>
      </c>
      <c r="P67" s="19">
        <v>1</v>
      </c>
      <c r="Q67" s="19">
        <v>0</v>
      </c>
      <c r="R67" s="19">
        <v>1</v>
      </c>
      <c r="S67" s="19">
        <v>0</v>
      </c>
      <c r="T67" s="19">
        <v>0</v>
      </c>
      <c r="V67" s="19">
        <v>1</v>
      </c>
      <c r="W67" s="19">
        <v>0</v>
      </c>
      <c r="X67" s="15"/>
      <c r="Y67" s="15"/>
      <c r="Z67" s="15"/>
      <c r="AA67" s="15"/>
    </row>
    <row r="68" spans="1:27" x14ac:dyDescent="0.25">
      <c r="A68" s="14" t="str">
        <f t="shared" si="4"/>
        <v>tdg_grp_shppng_dcmnts</v>
      </c>
      <c r="B68" s="14" t="str">
        <f t="shared" si="5"/>
        <v>shppng dcmnts</v>
      </c>
      <c r="C68" s="14" t="str">
        <f t="shared" si="6"/>
        <v>shppng_dcmnts</v>
      </c>
      <c r="D68" s="14" t="str">
        <f t="shared" si="7"/>
        <v>shppng_dcmnts</v>
      </c>
      <c r="E68" s="13" t="s">
        <v>61</v>
      </c>
      <c r="F68" s="14" t="str">
        <f t="shared" si="8"/>
        <v>tdg_grp_shppng_dcmnts_qstn_eqvlnc_crtfct_pr</v>
      </c>
      <c r="G68" s="14" t="str">
        <f t="shared" ref="G68:G116" si="30">IF(RIGHT(H68, 1) = "_", REPLACE(H68, LEN(H68), 1, ""), H68)</f>
        <v>eqvlnc_crtfct_pr</v>
      </c>
      <c r="H68" s="14" t="str">
        <f t="shared" si="29"/>
        <v>eqvlnc_crtfct_pr</v>
      </c>
      <c r="I68" s="14" t="str">
        <f t="shared" ref="I68:I116" si="31">SUBSTITUTE(SUBSTITUTE(SUBSTITUTE(SUBSTITUTE(SUBSTITUTE(SUBSTITUTE(J68,"y",""), "u", ""), "o", ""),"i",""),"e", ""),"a", "")</f>
        <v>Eqvlnc Crtfct (Prt 14)</v>
      </c>
      <c r="J68" s="1" t="s">
        <v>269</v>
      </c>
      <c r="K68" s="19" t="s">
        <v>7</v>
      </c>
      <c r="L68" s="14" t="str">
        <f t="shared" ref="L68:L95" si="32">SUBSTITUTE(SUBSTITUTE(SUBSTITUTE((CONCATENATE(F68,"_rspns_", LOWER(N68))), "/", ""), "-", ""), " ", "_")</f>
        <v>tdg_grp_shppng_dcmnts_qstn_eqvlnc_crtfct_pr_rspns_na</v>
      </c>
      <c r="M68" s="14" t="str">
        <f t="shared" si="9"/>
        <v>tdg_grp_shppng_dcmnts_qstn_eqvlnc_crtfct_pr_rspns</v>
      </c>
      <c r="N68" s="14" t="s">
        <v>177</v>
      </c>
      <c r="O68" s="14" t="str">
        <f t="shared" si="10"/>
        <v>FR N/A</v>
      </c>
      <c r="P68" s="19">
        <v>0</v>
      </c>
      <c r="Q68" s="19">
        <v>0</v>
      </c>
      <c r="R68" s="19">
        <v>2</v>
      </c>
      <c r="S68" s="19">
        <v>2</v>
      </c>
      <c r="T68" s="19">
        <v>2</v>
      </c>
      <c r="V68" s="19">
        <v>2</v>
      </c>
      <c r="W68" s="19">
        <v>0</v>
      </c>
      <c r="X68" s="15"/>
      <c r="Y68" s="15"/>
      <c r="Z68" s="15"/>
      <c r="AA68" s="15"/>
    </row>
    <row r="69" spans="1:27" x14ac:dyDescent="0.25">
      <c r="A69" s="14" t="str">
        <f t="shared" ref="A69:A117" si="33">CONCATENATE("tdg_grp_", D69)</f>
        <v>tdg_grp_sft_mrks</v>
      </c>
      <c r="B69" s="14" t="str">
        <f t="shared" ref="B69:B117" si="34">SUBSTITUTE(SUBSTITUTE(SUBSTITUTE(SUBSTITUTE(SUBSTITUTE(SUBSTITUTE(LOWER(E69),"y",""), "u", ""), "o", ""),"i",""),"e", ""),"a", "")</f>
        <v>sft mrks</v>
      </c>
      <c r="C69" s="14" t="str">
        <f t="shared" ref="C69:C117" si="35">LOWER(MID(SUBSTITUTE(SUBSTITUTE(SUBSTITUTE(SUBSTITUTE(SUBSTITUTE(SUBSTITUTE(SUBSTITUTE(B69, "/", ""), ".", ""), ",","")," ","_"), "-", ""), ":", ""), "__", "_"),1,16))</f>
        <v>sft_mrks</v>
      </c>
      <c r="D69" s="14" t="str">
        <f t="shared" ref="D69:D117" si="36">IF(RIGHT(C69, 1) = "_", REPLACE(C69, LEN(C69), 1, ""), C69)</f>
        <v>sft_mrks</v>
      </c>
      <c r="E69" s="13" t="s">
        <v>89</v>
      </c>
      <c r="F69" s="14" t="str">
        <f t="shared" ref="F69:F117" si="37">CONCATENATE(A69, "_qstn_", G69)</f>
        <v>tdg_grp_sft_mrks_qstn_cnsgnr_rspnsblts</v>
      </c>
      <c r="G69" s="14" t="str">
        <f t="shared" si="30"/>
        <v>cnsgnr_rspnsblts</v>
      </c>
      <c r="H69" s="14" t="str">
        <f t="shared" si="29"/>
        <v>cnsgnr_rspnsblts</v>
      </c>
      <c r="I69" s="14" t="str">
        <f t="shared" si="31"/>
        <v>Cnsgnr Rspnsblts (Sctn 4.4)</v>
      </c>
      <c r="J69" s="1" t="s">
        <v>226</v>
      </c>
      <c r="K69" s="19" t="s">
        <v>7</v>
      </c>
      <c r="L69" s="14" t="str">
        <f t="shared" si="32"/>
        <v>tdg_grp_sft_mrks_qstn_cnsgnr_rspnsblts_rspns_compliant</v>
      </c>
      <c r="M69" s="14" t="str">
        <f t="shared" ref="M69:M117" si="38">MID(L69, 1, LEN(L69) - LEN(SUBSTITUTE(SUBSTITUTE(SUBSTITUTE(N69, "-", ""), "/", ""), " ", "_") ) - 1)</f>
        <v>tdg_grp_sft_mrks_qstn_cnsgnr_rspnsblts_rspns</v>
      </c>
      <c r="N69" s="14" t="s">
        <v>175</v>
      </c>
      <c r="O69" s="14" t="str">
        <f t="shared" si="10"/>
        <v>FR Compliant</v>
      </c>
      <c r="P69" s="19">
        <v>0</v>
      </c>
      <c r="Q69" s="19">
        <v>0</v>
      </c>
      <c r="R69" s="19">
        <v>2</v>
      </c>
      <c r="S69" s="19">
        <v>2</v>
      </c>
      <c r="T69" s="19">
        <v>2</v>
      </c>
      <c r="V69" s="19">
        <v>0</v>
      </c>
      <c r="W69" s="19">
        <v>0</v>
      </c>
      <c r="X69" s="15"/>
      <c r="Y69" s="15"/>
      <c r="Z69" s="15"/>
      <c r="AA69" s="15"/>
    </row>
    <row r="70" spans="1:27" x14ac:dyDescent="0.25">
      <c r="A70" s="14" t="str">
        <f t="shared" si="33"/>
        <v>tdg_grp_sft_mrks</v>
      </c>
      <c r="B70" s="14" t="str">
        <f t="shared" si="34"/>
        <v>sft mrks</v>
      </c>
      <c r="C70" s="14" t="str">
        <f t="shared" si="35"/>
        <v>sft_mrks</v>
      </c>
      <c r="D70" s="14" t="str">
        <f t="shared" si="36"/>
        <v>sft_mrks</v>
      </c>
      <c r="E70" s="13" t="s">
        <v>89</v>
      </c>
      <c r="F70" s="14" t="str">
        <f t="shared" si="37"/>
        <v>tdg_grp_sft_mrks_qstn_cnsgnr_rspnsblts</v>
      </c>
      <c r="G70" s="14" t="str">
        <f t="shared" si="30"/>
        <v>cnsgnr_rspnsblts</v>
      </c>
      <c r="H70" s="14" t="str">
        <f t="shared" si="29"/>
        <v>cnsgnr_rspnsblts</v>
      </c>
      <c r="I70" s="14" t="str">
        <f t="shared" si="31"/>
        <v>Cnsgnr Rspnsblts (Sctn 4.4)</v>
      </c>
      <c r="J70" s="1" t="s">
        <v>226</v>
      </c>
      <c r="K70" s="19" t="s">
        <v>7</v>
      </c>
      <c r="L70" s="14" t="str">
        <f t="shared" si="32"/>
        <v>tdg_grp_sft_mrks_qstn_cnsgnr_rspnsblts_rspns_noncompliant</v>
      </c>
      <c r="M70" s="14" t="str">
        <f t="shared" si="38"/>
        <v>tdg_grp_sft_mrks_qstn_cnsgnr_rspnsblts_rspns</v>
      </c>
      <c r="N70" s="14" t="s">
        <v>176</v>
      </c>
      <c r="O70" s="14" t="str">
        <f t="shared" si="10"/>
        <v>FR Non-compliant</v>
      </c>
      <c r="P70" s="19">
        <v>1</v>
      </c>
      <c r="Q70" s="19">
        <v>0</v>
      </c>
      <c r="R70" s="19">
        <v>1</v>
      </c>
      <c r="S70" s="19">
        <v>0</v>
      </c>
      <c r="T70" s="19">
        <v>0</v>
      </c>
      <c r="V70" s="19">
        <v>1</v>
      </c>
      <c r="W70" s="19">
        <v>0</v>
      </c>
      <c r="X70" s="15"/>
      <c r="Y70" s="15"/>
      <c r="Z70" s="15"/>
      <c r="AA70" s="15"/>
    </row>
    <row r="71" spans="1:27" x14ac:dyDescent="0.25">
      <c r="A71" s="14" t="str">
        <f t="shared" si="33"/>
        <v>tdg_grp_sft_mrks</v>
      </c>
      <c r="B71" s="14" t="str">
        <f t="shared" si="34"/>
        <v>sft mrks</v>
      </c>
      <c r="C71" s="14" t="str">
        <f t="shared" si="35"/>
        <v>sft_mrks</v>
      </c>
      <c r="D71" s="14" t="str">
        <f t="shared" si="36"/>
        <v>sft_mrks</v>
      </c>
      <c r="E71" s="13" t="s">
        <v>89</v>
      </c>
      <c r="F71" s="14" t="str">
        <f t="shared" si="37"/>
        <v>tdg_grp_sft_mrks_qstn_cnsgnr_rspnsblts</v>
      </c>
      <c r="G71" s="14" t="str">
        <f t="shared" si="30"/>
        <v>cnsgnr_rspnsblts</v>
      </c>
      <c r="H71" s="14" t="str">
        <f t="shared" si="29"/>
        <v>cnsgnr_rspnsblts</v>
      </c>
      <c r="I71" s="14" t="str">
        <f t="shared" si="31"/>
        <v>Cnsgnr Rspnsblts (Sctn 4.4)</v>
      </c>
      <c r="J71" s="1" t="s">
        <v>226</v>
      </c>
      <c r="K71" s="19" t="s">
        <v>7</v>
      </c>
      <c r="L71" s="14" t="str">
        <f t="shared" si="32"/>
        <v>tdg_grp_sft_mrks_qstn_cnsgnr_rspnsblts_rspns_na</v>
      </c>
      <c r="M71" s="14" t="str">
        <f t="shared" si="38"/>
        <v>tdg_grp_sft_mrks_qstn_cnsgnr_rspnsblts_rspns</v>
      </c>
      <c r="N71" s="14" t="s">
        <v>177</v>
      </c>
      <c r="O71" s="14" t="str">
        <f t="shared" si="10"/>
        <v>FR N/A</v>
      </c>
      <c r="P71" s="19">
        <v>0</v>
      </c>
      <c r="Q71" s="19">
        <v>0</v>
      </c>
      <c r="R71" s="19">
        <v>2</v>
      </c>
      <c r="S71" s="19">
        <v>2</v>
      </c>
      <c r="T71" s="19">
        <v>2</v>
      </c>
      <c r="V71" s="19">
        <v>2</v>
      </c>
      <c r="W71" s="19">
        <v>0</v>
      </c>
      <c r="X71" s="15"/>
      <c r="Y71" s="15"/>
      <c r="Z71" s="15"/>
      <c r="AA71" s="15"/>
    </row>
    <row r="72" spans="1:27" x14ac:dyDescent="0.25">
      <c r="A72" s="14" t="str">
        <f t="shared" si="33"/>
        <v>tdg_grp_sft_mrks</v>
      </c>
      <c r="B72" s="14" t="str">
        <f t="shared" si="34"/>
        <v>sft mrks</v>
      </c>
      <c r="C72" s="14" t="str">
        <f t="shared" si="35"/>
        <v>sft_mrks</v>
      </c>
      <c r="D72" s="14" t="str">
        <f t="shared" si="36"/>
        <v>sft_mrks</v>
      </c>
      <c r="E72" s="13" t="s">
        <v>89</v>
      </c>
      <c r="F72" s="14" t="str">
        <f t="shared" si="37"/>
        <v>tdg_grp_sft_mrks_qstn_crrr_rspnsblts_s</v>
      </c>
      <c r="G72" s="14" t="str">
        <f t="shared" si="30"/>
        <v>crrr_rspnsblts_s</v>
      </c>
      <c r="H72" s="14" t="str">
        <f t="shared" si="29"/>
        <v>crrr_rspnsblts_s</v>
      </c>
      <c r="I72" s="14" t="str">
        <f t="shared" si="31"/>
        <v>Crrr Rspnsblts (Sctn 4.5)</v>
      </c>
      <c r="J72" s="1" t="s">
        <v>227</v>
      </c>
      <c r="K72" s="19" t="s">
        <v>7</v>
      </c>
      <c r="L72" s="14" t="str">
        <f t="shared" si="32"/>
        <v>tdg_grp_sft_mrks_qstn_crrr_rspnsblts_s_rspns_compliant</v>
      </c>
      <c r="M72" s="14" t="str">
        <f t="shared" si="38"/>
        <v>tdg_grp_sft_mrks_qstn_crrr_rspnsblts_s_rspns</v>
      </c>
      <c r="N72" s="14" t="s">
        <v>175</v>
      </c>
      <c r="O72" s="14" t="str">
        <f t="shared" si="10"/>
        <v>FR Compliant</v>
      </c>
      <c r="P72" s="19">
        <v>0</v>
      </c>
      <c r="Q72" s="19">
        <v>0</v>
      </c>
      <c r="R72" s="19">
        <v>2</v>
      </c>
      <c r="S72" s="19">
        <v>2</v>
      </c>
      <c r="T72" s="19">
        <v>2</v>
      </c>
      <c r="V72" s="19">
        <v>0</v>
      </c>
      <c r="W72" s="19">
        <v>0</v>
      </c>
      <c r="X72" s="15"/>
      <c r="Y72" s="15"/>
      <c r="Z72" s="15"/>
      <c r="AA72" s="15"/>
    </row>
    <row r="73" spans="1:27" x14ac:dyDescent="0.25">
      <c r="A73" s="14" t="str">
        <f t="shared" si="33"/>
        <v>tdg_grp_sft_mrks</v>
      </c>
      <c r="B73" s="14" t="str">
        <f t="shared" si="34"/>
        <v>sft mrks</v>
      </c>
      <c r="C73" s="14" t="str">
        <f t="shared" si="35"/>
        <v>sft_mrks</v>
      </c>
      <c r="D73" s="14" t="str">
        <f t="shared" si="36"/>
        <v>sft_mrks</v>
      </c>
      <c r="E73" s="13" t="s">
        <v>89</v>
      </c>
      <c r="F73" s="14" t="str">
        <f t="shared" si="37"/>
        <v>tdg_grp_sft_mrks_qstn_crrr_rspnsblts_s</v>
      </c>
      <c r="G73" s="14" t="str">
        <f t="shared" si="30"/>
        <v>crrr_rspnsblts_s</v>
      </c>
      <c r="H73" s="14" t="str">
        <f t="shared" si="29"/>
        <v>crrr_rspnsblts_s</v>
      </c>
      <c r="I73" s="14" t="str">
        <f t="shared" si="31"/>
        <v>Crrr Rspnsblts (Sctn 4.5)</v>
      </c>
      <c r="J73" s="1" t="s">
        <v>227</v>
      </c>
      <c r="K73" s="19" t="s">
        <v>7</v>
      </c>
      <c r="L73" s="14" t="str">
        <f t="shared" si="32"/>
        <v>tdg_grp_sft_mrks_qstn_crrr_rspnsblts_s_rspns_noncompliant</v>
      </c>
      <c r="M73" s="14" t="str">
        <f t="shared" si="38"/>
        <v>tdg_grp_sft_mrks_qstn_crrr_rspnsblts_s_rspns</v>
      </c>
      <c r="N73" s="14" t="s">
        <v>176</v>
      </c>
      <c r="O73" s="14" t="str">
        <f t="shared" si="10"/>
        <v>FR Non-compliant</v>
      </c>
      <c r="P73" s="19">
        <v>1</v>
      </c>
      <c r="Q73" s="19">
        <v>0</v>
      </c>
      <c r="R73" s="19">
        <v>1</v>
      </c>
      <c r="S73" s="19">
        <v>0</v>
      </c>
      <c r="T73" s="19">
        <v>0</v>
      </c>
      <c r="V73" s="19">
        <v>1</v>
      </c>
      <c r="W73" s="19">
        <v>0</v>
      </c>
      <c r="X73" s="15"/>
      <c r="Y73" s="15"/>
      <c r="Z73" s="15"/>
      <c r="AA73" s="15"/>
    </row>
    <row r="74" spans="1:27" x14ac:dyDescent="0.25">
      <c r="A74" s="14" t="str">
        <f t="shared" si="33"/>
        <v>tdg_grp_sft_mrks</v>
      </c>
      <c r="B74" s="14" t="str">
        <f t="shared" si="34"/>
        <v>sft mrks</v>
      </c>
      <c r="C74" s="14" t="str">
        <f t="shared" si="35"/>
        <v>sft_mrks</v>
      </c>
      <c r="D74" s="14" t="str">
        <f t="shared" si="36"/>
        <v>sft_mrks</v>
      </c>
      <c r="E74" s="13" t="s">
        <v>89</v>
      </c>
      <c r="F74" s="14" t="str">
        <f t="shared" si="37"/>
        <v>tdg_grp_sft_mrks_qstn_crrr_rspnsblts_s</v>
      </c>
      <c r="G74" s="14" t="str">
        <f t="shared" si="30"/>
        <v>crrr_rspnsblts_s</v>
      </c>
      <c r="H74" s="14" t="str">
        <f t="shared" si="29"/>
        <v>crrr_rspnsblts_s</v>
      </c>
      <c r="I74" s="14" t="str">
        <f t="shared" si="31"/>
        <v>Crrr Rspnsblts (Sctn 4.5)</v>
      </c>
      <c r="J74" s="1" t="s">
        <v>227</v>
      </c>
      <c r="K74" s="19" t="s">
        <v>7</v>
      </c>
      <c r="L74" s="14" t="str">
        <f t="shared" si="32"/>
        <v>tdg_grp_sft_mrks_qstn_crrr_rspnsblts_s_rspns_na</v>
      </c>
      <c r="M74" s="14" t="str">
        <f t="shared" si="38"/>
        <v>tdg_grp_sft_mrks_qstn_crrr_rspnsblts_s_rspns</v>
      </c>
      <c r="N74" s="14" t="s">
        <v>177</v>
      </c>
      <c r="O74" s="14" t="str">
        <f t="shared" ref="O74:O122" si="39">CONCATENATE("FR ", N74)</f>
        <v>FR N/A</v>
      </c>
      <c r="P74" s="19">
        <v>0</v>
      </c>
      <c r="Q74" s="19">
        <v>0</v>
      </c>
      <c r="R74" s="19">
        <v>2</v>
      </c>
      <c r="S74" s="19">
        <v>2</v>
      </c>
      <c r="T74" s="19">
        <v>2</v>
      </c>
      <c r="V74" s="19">
        <v>2</v>
      </c>
      <c r="W74" s="19">
        <v>0</v>
      </c>
      <c r="X74" s="15"/>
      <c r="Y74" s="15"/>
      <c r="Z74" s="15"/>
      <c r="AA74" s="15"/>
    </row>
    <row r="75" spans="1:27" x14ac:dyDescent="0.25">
      <c r="A75" s="14" t="str">
        <f t="shared" si="33"/>
        <v>tdg_grp_sft_mrks</v>
      </c>
      <c r="B75" s="14" t="str">
        <f t="shared" si="34"/>
        <v>sft mrks</v>
      </c>
      <c r="C75" s="14" t="str">
        <f t="shared" si="35"/>
        <v>sft_mrks</v>
      </c>
      <c r="D75" s="14" t="str">
        <f t="shared" si="36"/>
        <v>sft_mrks</v>
      </c>
      <c r="E75" s="13" t="s">
        <v>89</v>
      </c>
      <c r="F75" s="14" t="str">
        <f t="shared" si="37"/>
        <v>tdg_grp_sft_mrks_qstn_dspl_f_dngrs_gds</v>
      </c>
      <c r="G75" s="14" t="str">
        <f t="shared" si="30"/>
        <v>dspl_f_dngrs_gds</v>
      </c>
      <c r="H75" s="14" t="str">
        <f t="shared" si="29"/>
        <v>dspl_f_dngrs_gds</v>
      </c>
      <c r="I75" s="14" t="str">
        <f t="shared" si="31"/>
        <v>Dspl f Dngrs Gds Sft Mrks Bfr Ldng (Sctn 4.3)</v>
      </c>
      <c r="J75" s="1" t="s">
        <v>228</v>
      </c>
      <c r="K75" s="19" t="s">
        <v>7</v>
      </c>
      <c r="L75" s="14" t="str">
        <f t="shared" si="32"/>
        <v>tdg_grp_sft_mrks_qstn_dspl_f_dngrs_gds_rspns_compliant</v>
      </c>
      <c r="M75" s="14" t="str">
        <f t="shared" si="38"/>
        <v>tdg_grp_sft_mrks_qstn_dspl_f_dngrs_gds_rspns</v>
      </c>
      <c r="N75" s="14" t="s">
        <v>175</v>
      </c>
      <c r="O75" s="14" t="str">
        <f t="shared" si="39"/>
        <v>FR Compliant</v>
      </c>
      <c r="P75" s="19">
        <v>0</v>
      </c>
      <c r="Q75" s="19">
        <v>0</v>
      </c>
      <c r="R75" s="19">
        <v>2</v>
      </c>
      <c r="S75" s="19">
        <v>2</v>
      </c>
      <c r="T75" s="19">
        <v>2</v>
      </c>
      <c r="V75" s="19">
        <v>0</v>
      </c>
      <c r="W75" s="19">
        <v>0</v>
      </c>
      <c r="X75" s="15"/>
      <c r="Y75" s="15"/>
      <c r="Z75" s="15"/>
      <c r="AA75" s="15"/>
    </row>
    <row r="76" spans="1:27" x14ac:dyDescent="0.25">
      <c r="A76" s="14" t="str">
        <f t="shared" si="33"/>
        <v>tdg_grp_sft_mrks</v>
      </c>
      <c r="B76" s="14" t="str">
        <f t="shared" si="34"/>
        <v>sft mrks</v>
      </c>
      <c r="C76" s="14" t="str">
        <f t="shared" si="35"/>
        <v>sft_mrks</v>
      </c>
      <c r="D76" s="14" t="str">
        <f t="shared" si="36"/>
        <v>sft_mrks</v>
      </c>
      <c r="E76" s="13" t="s">
        <v>89</v>
      </c>
      <c r="F76" s="14" t="str">
        <f t="shared" si="37"/>
        <v>tdg_grp_sft_mrks_qstn_dspl_f_dngrs_gds</v>
      </c>
      <c r="G76" s="14" t="str">
        <f t="shared" si="30"/>
        <v>dspl_f_dngrs_gds</v>
      </c>
      <c r="H76" s="14" t="str">
        <f t="shared" si="29"/>
        <v>dspl_f_dngrs_gds</v>
      </c>
      <c r="I76" s="14" t="str">
        <f t="shared" si="31"/>
        <v>Dspl f Dngrs Gds Sft Mrks Bfr Ldng (Sctn 4.3)</v>
      </c>
      <c r="J76" s="1" t="s">
        <v>228</v>
      </c>
      <c r="K76" s="19" t="s">
        <v>7</v>
      </c>
      <c r="L76" s="14" t="str">
        <f t="shared" si="32"/>
        <v>tdg_grp_sft_mrks_qstn_dspl_f_dngrs_gds_rspns_noncompliant</v>
      </c>
      <c r="M76" s="14" t="str">
        <f t="shared" si="38"/>
        <v>tdg_grp_sft_mrks_qstn_dspl_f_dngrs_gds_rspns</v>
      </c>
      <c r="N76" s="14" t="s">
        <v>176</v>
      </c>
      <c r="O76" s="14" t="str">
        <f t="shared" si="39"/>
        <v>FR Non-compliant</v>
      </c>
      <c r="P76" s="19">
        <v>1</v>
      </c>
      <c r="Q76" s="19">
        <v>0</v>
      </c>
      <c r="R76" s="19">
        <v>1</v>
      </c>
      <c r="S76" s="19">
        <v>0</v>
      </c>
      <c r="T76" s="19">
        <v>0</v>
      </c>
      <c r="V76" s="19">
        <v>1</v>
      </c>
      <c r="W76" s="19">
        <v>0</v>
      </c>
      <c r="X76" s="15"/>
      <c r="Y76" s="15"/>
      <c r="Z76" s="15"/>
      <c r="AA76" s="15"/>
    </row>
    <row r="77" spans="1:27" x14ac:dyDescent="0.25">
      <c r="A77" s="14" t="str">
        <f t="shared" si="33"/>
        <v>tdg_grp_sft_mrks</v>
      </c>
      <c r="B77" s="14" t="str">
        <f t="shared" si="34"/>
        <v>sft mrks</v>
      </c>
      <c r="C77" s="14" t="str">
        <f t="shared" si="35"/>
        <v>sft_mrks</v>
      </c>
      <c r="D77" s="14" t="str">
        <f t="shared" si="36"/>
        <v>sft_mrks</v>
      </c>
      <c r="E77" s="13" t="s">
        <v>89</v>
      </c>
      <c r="F77" s="14" t="str">
        <f t="shared" si="37"/>
        <v>tdg_grp_sft_mrks_qstn_dspl_f_dngrs_gds</v>
      </c>
      <c r="G77" s="14" t="str">
        <f t="shared" si="30"/>
        <v>dspl_f_dngrs_gds</v>
      </c>
      <c r="H77" s="14" t="str">
        <f t="shared" si="29"/>
        <v>dspl_f_dngrs_gds</v>
      </c>
      <c r="I77" s="14" t="str">
        <f t="shared" si="31"/>
        <v>Dspl f Dngrs Gds Sft Mrks Bfr Ldng (Sctn 4.3)</v>
      </c>
      <c r="J77" s="1" t="s">
        <v>228</v>
      </c>
      <c r="K77" s="19" t="s">
        <v>7</v>
      </c>
      <c r="L77" s="14" t="str">
        <f t="shared" si="32"/>
        <v>tdg_grp_sft_mrks_qstn_dspl_f_dngrs_gds_rspns_na</v>
      </c>
      <c r="M77" s="14" t="str">
        <f t="shared" si="38"/>
        <v>tdg_grp_sft_mrks_qstn_dspl_f_dngrs_gds_rspns</v>
      </c>
      <c r="N77" s="14" t="s">
        <v>177</v>
      </c>
      <c r="O77" s="14" t="str">
        <f t="shared" si="39"/>
        <v>FR N/A</v>
      </c>
      <c r="P77" s="19">
        <v>0</v>
      </c>
      <c r="Q77" s="19">
        <v>0</v>
      </c>
      <c r="R77" s="19">
        <v>2</v>
      </c>
      <c r="S77" s="19">
        <v>2</v>
      </c>
      <c r="T77" s="19">
        <v>2</v>
      </c>
      <c r="V77" s="19">
        <v>2</v>
      </c>
      <c r="W77" s="19">
        <v>0</v>
      </c>
      <c r="X77" s="15"/>
      <c r="Y77" s="15"/>
      <c r="Z77" s="15"/>
      <c r="AA77" s="15"/>
    </row>
    <row r="78" spans="1:27" x14ac:dyDescent="0.25">
      <c r="A78" s="14" t="str">
        <f t="shared" si="33"/>
        <v>tdg_grp_sft_mrks</v>
      </c>
      <c r="B78" s="14" t="str">
        <f t="shared" si="34"/>
        <v>sft mrks</v>
      </c>
      <c r="C78" s="14" t="str">
        <f t="shared" si="35"/>
        <v>sft_mrks</v>
      </c>
      <c r="D78" s="14" t="str">
        <f t="shared" si="36"/>
        <v>sft_mrks</v>
      </c>
      <c r="E78" s="13" t="s">
        <v>89</v>
      </c>
      <c r="F78" s="14" t="str">
        <f t="shared" si="37"/>
        <v>tdg_grp_sft_mrks_qstn_vlntr_dspl_f_plc</v>
      </c>
      <c r="G78" s="14" t="str">
        <f t="shared" si="30"/>
        <v>vlntr_dspl_f_plc</v>
      </c>
      <c r="H78" s="14" t="str">
        <f t="shared" si="29"/>
        <v>vlntr_dspl_f_plc</v>
      </c>
      <c r="I78" s="14" t="str">
        <f t="shared" si="31"/>
        <v>Vlntr Dspl f  Plcrd (Sctn 4.1.1)</v>
      </c>
      <c r="J78" s="1" t="s">
        <v>229</v>
      </c>
      <c r="K78" s="19" t="s">
        <v>7</v>
      </c>
      <c r="L78" s="14" t="str">
        <f t="shared" si="32"/>
        <v>tdg_grp_sft_mrks_qstn_vlntr_dspl_f_plc_rspns_compliant</v>
      </c>
      <c r="M78" s="14" t="str">
        <f t="shared" si="38"/>
        <v>tdg_grp_sft_mrks_qstn_vlntr_dspl_f_plc_rspns</v>
      </c>
      <c r="N78" s="14" t="s">
        <v>175</v>
      </c>
      <c r="O78" s="14" t="str">
        <f t="shared" si="39"/>
        <v>FR Compliant</v>
      </c>
      <c r="P78" s="19">
        <v>0</v>
      </c>
      <c r="Q78" s="19">
        <v>0</v>
      </c>
      <c r="R78" s="19">
        <v>2</v>
      </c>
      <c r="S78" s="19">
        <v>2</v>
      </c>
      <c r="T78" s="19">
        <v>2</v>
      </c>
      <c r="V78" s="19">
        <v>0</v>
      </c>
      <c r="W78" s="19">
        <v>0</v>
      </c>
      <c r="X78" s="15"/>
      <c r="Y78" s="15"/>
      <c r="Z78" s="15"/>
      <c r="AA78" s="15"/>
    </row>
    <row r="79" spans="1:27" x14ac:dyDescent="0.25">
      <c r="A79" s="14" t="str">
        <f t="shared" si="33"/>
        <v>tdg_grp_sft_mrks</v>
      </c>
      <c r="B79" s="14" t="str">
        <f t="shared" si="34"/>
        <v>sft mrks</v>
      </c>
      <c r="C79" s="14" t="str">
        <f t="shared" si="35"/>
        <v>sft_mrks</v>
      </c>
      <c r="D79" s="14" t="str">
        <f t="shared" si="36"/>
        <v>sft_mrks</v>
      </c>
      <c r="E79" s="13" t="s">
        <v>89</v>
      </c>
      <c r="F79" s="14" t="str">
        <f t="shared" si="37"/>
        <v>tdg_grp_sft_mrks_qstn_vlntr_dspl_f_plc</v>
      </c>
      <c r="G79" s="14" t="str">
        <f t="shared" si="30"/>
        <v>vlntr_dspl_f_plc</v>
      </c>
      <c r="H79" s="14" t="str">
        <f t="shared" si="29"/>
        <v>vlntr_dspl_f_plc</v>
      </c>
      <c r="I79" s="14" t="str">
        <f t="shared" si="31"/>
        <v>Vlntr Dspl f  Plcrd (Sctn 4.1.1)</v>
      </c>
      <c r="J79" s="1" t="s">
        <v>229</v>
      </c>
      <c r="K79" s="19" t="s">
        <v>7</v>
      </c>
      <c r="L79" s="14" t="str">
        <f t="shared" si="32"/>
        <v>tdg_grp_sft_mrks_qstn_vlntr_dspl_f_plc_rspns_noncompliant</v>
      </c>
      <c r="M79" s="14" t="str">
        <f t="shared" si="38"/>
        <v>tdg_grp_sft_mrks_qstn_vlntr_dspl_f_plc_rspns</v>
      </c>
      <c r="N79" s="14" t="s">
        <v>176</v>
      </c>
      <c r="O79" s="14" t="str">
        <f t="shared" si="39"/>
        <v>FR Non-compliant</v>
      </c>
      <c r="P79" s="19">
        <v>1</v>
      </c>
      <c r="Q79" s="19">
        <v>0</v>
      </c>
      <c r="R79" s="19">
        <v>1</v>
      </c>
      <c r="S79" s="19">
        <v>0</v>
      </c>
      <c r="T79" s="19">
        <v>0</v>
      </c>
      <c r="V79" s="19">
        <v>1</v>
      </c>
      <c r="W79" s="19">
        <v>0</v>
      </c>
      <c r="X79" s="15"/>
      <c r="Y79" s="15"/>
      <c r="Z79" s="15"/>
      <c r="AA79" s="15"/>
    </row>
    <row r="80" spans="1:27" x14ac:dyDescent="0.25">
      <c r="A80" s="14" t="str">
        <f t="shared" si="33"/>
        <v>tdg_grp_sft_mrks</v>
      </c>
      <c r="B80" s="14" t="str">
        <f t="shared" si="34"/>
        <v>sft mrks</v>
      </c>
      <c r="C80" s="14" t="str">
        <f t="shared" si="35"/>
        <v>sft_mrks</v>
      </c>
      <c r="D80" s="14" t="str">
        <f t="shared" si="36"/>
        <v>sft_mrks</v>
      </c>
      <c r="E80" s="13" t="s">
        <v>89</v>
      </c>
      <c r="F80" s="14" t="str">
        <f t="shared" si="37"/>
        <v>tdg_grp_sft_mrks_qstn_vlntr_dspl_f_plc</v>
      </c>
      <c r="G80" s="14" t="str">
        <f t="shared" si="30"/>
        <v>vlntr_dspl_f_plc</v>
      </c>
      <c r="H80" s="14" t="str">
        <f t="shared" si="29"/>
        <v>vlntr_dspl_f_plc</v>
      </c>
      <c r="I80" s="14" t="str">
        <f t="shared" si="31"/>
        <v>Vlntr Dspl f  Plcrd (Sctn 4.1.1)</v>
      </c>
      <c r="J80" s="1" t="s">
        <v>229</v>
      </c>
      <c r="K80" s="19" t="s">
        <v>7</v>
      </c>
      <c r="L80" s="14" t="str">
        <f t="shared" si="32"/>
        <v>tdg_grp_sft_mrks_qstn_vlntr_dspl_f_plc_rspns_na</v>
      </c>
      <c r="M80" s="14" t="str">
        <f t="shared" si="38"/>
        <v>tdg_grp_sft_mrks_qstn_vlntr_dspl_f_plc_rspns</v>
      </c>
      <c r="N80" s="14" t="s">
        <v>177</v>
      </c>
      <c r="O80" s="14" t="str">
        <f t="shared" si="39"/>
        <v>FR N/A</v>
      </c>
      <c r="P80" s="19">
        <v>0</v>
      </c>
      <c r="Q80" s="19">
        <v>0</v>
      </c>
      <c r="R80" s="19">
        <v>2</v>
      </c>
      <c r="S80" s="19">
        <v>2</v>
      </c>
      <c r="T80" s="19">
        <v>2</v>
      </c>
      <c r="V80" s="19">
        <v>2</v>
      </c>
      <c r="W80" s="19">
        <v>0</v>
      </c>
      <c r="X80" s="15"/>
      <c r="Y80" s="15"/>
      <c r="Z80" s="15"/>
      <c r="AA80" s="15"/>
    </row>
    <row r="81" spans="1:27" x14ac:dyDescent="0.25">
      <c r="A81" s="14" t="str">
        <f t="shared" si="33"/>
        <v>tdg_grp_sft_mrks</v>
      </c>
      <c r="B81" s="14" t="str">
        <f t="shared" si="34"/>
        <v>sft mrks</v>
      </c>
      <c r="C81" s="14" t="str">
        <f t="shared" si="35"/>
        <v>sft_mrks</v>
      </c>
      <c r="D81" s="14" t="str">
        <f t="shared" si="36"/>
        <v>sft_mrks</v>
      </c>
      <c r="E81" s="13" t="s">
        <v>89</v>
      </c>
      <c r="F81" s="14" t="str">
        <f t="shared" si="37"/>
        <v>tdg_grp_sft_mrks_qstn_msldng_dngrs_gds</v>
      </c>
      <c r="G81" s="14" t="str">
        <f t="shared" si="30"/>
        <v>msldng_dngrs_gds</v>
      </c>
      <c r="H81" s="14" t="str">
        <f t="shared" si="29"/>
        <v>msldng_dngrs_gds</v>
      </c>
      <c r="I81" s="14" t="str">
        <f t="shared" si="31"/>
        <v>Msldng Dngrs Gds Sft Mrks (Sctn 4.2)</v>
      </c>
      <c r="J81" s="1" t="s">
        <v>230</v>
      </c>
      <c r="K81" s="19" t="s">
        <v>7</v>
      </c>
      <c r="L81" s="14" t="str">
        <f t="shared" si="32"/>
        <v>tdg_grp_sft_mrks_qstn_msldng_dngrs_gds_rspns_compliant</v>
      </c>
      <c r="M81" s="14" t="str">
        <f t="shared" si="38"/>
        <v>tdg_grp_sft_mrks_qstn_msldng_dngrs_gds_rspns</v>
      </c>
      <c r="N81" s="14" t="s">
        <v>175</v>
      </c>
      <c r="O81" s="14" t="str">
        <f t="shared" si="39"/>
        <v>FR Compliant</v>
      </c>
      <c r="P81" s="19">
        <v>0</v>
      </c>
      <c r="Q81" s="19">
        <v>0</v>
      </c>
      <c r="R81" s="19">
        <v>2</v>
      </c>
      <c r="S81" s="19">
        <v>2</v>
      </c>
      <c r="T81" s="19">
        <v>2</v>
      </c>
      <c r="V81" s="19">
        <v>0</v>
      </c>
      <c r="W81" s="19">
        <v>0</v>
      </c>
      <c r="X81" s="15"/>
      <c r="Y81" s="15"/>
      <c r="Z81" s="15"/>
      <c r="AA81" s="15"/>
    </row>
    <row r="82" spans="1:27" x14ac:dyDescent="0.25">
      <c r="A82" s="14" t="str">
        <f t="shared" si="33"/>
        <v>tdg_grp_sft_mrks</v>
      </c>
      <c r="B82" s="14" t="str">
        <f t="shared" si="34"/>
        <v>sft mrks</v>
      </c>
      <c r="C82" s="14" t="str">
        <f t="shared" si="35"/>
        <v>sft_mrks</v>
      </c>
      <c r="D82" s="14" t="str">
        <f t="shared" si="36"/>
        <v>sft_mrks</v>
      </c>
      <c r="E82" s="13" t="s">
        <v>89</v>
      </c>
      <c r="F82" s="14" t="str">
        <f t="shared" si="37"/>
        <v>tdg_grp_sft_mrks_qstn_msldng_dngrs_gds</v>
      </c>
      <c r="G82" s="14" t="str">
        <f t="shared" si="30"/>
        <v>msldng_dngrs_gds</v>
      </c>
      <c r="H82" s="14" t="str">
        <f t="shared" si="29"/>
        <v>msldng_dngrs_gds</v>
      </c>
      <c r="I82" s="14" t="str">
        <f t="shared" si="31"/>
        <v>Msldng Dngrs Gds Sft Mrks (Sctn 4.2)</v>
      </c>
      <c r="J82" s="1" t="s">
        <v>230</v>
      </c>
      <c r="K82" s="19" t="s">
        <v>7</v>
      </c>
      <c r="L82" s="14" t="str">
        <f t="shared" si="32"/>
        <v>tdg_grp_sft_mrks_qstn_msldng_dngrs_gds_rspns_noncompliant</v>
      </c>
      <c r="M82" s="14" t="str">
        <f t="shared" si="38"/>
        <v>tdg_grp_sft_mrks_qstn_msldng_dngrs_gds_rspns</v>
      </c>
      <c r="N82" s="14" t="s">
        <v>176</v>
      </c>
      <c r="O82" s="14" t="str">
        <f t="shared" si="39"/>
        <v>FR Non-compliant</v>
      </c>
      <c r="P82" s="19">
        <v>1</v>
      </c>
      <c r="Q82" s="19">
        <v>0</v>
      </c>
      <c r="R82" s="19">
        <v>1</v>
      </c>
      <c r="S82" s="19">
        <v>0</v>
      </c>
      <c r="T82" s="19">
        <v>0</v>
      </c>
      <c r="V82" s="19">
        <v>1</v>
      </c>
      <c r="W82" s="19">
        <v>0</v>
      </c>
      <c r="X82" s="15"/>
      <c r="Y82" s="15"/>
      <c r="Z82" s="15"/>
      <c r="AA82" s="15"/>
    </row>
    <row r="83" spans="1:27" x14ac:dyDescent="0.25">
      <c r="A83" s="14" t="str">
        <f t="shared" si="33"/>
        <v>tdg_grp_sft_mrks</v>
      </c>
      <c r="B83" s="14" t="str">
        <f t="shared" si="34"/>
        <v>sft mrks</v>
      </c>
      <c r="C83" s="14" t="str">
        <f t="shared" si="35"/>
        <v>sft_mrks</v>
      </c>
      <c r="D83" s="14" t="str">
        <f t="shared" si="36"/>
        <v>sft_mrks</v>
      </c>
      <c r="E83" s="13" t="s">
        <v>89</v>
      </c>
      <c r="F83" s="14" t="str">
        <f t="shared" si="37"/>
        <v>tdg_grp_sft_mrks_qstn_msldng_dngrs_gds</v>
      </c>
      <c r="G83" s="14" t="str">
        <f t="shared" si="30"/>
        <v>msldng_dngrs_gds</v>
      </c>
      <c r="H83" s="14" t="str">
        <f t="shared" si="29"/>
        <v>msldng_dngrs_gds</v>
      </c>
      <c r="I83" s="14" t="str">
        <f t="shared" si="31"/>
        <v>Msldng Dngrs Gds Sft Mrks (Sctn 4.2)</v>
      </c>
      <c r="J83" s="1" t="s">
        <v>230</v>
      </c>
      <c r="K83" s="19" t="s">
        <v>7</v>
      </c>
      <c r="L83" s="14" t="str">
        <f t="shared" si="32"/>
        <v>tdg_grp_sft_mrks_qstn_msldng_dngrs_gds_rspns_na</v>
      </c>
      <c r="M83" s="14" t="str">
        <f t="shared" si="38"/>
        <v>tdg_grp_sft_mrks_qstn_msldng_dngrs_gds_rspns</v>
      </c>
      <c r="N83" s="14" t="s">
        <v>177</v>
      </c>
      <c r="O83" s="14" t="str">
        <f t="shared" si="39"/>
        <v>FR N/A</v>
      </c>
      <c r="P83" s="19">
        <v>0</v>
      </c>
      <c r="Q83" s="19">
        <v>0</v>
      </c>
      <c r="R83" s="19">
        <v>2</v>
      </c>
      <c r="S83" s="19">
        <v>2</v>
      </c>
      <c r="T83" s="19">
        <v>2</v>
      </c>
      <c r="V83" s="19">
        <v>2</v>
      </c>
      <c r="W83" s="19">
        <v>0</v>
      </c>
      <c r="X83" s="15"/>
      <c r="Y83" s="15"/>
      <c r="Z83" s="15"/>
      <c r="AA83" s="15"/>
    </row>
    <row r="84" spans="1:27" ht="30" x14ac:dyDescent="0.25">
      <c r="A84" s="14" t="str">
        <f t="shared" si="33"/>
        <v>tdg_grp_sft_mrks</v>
      </c>
      <c r="B84" s="14" t="str">
        <f t="shared" si="34"/>
        <v>sft mrks</v>
      </c>
      <c r="C84" s="14" t="str">
        <f t="shared" si="35"/>
        <v>sft_mrks</v>
      </c>
      <c r="D84" s="14" t="str">
        <f t="shared" si="36"/>
        <v>sft_mrks</v>
      </c>
      <c r="E84" s="13" t="s">
        <v>89</v>
      </c>
      <c r="F84" s="14" t="str">
        <f t="shared" si="37"/>
        <v>tdg_grp_sft_mrks_qstn_vsblt_lgblt_nd_c</v>
      </c>
      <c r="G84" s="14" t="str">
        <f t="shared" si="30"/>
        <v>vsblt_lgblt_nd_c</v>
      </c>
      <c r="H84" s="14" t="str">
        <f t="shared" si="29"/>
        <v>vsblt_lgblt_nd_c</v>
      </c>
      <c r="I84" s="14" t="str">
        <f t="shared" si="31"/>
        <v>Vsblt, Lgblt nd Clr (g drbl nd wthrprf mtrls) (Sctn 4.6)</v>
      </c>
      <c r="J84" s="1" t="s">
        <v>231</v>
      </c>
      <c r="K84" s="19" t="s">
        <v>7</v>
      </c>
      <c r="L84" s="14" t="str">
        <f t="shared" si="32"/>
        <v>tdg_grp_sft_mrks_qstn_vsblt_lgblt_nd_c_rspns_compliant</v>
      </c>
      <c r="M84" s="14" t="str">
        <f t="shared" si="38"/>
        <v>tdg_grp_sft_mrks_qstn_vsblt_lgblt_nd_c_rspns</v>
      </c>
      <c r="N84" s="14" t="s">
        <v>175</v>
      </c>
      <c r="O84" s="14" t="str">
        <f t="shared" si="39"/>
        <v>FR Compliant</v>
      </c>
      <c r="P84" s="19">
        <v>0</v>
      </c>
      <c r="Q84" s="19">
        <v>0</v>
      </c>
      <c r="R84" s="19">
        <v>2</v>
      </c>
      <c r="S84" s="19">
        <v>2</v>
      </c>
      <c r="T84" s="19">
        <v>2</v>
      </c>
      <c r="V84" s="19">
        <v>0</v>
      </c>
      <c r="W84" s="19">
        <v>0</v>
      </c>
      <c r="X84" s="15"/>
      <c r="Y84" s="15"/>
      <c r="Z84" s="15"/>
      <c r="AA84" s="15"/>
    </row>
    <row r="85" spans="1:27" ht="30" x14ac:dyDescent="0.25">
      <c r="A85" s="14" t="str">
        <f t="shared" si="33"/>
        <v>tdg_grp_sft_mrks</v>
      </c>
      <c r="B85" s="14" t="str">
        <f t="shared" si="34"/>
        <v>sft mrks</v>
      </c>
      <c r="C85" s="14" t="str">
        <f t="shared" si="35"/>
        <v>sft_mrks</v>
      </c>
      <c r="D85" s="14" t="str">
        <f t="shared" si="36"/>
        <v>sft_mrks</v>
      </c>
      <c r="E85" s="13" t="s">
        <v>89</v>
      </c>
      <c r="F85" s="14" t="str">
        <f t="shared" si="37"/>
        <v>tdg_grp_sft_mrks_qstn_vsblt_lgblt_nd_c</v>
      </c>
      <c r="G85" s="14" t="str">
        <f t="shared" si="30"/>
        <v>vsblt_lgblt_nd_c</v>
      </c>
      <c r="H85" s="14" t="str">
        <f t="shared" si="29"/>
        <v>vsblt_lgblt_nd_c</v>
      </c>
      <c r="I85" s="14" t="str">
        <f t="shared" si="31"/>
        <v>Vsblt, Lgblt nd Clr (g drbl nd wthrprf mtrls) (Sctn 4.6)</v>
      </c>
      <c r="J85" s="1" t="s">
        <v>231</v>
      </c>
      <c r="K85" s="19" t="s">
        <v>7</v>
      </c>
      <c r="L85" s="14" t="str">
        <f t="shared" si="32"/>
        <v>tdg_grp_sft_mrks_qstn_vsblt_lgblt_nd_c_rspns_noncompliant</v>
      </c>
      <c r="M85" s="14" t="str">
        <f t="shared" si="38"/>
        <v>tdg_grp_sft_mrks_qstn_vsblt_lgblt_nd_c_rspns</v>
      </c>
      <c r="N85" s="14" t="s">
        <v>176</v>
      </c>
      <c r="O85" s="14" t="str">
        <f t="shared" si="39"/>
        <v>FR Non-compliant</v>
      </c>
      <c r="P85" s="19">
        <v>1</v>
      </c>
      <c r="Q85" s="19">
        <v>0</v>
      </c>
      <c r="R85" s="19">
        <v>1</v>
      </c>
      <c r="S85" s="19">
        <v>0</v>
      </c>
      <c r="T85" s="19">
        <v>0</v>
      </c>
      <c r="V85" s="19">
        <v>1</v>
      </c>
      <c r="W85" s="19">
        <v>0</v>
      </c>
      <c r="X85" s="15"/>
      <c r="Y85" s="15"/>
      <c r="Z85" s="15"/>
      <c r="AA85" s="15"/>
    </row>
    <row r="86" spans="1:27" ht="30" x14ac:dyDescent="0.25">
      <c r="A86" s="14" t="str">
        <f t="shared" si="33"/>
        <v>tdg_grp_sft_mrks</v>
      </c>
      <c r="B86" s="14" t="str">
        <f t="shared" si="34"/>
        <v>sft mrks</v>
      </c>
      <c r="C86" s="14" t="str">
        <f t="shared" si="35"/>
        <v>sft_mrks</v>
      </c>
      <c r="D86" s="14" t="str">
        <f t="shared" si="36"/>
        <v>sft_mrks</v>
      </c>
      <c r="E86" s="13" t="s">
        <v>89</v>
      </c>
      <c r="F86" s="14" t="str">
        <f t="shared" si="37"/>
        <v>tdg_grp_sft_mrks_qstn_vsblt_lgblt_nd_c</v>
      </c>
      <c r="G86" s="14" t="str">
        <f t="shared" si="30"/>
        <v>vsblt_lgblt_nd_c</v>
      </c>
      <c r="H86" s="14" t="str">
        <f t="shared" si="29"/>
        <v>vsblt_lgblt_nd_c</v>
      </c>
      <c r="I86" s="14" t="str">
        <f t="shared" si="31"/>
        <v>Vsblt, Lgblt nd Clr (g drbl nd wthrprf mtrls) (Sctn 4.6)</v>
      </c>
      <c r="J86" s="1" t="s">
        <v>231</v>
      </c>
      <c r="K86" s="19" t="s">
        <v>7</v>
      </c>
      <c r="L86" s="14" t="str">
        <f t="shared" si="32"/>
        <v>tdg_grp_sft_mrks_qstn_vsblt_lgblt_nd_c_rspns_na</v>
      </c>
      <c r="M86" s="14" t="str">
        <f t="shared" si="38"/>
        <v>tdg_grp_sft_mrks_qstn_vsblt_lgblt_nd_c_rspns</v>
      </c>
      <c r="N86" s="14" t="s">
        <v>177</v>
      </c>
      <c r="O86" s="14" t="str">
        <f t="shared" si="39"/>
        <v>FR N/A</v>
      </c>
      <c r="P86" s="19">
        <v>0</v>
      </c>
      <c r="Q86" s="19">
        <v>0</v>
      </c>
      <c r="R86" s="19">
        <v>2</v>
      </c>
      <c r="S86" s="19">
        <v>2</v>
      </c>
      <c r="T86" s="19">
        <v>2</v>
      </c>
      <c r="V86" s="19">
        <v>2</v>
      </c>
      <c r="W86" s="19">
        <v>0</v>
      </c>
      <c r="X86" s="15"/>
      <c r="Y86" s="15"/>
      <c r="Z86" s="15"/>
      <c r="AA86" s="15"/>
    </row>
    <row r="87" spans="1:27" x14ac:dyDescent="0.25">
      <c r="A87" s="14" t="str">
        <f t="shared" si="33"/>
        <v>tdg_grp_sft_mrks</v>
      </c>
      <c r="B87" s="14" t="str">
        <f t="shared" si="34"/>
        <v>sft mrks</v>
      </c>
      <c r="C87" s="14" t="str">
        <f t="shared" si="35"/>
        <v>sft_mrks</v>
      </c>
      <c r="D87" s="14" t="str">
        <f t="shared" si="36"/>
        <v>sft_mrks</v>
      </c>
      <c r="E87" s="13" t="s">
        <v>89</v>
      </c>
      <c r="F87" s="14" t="str">
        <f t="shared" si="37"/>
        <v>tdg_grp_sft_mrks_qstn_lbls_nd_plcrds_s</v>
      </c>
      <c r="G87" s="14" t="str">
        <f t="shared" si="30"/>
        <v>lbls_nd_plcrds_s</v>
      </c>
      <c r="H87" s="14" t="str">
        <f t="shared" si="29"/>
        <v>lbls_nd_plcrds_s</v>
      </c>
      <c r="I87" s="14" t="str">
        <f t="shared" si="31"/>
        <v>Lbls nd Plcrds (Sz nd rnttn) (Sctn 4.7)</v>
      </c>
      <c r="J87" s="1" t="s">
        <v>232</v>
      </c>
      <c r="K87" s="19" t="s">
        <v>7</v>
      </c>
      <c r="L87" s="14" t="str">
        <f t="shared" si="32"/>
        <v>tdg_grp_sft_mrks_qstn_lbls_nd_plcrds_s_rspns_compliant</v>
      </c>
      <c r="M87" s="14" t="str">
        <f t="shared" si="38"/>
        <v>tdg_grp_sft_mrks_qstn_lbls_nd_plcrds_s_rspns</v>
      </c>
      <c r="N87" s="14" t="s">
        <v>175</v>
      </c>
      <c r="O87" s="14" t="str">
        <f t="shared" si="39"/>
        <v>FR Compliant</v>
      </c>
      <c r="P87" s="19">
        <v>0</v>
      </c>
      <c r="Q87" s="19">
        <v>0</v>
      </c>
      <c r="R87" s="19">
        <v>2</v>
      </c>
      <c r="S87" s="19">
        <v>2</v>
      </c>
      <c r="T87" s="19">
        <v>2</v>
      </c>
      <c r="V87" s="19">
        <v>0</v>
      </c>
      <c r="W87" s="19">
        <v>0</v>
      </c>
      <c r="X87" s="15"/>
      <c r="Y87" s="15"/>
      <c r="Z87" s="15"/>
      <c r="AA87" s="15"/>
    </row>
    <row r="88" spans="1:27" x14ac:dyDescent="0.25">
      <c r="A88" s="14" t="str">
        <f t="shared" si="33"/>
        <v>tdg_grp_sft_mrks</v>
      </c>
      <c r="B88" s="14" t="str">
        <f t="shared" si="34"/>
        <v>sft mrks</v>
      </c>
      <c r="C88" s="14" t="str">
        <f t="shared" si="35"/>
        <v>sft_mrks</v>
      </c>
      <c r="D88" s="14" t="str">
        <f t="shared" si="36"/>
        <v>sft_mrks</v>
      </c>
      <c r="E88" s="13" t="s">
        <v>89</v>
      </c>
      <c r="F88" s="14" t="str">
        <f t="shared" si="37"/>
        <v>tdg_grp_sft_mrks_qstn_lbls_nd_plcrds_s</v>
      </c>
      <c r="G88" s="14" t="str">
        <f t="shared" si="30"/>
        <v>lbls_nd_plcrds_s</v>
      </c>
      <c r="H88" s="14" t="str">
        <f t="shared" si="29"/>
        <v>lbls_nd_plcrds_s</v>
      </c>
      <c r="I88" s="14" t="str">
        <f t="shared" si="31"/>
        <v>Lbls nd Plcrds (Sz nd rnttn) (Sctn 4.7)</v>
      </c>
      <c r="J88" s="1" t="s">
        <v>232</v>
      </c>
      <c r="K88" s="19" t="s">
        <v>7</v>
      </c>
      <c r="L88" s="14" t="str">
        <f t="shared" si="32"/>
        <v>tdg_grp_sft_mrks_qstn_lbls_nd_plcrds_s_rspns_noncompliant</v>
      </c>
      <c r="M88" s="14" t="str">
        <f t="shared" si="38"/>
        <v>tdg_grp_sft_mrks_qstn_lbls_nd_plcrds_s_rspns</v>
      </c>
      <c r="N88" s="14" t="s">
        <v>176</v>
      </c>
      <c r="O88" s="14" t="str">
        <f t="shared" si="39"/>
        <v>FR Non-compliant</v>
      </c>
      <c r="P88" s="19">
        <v>1</v>
      </c>
      <c r="Q88" s="19">
        <v>0</v>
      </c>
      <c r="R88" s="19">
        <v>1</v>
      </c>
      <c r="S88" s="19">
        <v>0</v>
      </c>
      <c r="T88" s="19">
        <v>0</v>
      </c>
      <c r="V88" s="19">
        <v>1</v>
      </c>
      <c r="W88" s="19">
        <v>0</v>
      </c>
      <c r="X88" s="15"/>
      <c r="Y88" s="15"/>
      <c r="Z88" s="15"/>
      <c r="AA88" s="15"/>
    </row>
    <row r="89" spans="1:27" x14ac:dyDescent="0.25">
      <c r="A89" s="14" t="str">
        <f t="shared" si="33"/>
        <v>tdg_grp_sft_mrks</v>
      </c>
      <c r="B89" s="14" t="str">
        <f t="shared" si="34"/>
        <v>sft mrks</v>
      </c>
      <c r="C89" s="14" t="str">
        <f t="shared" si="35"/>
        <v>sft_mrks</v>
      </c>
      <c r="D89" s="14" t="str">
        <f t="shared" si="36"/>
        <v>sft_mrks</v>
      </c>
      <c r="E89" s="13" t="s">
        <v>89</v>
      </c>
      <c r="F89" s="14" t="str">
        <f t="shared" si="37"/>
        <v>tdg_grp_sft_mrks_qstn_lbls_nd_plcrds_s</v>
      </c>
      <c r="G89" s="14" t="str">
        <f t="shared" si="30"/>
        <v>lbls_nd_plcrds_s</v>
      </c>
      <c r="H89" s="14" t="str">
        <f t="shared" si="29"/>
        <v>lbls_nd_plcrds_s</v>
      </c>
      <c r="I89" s="14" t="str">
        <f t="shared" si="31"/>
        <v>Lbls nd Plcrds (Sz nd rnttn) (Sctn 4.7)</v>
      </c>
      <c r="J89" s="1" t="s">
        <v>232</v>
      </c>
      <c r="K89" s="19" t="s">
        <v>7</v>
      </c>
      <c r="L89" s="14" t="str">
        <f t="shared" si="32"/>
        <v>tdg_grp_sft_mrks_qstn_lbls_nd_plcrds_s_rspns_na</v>
      </c>
      <c r="M89" s="14" t="str">
        <f t="shared" si="38"/>
        <v>tdg_grp_sft_mrks_qstn_lbls_nd_plcrds_s_rspns</v>
      </c>
      <c r="N89" s="14" t="s">
        <v>177</v>
      </c>
      <c r="O89" s="14" t="str">
        <f t="shared" si="39"/>
        <v>FR N/A</v>
      </c>
      <c r="P89" s="19">
        <v>0</v>
      </c>
      <c r="Q89" s="19">
        <v>0</v>
      </c>
      <c r="R89" s="19">
        <v>2</v>
      </c>
      <c r="S89" s="19">
        <v>2</v>
      </c>
      <c r="T89" s="19">
        <v>2</v>
      </c>
      <c r="V89" s="19">
        <v>2</v>
      </c>
      <c r="W89" s="19">
        <v>0</v>
      </c>
      <c r="X89" s="15"/>
      <c r="Y89" s="15"/>
      <c r="Z89" s="15"/>
      <c r="AA89" s="15"/>
    </row>
    <row r="90" spans="1:27" x14ac:dyDescent="0.25">
      <c r="A90" s="14" t="str">
        <f t="shared" si="33"/>
        <v>tdg_grp_sft_mrks</v>
      </c>
      <c r="B90" s="14" t="str">
        <f t="shared" si="34"/>
        <v>sft mrks</v>
      </c>
      <c r="C90" s="14" t="str">
        <f t="shared" si="35"/>
        <v>sft_mrks</v>
      </c>
      <c r="D90" s="14" t="str">
        <f t="shared" si="36"/>
        <v>sft_mrks</v>
      </c>
      <c r="E90" s="13" t="s">
        <v>89</v>
      </c>
      <c r="F90" s="14" t="str">
        <f t="shared" si="37"/>
        <v>tdg_grp_sft_mrks_qstn_ws_t_dspl_un_nmb</v>
      </c>
      <c r="G90" s="14" t="str">
        <f t="shared" si="30"/>
        <v>ws_t_dspl_un_nmb</v>
      </c>
      <c r="H90" s="14" t="str">
        <f t="shared" si="29"/>
        <v>ws_t_dspl_un_nmb</v>
      </c>
      <c r="I90" s="14" t="str">
        <f t="shared" si="31"/>
        <v>Ws t Dspl  UN Nmbr (Sctn 4.8)</v>
      </c>
      <c r="J90" s="1" t="s">
        <v>233</v>
      </c>
      <c r="K90" s="19" t="s">
        <v>7</v>
      </c>
      <c r="L90" s="14" t="str">
        <f t="shared" si="32"/>
        <v>tdg_grp_sft_mrks_qstn_ws_t_dspl_un_nmb_rspns_compliant</v>
      </c>
      <c r="M90" s="14" t="str">
        <f t="shared" si="38"/>
        <v>tdg_grp_sft_mrks_qstn_ws_t_dspl_un_nmb_rspns</v>
      </c>
      <c r="N90" s="14" t="s">
        <v>175</v>
      </c>
      <c r="O90" s="14" t="str">
        <f t="shared" si="39"/>
        <v>FR Compliant</v>
      </c>
      <c r="P90" s="19">
        <v>0</v>
      </c>
      <c r="Q90" s="19">
        <v>0</v>
      </c>
      <c r="R90" s="19">
        <v>2</v>
      </c>
      <c r="S90" s="19">
        <v>2</v>
      </c>
      <c r="T90" s="19">
        <v>2</v>
      </c>
      <c r="V90" s="19">
        <v>0</v>
      </c>
      <c r="W90" s="19">
        <v>0</v>
      </c>
      <c r="X90" s="15"/>
      <c r="Y90" s="15"/>
      <c r="Z90" s="15"/>
      <c r="AA90" s="15"/>
    </row>
    <row r="91" spans="1:27" x14ac:dyDescent="0.25">
      <c r="A91" s="14" t="str">
        <f t="shared" si="33"/>
        <v>tdg_grp_sft_mrks</v>
      </c>
      <c r="B91" s="14" t="str">
        <f t="shared" si="34"/>
        <v>sft mrks</v>
      </c>
      <c r="C91" s="14" t="str">
        <f t="shared" si="35"/>
        <v>sft_mrks</v>
      </c>
      <c r="D91" s="14" t="str">
        <f t="shared" si="36"/>
        <v>sft_mrks</v>
      </c>
      <c r="E91" s="13" t="s">
        <v>89</v>
      </c>
      <c r="F91" s="14" t="str">
        <f t="shared" si="37"/>
        <v>tdg_grp_sft_mrks_qstn_ws_t_dspl_un_nmb</v>
      </c>
      <c r="G91" s="14" t="str">
        <f t="shared" si="30"/>
        <v>ws_t_dspl_un_nmb</v>
      </c>
      <c r="H91" s="14" t="str">
        <f t="shared" si="29"/>
        <v>ws_t_dspl_un_nmb</v>
      </c>
      <c r="I91" s="14" t="str">
        <f t="shared" si="31"/>
        <v>Ws t Dspl  UN Nmbr (Sctn 4.8)</v>
      </c>
      <c r="J91" s="1" t="s">
        <v>233</v>
      </c>
      <c r="K91" s="19" t="s">
        <v>7</v>
      </c>
      <c r="L91" s="14" t="str">
        <f t="shared" si="32"/>
        <v>tdg_grp_sft_mrks_qstn_ws_t_dspl_un_nmb_rspns_noncompliant</v>
      </c>
      <c r="M91" s="14" t="str">
        <f t="shared" si="38"/>
        <v>tdg_grp_sft_mrks_qstn_ws_t_dspl_un_nmb_rspns</v>
      </c>
      <c r="N91" s="14" t="s">
        <v>176</v>
      </c>
      <c r="O91" s="14" t="str">
        <f t="shared" si="39"/>
        <v>FR Non-compliant</v>
      </c>
      <c r="P91" s="19">
        <v>1</v>
      </c>
      <c r="Q91" s="19">
        <v>0</v>
      </c>
      <c r="R91" s="19">
        <v>1</v>
      </c>
      <c r="S91" s="19">
        <v>0</v>
      </c>
      <c r="T91" s="19">
        <v>0</v>
      </c>
      <c r="V91" s="19">
        <v>1</v>
      </c>
      <c r="W91" s="19">
        <v>0</v>
      </c>
      <c r="X91" s="15"/>
      <c r="Y91" s="15"/>
      <c r="Z91" s="15"/>
      <c r="AA91" s="15"/>
    </row>
    <row r="92" spans="1:27" x14ac:dyDescent="0.25">
      <c r="A92" s="14" t="str">
        <f t="shared" si="33"/>
        <v>tdg_grp_sft_mrks</v>
      </c>
      <c r="B92" s="14" t="str">
        <f t="shared" si="34"/>
        <v>sft mrks</v>
      </c>
      <c r="C92" s="14" t="str">
        <f t="shared" si="35"/>
        <v>sft_mrks</v>
      </c>
      <c r="D92" s="14" t="str">
        <f t="shared" si="36"/>
        <v>sft_mrks</v>
      </c>
      <c r="E92" s="13" t="s">
        <v>89</v>
      </c>
      <c r="F92" s="14" t="str">
        <f t="shared" si="37"/>
        <v>tdg_grp_sft_mrks_qstn_ws_t_dspl_un_nmb</v>
      </c>
      <c r="G92" s="14" t="str">
        <f t="shared" si="30"/>
        <v>ws_t_dspl_un_nmb</v>
      </c>
      <c r="H92" s="14" t="str">
        <f t="shared" si="29"/>
        <v>ws_t_dspl_un_nmb</v>
      </c>
      <c r="I92" s="14" t="str">
        <f t="shared" si="31"/>
        <v>Ws t Dspl  UN Nmbr (Sctn 4.8)</v>
      </c>
      <c r="J92" s="1" t="s">
        <v>233</v>
      </c>
      <c r="K92" s="19" t="s">
        <v>7</v>
      </c>
      <c r="L92" s="14" t="str">
        <f t="shared" si="32"/>
        <v>tdg_grp_sft_mrks_qstn_ws_t_dspl_un_nmb_rspns_na</v>
      </c>
      <c r="M92" s="14" t="str">
        <f t="shared" si="38"/>
        <v>tdg_grp_sft_mrks_qstn_ws_t_dspl_un_nmb_rspns</v>
      </c>
      <c r="N92" s="14" t="s">
        <v>177</v>
      </c>
      <c r="O92" s="14" t="str">
        <f t="shared" si="39"/>
        <v>FR N/A</v>
      </c>
      <c r="P92" s="19">
        <v>0</v>
      </c>
      <c r="Q92" s="19">
        <v>0</v>
      </c>
      <c r="R92" s="19">
        <v>2</v>
      </c>
      <c r="S92" s="19">
        <v>2</v>
      </c>
      <c r="T92" s="19">
        <v>2</v>
      </c>
      <c r="V92" s="19">
        <v>2</v>
      </c>
      <c r="W92" s="19">
        <v>0</v>
      </c>
      <c r="X92" s="15"/>
      <c r="Y92" s="15"/>
      <c r="Z92" s="15"/>
      <c r="AA92" s="15"/>
    </row>
    <row r="93" spans="1:27" ht="225" x14ac:dyDescent="0.25">
      <c r="A93" s="14" t="str">
        <f t="shared" si="33"/>
        <v>tdg_grp_sft_mrks</v>
      </c>
      <c r="B93" s="14" t="str">
        <f t="shared" si="34"/>
        <v>sft mrks</v>
      </c>
      <c r="C93" s="14" t="str">
        <f t="shared" si="35"/>
        <v>sft_mrks</v>
      </c>
      <c r="D93" s="14" t="str">
        <f t="shared" si="36"/>
        <v>sft_mrks</v>
      </c>
      <c r="E93" s="13" t="s">
        <v>89</v>
      </c>
      <c r="F93" s="14" t="str">
        <f t="shared" si="37"/>
        <v>tdg_grp_sft_mrks_qstn_lbls_n_smll_mns</v>
      </c>
      <c r="G93" s="14" t="str">
        <f t="shared" si="30"/>
        <v>lbls_n_smll_mns</v>
      </c>
      <c r="H93" s="14" t="str">
        <f t="shared" si="29"/>
        <v>lbls_n_smll_mns_</v>
      </c>
      <c r="I93" s="14" t="str">
        <f t="shared" si="31"/>
        <v>Lbls n  Smll Mns f Cntnmnt &lt;br/&gt;
• Oxdzng gss: UN1072, UN1073, UN3156, UN3157 &lt;br/&gt;
• Lthm bttrs: UN3090, UN3091, UN3480, UN3481 &lt;br/&gt;
• Tw lbls fr clss 7 &lt;br/&gt;
• Clss 2 cmbntn f clndrs ch wth  cpct grtr thn 225 L tht r  sngl nt s  rslt f bng ntrcnnctd thrgh  ppng rrngmnt, nd r prmnntl mntd n  strctrl frm fr trnsprt, nd hv  cmbnd cpct xcdng 450 L &lt;br/&gt;
 ( lrg cntnr plcrd cn b sd) &lt;br/&gt;
• Pstnng: n n sd f th tr srfc f  smll mns f cntnmnt r n r nr th shldr f  clndr cntnng dngrs gds</v>
      </c>
      <c r="J93" s="1" t="s">
        <v>271</v>
      </c>
      <c r="K93" s="19" t="s">
        <v>7</v>
      </c>
      <c r="L93" s="14" t="str">
        <f t="shared" si="32"/>
        <v>tdg_grp_sft_mrks_qstn_lbls_n_smll_mns_rspns_compliant</v>
      </c>
      <c r="M93" s="14" t="str">
        <f t="shared" si="38"/>
        <v>tdg_grp_sft_mrks_qstn_lbls_n_smll_mns_rspns</v>
      </c>
      <c r="N93" s="14" t="s">
        <v>175</v>
      </c>
      <c r="O93" s="14" t="str">
        <f t="shared" si="39"/>
        <v>FR Compliant</v>
      </c>
      <c r="P93" s="19">
        <v>0</v>
      </c>
      <c r="Q93" s="19">
        <v>0</v>
      </c>
      <c r="R93" s="19">
        <v>2</v>
      </c>
      <c r="S93" s="19">
        <v>2</v>
      </c>
      <c r="T93" s="19">
        <v>2</v>
      </c>
      <c r="V93" s="19">
        <v>0</v>
      </c>
      <c r="W93" s="19">
        <v>0</v>
      </c>
      <c r="X93" s="15"/>
      <c r="Y93" s="15"/>
      <c r="Z93" s="15"/>
      <c r="AA93" s="15"/>
    </row>
    <row r="94" spans="1:27" ht="225" x14ac:dyDescent="0.25">
      <c r="A94" s="14" t="str">
        <f t="shared" si="33"/>
        <v>tdg_grp_sft_mrks</v>
      </c>
      <c r="B94" s="14" t="str">
        <f t="shared" si="34"/>
        <v>sft mrks</v>
      </c>
      <c r="C94" s="14" t="str">
        <f t="shared" si="35"/>
        <v>sft_mrks</v>
      </c>
      <c r="D94" s="14" t="str">
        <f t="shared" si="36"/>
        <v>sft_mrks</v>
      </c>
      <c r="E94" s="13" t="s">
        <v>89</v>
      </c>
      <c r="F94" s="14" t="str">
        <f t="shared" si="37"/>
        <v>tdg_grp_sft_mrks_qstn_lbls_n_smll_mns</v>
      </c>
      <c r="G94" s="14" t="str">
        <f t="shared" si="30"/>
        <v>lbls_n_smll_mns</v>
      </c>
      <c r="H94" s="14" t="str">
        <f t="shared" si="29"/>
        <v>lbls_n_smll_mns_</v>
      </c>
      <c r="I94" s="14" t="str">
        <f t="shared" si="31"/>
        <v>Lbls n  Smll Mns f Cntnmnt &lt;br/&gt;
• Oxdzng gss: UN1072, UN1073, UN3156, UN3157 &lt;br/&gt;
• Lthm bttrs: UN3090, UN3091, UN3480, UN3481 &lt;br/&gt;
• Tw lbls fr clss 7 &lt;br/&gt;
• Clss 2 cmbntn f clndrs ch wth  cpct grtr thn 225 L tht r  sngl nt s  rslt f bng ntrcnnctd thrgh  ppng rrngmnt, nd r prmnntl mntd n  strctrl frm fr trnsprt, nd hv  cmbnd cpct xcdng 450 L &lt;br/&gt;
 ( lrg cntnr plcrd cn b sd) &lt;br/&gt;
• Pstnng: n n sd f th tr srfc f  smll mns f cntnmnt r n r nr th shldr f  clndr cntnng dngrs gds</v>
      </c>
      <c r="J94" s="1" t="s">
        <v>271</v>
      </c>
      <c r="K94" s="19" t="s">
        <v>7</v>
      </c>
      <c r="L94" s="14" t="str">
        <f t="shared" si="32"/>
        <v>tdg_grp_sft_mrks_qstn_lbls_n_smll_mns_rspns_noncompliant</v>
      </c>
      <c r="M94" s="14" t="str">
        <f t="shared" si="38"/>
        <v>tdg_grp_sft_mrks_qstn_lbls_n_smll_mns_rspns</v>
      </c>
      <c r="N94" s="14" t="s">
        <v>176</v>
      </c>
      <c r="O94" s="14" t="str">
        <f t="shared" si="39"/>
        <v>FR Non-compliant</v>
      </c>
      <c r="P94" s="19">
        <v>1</v>
      </c>
      <c r="Q94" s="19">
        <v>0</v>
      </c>
      <c r="R94" s="19">
        <v>1</v>
      </c>
      <c r="S94" s="19">
        <v>0</v>
      </c>
      <c r="T94" s="19">
        <v>0</v>
      </c>
      <c r="V94" s="19">
        <v>1</v>
      </c>
      <c r="W94" s="19">
        <v>0</v>
      </c>
      <c r="X94" s="15"/>
      <c r="Y94" s="15"/>
      <c r="Z94" s="15"/>
      <c r="AA94" s="15"/>
    </row>
    <row r="95" spans="1:27" ht="225" x14ac:dyDescent="0.25">
      <c r="A95" s="14" t="str">
        <f t="shared" si="33"/>
        <v>tdg_grp_sft_mrks</v>
      </c>
      <c r="B95" s="14" t="str">
        <f t="shared" si="34"/>
        <v>sft mrks</v>
      </c>
      <c r="C95" s="14" t="str">
        <f t="shared" si="35"/>
        <v>sft_mrks</v>
      </c>
      <c r="D95" s="14" t="str">
        <f t="shared" si="36"/>
        <v>sft_mrks</v>
      </c>
      <c r="E95" s="13" t="s">
        <v>89</v>
      </c>
      <c r="F95" s="14" t="str">
        <f t="shared" si="37"/>
        <v>tdg_grp_sft_mrks_qstn_lbls_n_smll_mns</v>
      </c>
      <c r="G95" s="14" t="str">
        <f t="shared" si="30"/>
        <v>lbls_n_smll_mns</v>
      </c>
      <c r="H95" s="14" t="str">
        <f>LOWER(MID(SUBSTITUTE(SUBSTITUTE(SUBSTITUTE(SUBSTITUTE(SUBSTITUTE(SUBSTITUTE(SUBSTITUTE(SUBSTITUTE(SUBSTITUTE(SUBSTITUTE(SUBSTITUTE(I95,"&lt;br/&gt;", ""),")",""),"(",""), "?", ""), "/", ""), ".", ""), ",","")," ","_"), "-", ""), ":", ""), "__", "_"),1,16))</f>
        <v>lbls_n_smll_mns_</v>
      </c>
      <c r="I95" s="14" t="str">
        <f t="shared" si="31"/>
        <v>Lbls n  Smll Mns f Cntnmnt &lt;br/&gt;
• Oxdzng gss: UN1072, UN1073, UN3156, UN3157 &lt;br/&gt;
• Lthm bttrs: UN3090, UN3091, UN3480, UN3481 &lt;br/&gt;
• Tw lbls fr clss 7 &lt;br/&gt;
• Clss 2 cmbntn f clndrs ch wth  cpct grtr thn 225 L tht r  sngl nt s  rslt f bng ntrcnnctd thrgh  ppng rrngmnt, nd r prmnntl mntd n  strctrl frm fr trnsprt, nd hv  cmbnd cpct xcdng 450 L &lt;br/&gt;
 ( lrg cntnr plcrd cn b sd) &lt;br/&gt;
• Pstnng: n n sd f th tr srfc f  smll mns f cntnmnt r n r nr th shldr f  clndr cntnng dngrs gds</v>
      </c>
      <c r="J95" s="1" t="s">
        <v>271</v>
      </c>
      <c r="K95" s="19" t="s">
        <v>7</v>
      </c>
      <c r="L95" s="14" t="str">
        <f t="shared" si="32"/>
        <v>tdg_grp_sft_mrks_qstn_lbls_n_smll_mns_rspns_na</v>
      </c>
      <c r="M95" s="14" t="str">
        <f t="shared" si="38"/>
        <v>tdg_grp_sft_mrks_qstn_lbls_n_smll_mns_rspns</v>
      </c>
      <c r="N95" s="14" t="s">
        <v>177</v>
      </c>
      <c r="O95" s="14" t="str">
        <f t="shared" si="39"/>
        <v>FR N/A</v>
      </c>
      <c r="P95" s="19">
        <v>0</v>
      </c>
      <c r="Q95" s="19">
        <v>0</v>
      </c>
      <c r="R95" s="19">
        <v>2</v>
      </c>
      <c r="S95" s="19">
        <v>2</v>
      </c>
      <c r="T95" s="19">
        <v>2</v>
      </c>
      <c r="V95" s="19">
        <v>2</v>
      </c>
      <c r="W95" s="19">
        <v>0</v>
      </c>
      <c r="X95" s="15"/>
      <c r="Y95" s="15"/>
      <c r="Z95" s="15"/>
      <c r="AA95" s="15"/>
    </row>
    <row r="96" spans="1:27" ht="30" x14ac:dyDescent="0.25">
      <c r="A96" s="14" t="str">
        <f t="shared" si="33"/>
        <v>tdg_grp_sft_mrks</v>
      </c>
      <c r="B96" s="14" t="str">
        <f t="shared" si="34"/>
        <v>sft mrks</v>
      </c>
      <c r="C96" s="14" t="str">
        <f t="shared" si="35"/>
        <v>sft_mrks</v>
      </c>
      <c r="D96" s="14" t="str">
        <f t="shared" si="36"/>
        <v>sft_mrks</v>
      </c>
      <c r="E96" s="13" t="s">
        <v>89</v>
      </c>
      <c r="F96" s="14" t="str">
        <f t="shared" si="37"/>
        <v>tdg_grp_sft_mrks_qstn_un_nmbrs_n_smll</v>
      </c>
      <c r="G96" s="14" t="str">
        <f t="shared" si="30"/>
        <v>un_nmbrs_n_smll</v>
      </c>
      <c r="H96" s="14" t="str">
        <f t="shared" ref="H96:H159" si="40">LOWER(MID(SUBSTITUTE(SUBSTITUTE(SUBSTITUTE(SUBSTITUTE(SUBSTITUTE(SUBSTITUTE(SUBSTITUTE(SUBSTITUTE(SUBSTITUTE(SUBSTITUTE(SUBSTITUTE(I96,"&lt;br/&gt;", ""),")",""),"(",""), "?", ""), "/", ""), ".", ""), ",","")," ","_"), "-", ""), ":", ""), "__", "_"),1,16))</f>
        <v>un_nmbrs_n_smll_</v>
      </c>
      <c r="I96" s="14" t="str">
        <f t="shared" si="31"/>
        <v>UN Nmbrs n  Smll Mns f Cntnmnt r n  Tg (Sctn 4.12)</v>
      </c>
      <c r="J96" s="1" t="s">
        <v>234</v>
      </c>
      <c r="K96" s="19" t="s">
        <v>7</v>
      </c>
      <c r="L96" s="14" t="str">
        <f t="shared" ref="L96:L116" si="41">SUBSTITUTE(SUBSTITUTE(SUBSTITUTE((CONCATENATE(F96,"_rspns_", LOWER(N96))), "/", ""), "-", ""), " ", "_")</f>
        <v>tdg_grp_sft_mrks_qstn_un_nmbrs_n_smll_rspns_compliant</v>
      </c>
      <c r="M96" s="14" t="str">
        <f t="shared" si="38"/>
        <v>tdg_grp_sft_mrks_qstn_un_nmbrs_n_smll_rspns</v>
      </c>
      <c r="N96" s="14" t="s">
        <v>175</v>
      </c>
      <c r="O96" s="14" t="str">
        <f t="shared" si="39"/>
        <v>FR Compliant</v>
      </c>
      <c r="P96" s="19">
        <v>0</v>
      </c>
      <c r="Q96" s="19">
        <v>0</v>
      </c>
      <c r="R96" s="19">
        <v>2</v>
      </c>
      <c r="S96" s="19">
        <v>2</v>
      </c>
      <c r="T96" s="19">
        <v>2</v>
      </c>
      <c r="V96" s="19">
        <v>0</v>
      </c>
      <c r="W96" s="19">
        <v>0</v>
      </c>
      <c r="X96" s="15"/>
      <c r="Y96" s="15"/>
      <c r="Z96" s="15"/>
      <c r="AA96" s="15"/>
    </row>
    <row r="97" spans="1:27" ht="30" x14ac:dyDescent="0.25">
      <c r="A97" s="14" t="str">
        <f t="shared" si="33"/>
        <v>tdg_grp_sft_mrks</v>
      </c>
      <c r="B97" s="14" t="str">
        <f t="shared" si="34"/>
        <v>sft mrks</v>
      </c>
      <c r="C97" s="14" t="str">
        <f t="shared" si="35"/>
        <v>sft_mrks</v>
      </c>
      <c r="D97" s="14" t="str">
        <f t="shared" si="36"/>
        <v>sft_mrks</v>
      </c>
      <c r="E97" s="13" t="s">
        <v>89</v>
      </c>
      <c r="F97" s="14" t="str">
        <f t="shared" si="37"/>
        <v>tdg_grp_sft_mrks_qstn_un_nmbrs_n_smll</v>
      </c>
      <c r="G97" s="14" t="str">
        <f t="shared" si="30"/>
        <v>un_nmbrs_n_smll</v>
      </c>
      <c r="H97" s="14" t="str">
        <f t="shared" si="40"/>
        <v>un_nmbrs_n_smll_</v>
      </c>
      <c r="I97" s="14" t="str">
        <f t="shared" si="31"/>
        <v>UN Nmbrs n  Smll Mns f Cntnmnt r n  Tg (Sctn 4.12)</v>
      </c>
      <c r="J97" s="1" t="s">
        <v>234</v>
      </c>
      <c r="K97" s="19" t="s">
        <v>7</v>
      </c>
      <c r="L97" s="14" t="str">
        <f t="shared" si="41"/>
        <v>tdg_grp_sft_mrks_qstn_un_nmbrs_n_smll_rspns_noncompliant</v>
      </c>
      <c r="M97" s="14" t="str">
        <f t="shared" si="38"/>
        <v>tdg_grp_sft_mrks_qstn_un_nmbrs_n_smll_rspns</v>
      </c>
      <c r="N97" s="14" t="s">
        <v>176</v>
      </c>
      <c r="O97" s="14" t="str">
        <f t="shared" si="39"/>
        <v>FR Non-compliant</v>
      </c>
      <c r="P97" s="19">
        <v>1</v>
      </c>
      <c r="Q97" s="19">
        <v>0</v>
      </c>
      <c r="R97" s="19">
        <v>1</v>
      </c>
      <c r="S97" s="19">
        <v>0</v>
      </c>
      <c r="T97" s="19">
        <v>0</v>
      </c>
      <c r="V97" s="19">
        <v>1</v>
      </c>
      <c r="W97" s="19">
        <v>0</v>
      </c>
      <c r="X97" s="15"/>
      <c r="Y97" s="15"/>
      <c r="Z97" s="15"/>
      <c r="AA97" s="15"/>
    </row>
    <row r="98" spans="1:27" ht="30" x14ac:dyDescent="0.25">
      <c r="A98" s="14" t="str">
        <f t="shared" si="33"/>
        <v>tdg_grp_sft_mrks</v>
      </c>
      <c r="B98" s="14" t="str">
        <f t="shared" si="34"/>
        <v>sft mrks</v>
      </c>
      <c r="C98" s="14" t="str">
        <f t="shared" si="35"/>
        <v>sft_mrks</v>
      </c>
      <c r="D98" s="14" t="str">
        <f t="shared" si="36"/>
        <v>sft_mrks</v>
      </c>
      <c r="E98" s="13" t="s">
        <v>89</v>
      </c>
      <c r="F98" s="14" t="str">
        <f t="shared" si="37"/>
        <v>tdg_grp_sft_mrks_qstn_un_nmbrs_n_smll</v>
      </c>
      <c r="G98" s="14" t="str">
        <f t="shared" si="30"/>
        <v>un_nmbrs_n_smll</v>
      </c>
      <c r="H98" s="14" t="str">
        <f t="shared" si="40"/>
        <v>un_nmbrs_n_smll_</v>
      </c>
      <c r="I98" s="14" t="str">
        <f t="shared" si="31"/>
        <v>UN Nmbrs n  Smll Mns f Cntnmnt r n  Tg (Sctn 4.12)</v>
      </c>
      <c r="J98" s="1" t="s">
        <v>234</v>
      </c>
      <c r="K98" s="19" t="s">
        <v>7</v>
      </c>
      <c r="L98" s="14" t="str">
        <f t="shared" si="41"/>
        <v>tdg_grp_sft_mrks_qstn_un_nmbrs_n_smll_rspns_na</v>
      </c>
      <c r="M98" s="14" t="str">
        <f t="shared" si="38"/>
        <v>tdg_grp_sft_mrks_qstn_un_nmbrs_n_smll_rspns</v>
      </c>
      <c r="N98" s="14" t="s">
        <v>177</v>
      </c>
      <c r="O98" s="14" t="str">
        <f t="shared" si="39"/>
        <v>FR N/A</v>
      </c>
      <c r="P98" s="19">
        <v>0</v>
      </c>
      <c r="Q98" s="19">
        <v>0</v>
      </c>
      <c r="R98" s="19">
        <v>2</v>
      </c>
      <c r="S98" s="19">
        <v>2</v>
      </c>
      <c r="T98" s="19">
        <v>2</v>
      </c>
      <c r="V98" s="19">
        <v>2</v>
      </c>
      <c r="W98" s="19">
        <v>0</v>
      </c>
      <c r="X98" s="15"/>
      <c r="Y98" s="15"/>
      <c r="Z98" s="15"/>
      <c r="AA98" s="15"/>
    </row>
    <row r="99" spans="1:27" ht="45" x14ac:dyDescent="0.25">
      <c r="A99" s="14" t="str">
        <f t="shared" si="33"/>
        <v>tdg_grp_sft_mrks</v>
      </c>
      <c r="B99" s="14" t="str">
        <f t="shared" si="34"/>
        <v>sft mrks</v>
      </c>
      <c r="C99" s="14" t="str">
        <f t="shared" si="35"/>
        <v>sft_mrks</v>
      </c>
      <c r="D99" s="14" t="str">
        <f t="shared" si="36"/>
        <v>sft_mrks</v>
      </c>
      <c r="E99" s="13" t="s">
        <v>89</v>
      </c>
      <c r="F99" s="14" t="str">
        <f t="shared" si="37"/>
        <v>tdg_grp_sft_mrks_qstn_shppng_nm_nd_tch</v>
      </c>
      <c r="G99" s="14" t="str">
        <f t="shared" si="30"/>
        <v>shppng_nm_nd_tch</v>
      </c>
      <c r="H99" s="14" t="str">
        <f t="shared" si="40"/>
        <v>shppng_nm_nd_tch</v>
      </c>
      <c r="I99" s="14" t="str">
        <f t="shared" si="31"/>
        <v>Shppng Nm nd Tchncl Nm n  Smll Mns f Cntnmnt r n  Tg (nclds spcl prvsn 16) (Sctn 4.11)</v>
      </c>
      <c r="J99" s="1" t="s">
        <v>235</v>
      </c>
      <c r="K99" s="19" t="s">
        <v>7</v>
      </c>
      <c r="L99" s="14" t="str">
        <f t="shared" si="41"/>
        <v>tdg_grp_sft_mrks_qstn_shppng_nm_nd_tch_rspns_compliant</v>
      </c>
      <c r="M99" s="14" t="str">
        <f t="shared" si="38"/>
        <v>tdg_grp_sft_mrks_qstn_shppng_nm_nd_tch_rspns</v>
      </c>
      <c r="N99" s="14" t="s">
        <v>175</v>
      </c>
      <c r="O99" s="14" t="str">
        <f t="shared" si="39"/>
        <v>FR Compliant</v>
      </c>
      <c r="P99" s="19">
        <v>0</v>
      </c>
      <c r="Q99" s="19">
        <v>0</v>
      </c>
      <c r="R99" s="19">
        <v>2</v>
      </c>
      <c r="S99" s="19">
        <v>2</v>
      </c>
      <c r="T99" s="19">
        <v>2</v>
      </c>
      <c r="V99" s="19">
        <v>0</v>
      </c>
      <c r="W99" s="19">
        <v>0</v>
      </c>
      <c r="X99" s="15"/>
      <c r="Y99" s="15"/>
      <c r="Z99" s="15"/>
      <c r="AA99" s="15"/>
    </row>
    <row r="100" spans="1:27" ht="45" x14ac:dyDescent="0.25">
      <c r="A100" s="14" t="str">
        <f t="shared" si="33"/>
        <v>tdg_grp_sft_mrks</v>
      </c>
      <c r="B100" s="14" t="str">
        <f t="shared" si="34"/>
        <v>sft mrks</v>
      </c>
      <c r="C100" s="14" t="str">
        <f t="shared" si="35"/>
        <v>sft_mrks</v>
      </c>
      <c r="D100" s="14" t="str">
        <f t="shared" si="36"/>
        <v>sft_mrks</v>
      </c>
      <c r="E100" s="13" t="s">
        <v>89</v>
      </c>
      <c r="F100" s="14" t="str">
        <f t="shared" si="37"/>
        <v>tdg_grp_sft_mrks_qstn_shppng_nm_nd_tch</v>
      </c>
      <c r="G100" s="14" t="str">
        <f t="shared" si="30"/>
        <v>shppng_nm_nd_tch</v>
      </c>
      <c r="H100" s="14" t="str">
        <f t="shared" si="40"/>
        <v>shppng_nm_nd_tch</v>
      </c>
      <c r="I100" s="14" t="str">
        <f t="shared" si="31"/>
        <v>Shppng Nm nd Tchncl Nm n  Smll Mns f Cntnmnt r n  Tg (nclds spcl prvsn 16) (Sctn 4.11)</v>
      </c>
      <c r="J100" s="1" t="s">
        <v>235</v>
      </c>
      <c r="K100" s="19" t="s">
        <v>7</v>
      </c>
      <c r="L100" s="14" t="str">
        <f t="shared" si="41"/>
        <v>tdg_grp_sft_mrks_qstn_shppng_nm_nd_tch_rspns_noncompliant</v>
      </c>
      <c r="M100" s="14" t="str">
        <f t="shared" si="38"/>
        <v>tdg_grp_sft_mrks_qstn_shppng_nm_nd_tch_rspns</v>
      </c>
      <c r="N100" s="14" t="s">
        <v>176</v>
      </c>
      <c r="O100" s="14" t="str">
        <f t="shared" si="39"/>
        <v>FR Non-compliant</v>
      </c>
      <c r="P100" s="19">
        <v>1</v>
      </c>
      <c r="Q100" s="19">
        <v>0</v>
      </c>
      <c r="R100" s="19">
        <v>1</v>
      </c>
      <c r="S100" s="19">
        <v>0</v>
      </c>
      <c r="T100" s="19">
        <v>0</v>
      </c>
      <c r="V100" s="19">
        <v>1</v>
      </c>
      <c r="W100" s="19">
        <v>0</v>
      </c>
      <c r="X100" s="15"/>
      <c r="Y100" s="15"/>
      <c r="Z100" s="15"/>
      <c r="AA100" s="15"/>
    </row>
    <row r="101" spans="1:27" ht="45" x14ac:dyDescent="0.25">
      <c r="A101" s="14" t="str">
        <f t="shared" si="33"/>
        <v>tdg_grp_sft_mrks</v>
      </c>
      <c r="B101" s="14" t="str">
        <f t="shared" si="34"/>
        <v>sft mrks</v>
      </c>
      <c r="C101" s="14" t="str">
        <f t="shared" si="35"/>
        <v>sft_mrks</v>
      </c>
      <c r="D101" s="14" t="str">
        <f t="shared" si="36"/>
        <v>sft_mrks</v>
      </c>
      <c r="E101" s="13" t="s">
        <v>89</v>
      </c>
      <c r="F101" s="14" t="str">
        <f t="shared" si="37"/>
        <v>tdg_grp_sft_mrks_qstn_shppng_nm_nd_tch</v>
      </c>
      <c r="G101" s="14" t="str">
        <f t="shared" si="30"/>
        <v>shppng_nm_nd_tch</v>
      </c>
      <c r="H101" s="14" t="str">
        <f t="shared" si="40"/>
        <v>shppng_nm_nd_tch</v>
      </c>
      <c r="I101" s="14" t="str">
        <f t="shared" si="31"/>
        <v>Shppng Nm nd Tchncl Nm n  Smll Mns f Cntnmnt r n  Tg (nclds spcl prvsn 16) (Sctn 4.11)</v>
      </c>
      <c r="J101" s="1" t="s">
        <v>235</v>
      </c>
      <c r="K101" s="19" t="s">
        <v>7</v>
      </c>
      <c r="L101" s="14" t="str">
        <f t="shared" si="41"/>
        <v>tdg_grp_sft_mrks_qstn_shppng_nm_nd_tch_rspns_na</v>
      </c>
      <c r="M101" s="14" t="str">
        <f t="shared" si="38"/>
        <v>tdg_grp_sft_mrks_qstn_shppng_nm_nd_tch_rspns</v>
      </c>
      <c r="N101" s="14" t="s">
        <v>177</v>
      </c>
      <c r="O101" s="14" t="str">
        <f t="shared" si="39"/>
        <v>FR N/A</v>
      </c>
      <c r="P101" s="19">
        <v>0</v>
      </c>
      <c r="Q101" s="19">
        <v>0</v>
      </c>
      <c r="R101" s="19">
        <v>2</v>
      </c>
      <c r="S101" s="19">
        <v>2</v>
      </c>
      <c r="T101" s="19">
        <v>2</v>
      </c>
      <c r="V101" s="19">
        <v>2</v>
      </c>
      <c r="W101" s="19">
        <v>0</v>
      </c>
      <c r="X101" s="15"/>
      <c r="Y101" s="15"/>
      <c r="Z101" s="15"/>
      <c r="AA101" s="15"/>
    </row>
    <row r="102" spans="1:27" x14ac:dyDescent="0.25">
      <c r="A102" s="14" t="str">
        <f t="shared" si="33"/>
        <v>tdg_grp_sft_mrks</v>
      </c>
      <c r="B102" s="14" t="str">
        <f t="shared" si="34"/>
        <v>sft mrks</v>
      </c>
      <c r="C102" s="14" t="str">
        <f t="shared" si="35"/>
        <v>sft_mrks</v>
      </c>
      <c r="D102" s="14" t="str">
        <f t="shared" si="36"/>
        <v>sft_mrks</v>
      </c>
      <c r="E102" s="13" t="s">
        <v>89</v>
      </c>
      <c r="F102" s="14" t="str">
        <f t="shared" si="37"/>
        <v>tdg_grp_sft_mrks_qstn_clss_7_sctn_414</v>
      </c>
      <c r="G102" s="14" t="str">
        <f t="shared" si="30"/>
        <v>clss_7_sctn_414</v>
      </c>
      <c r="H102" s="14" t="str">
        <f t="shared" si="40"/>
        <v>clss_7_sctn_414</v>
      </c>
      <c r="I102" s="14" t="str">
        <f t="shared" si="31"/>
        <v>Clss 7 (Sctn 4.14)</v>
      </c>
      <c r="J102" s="1" t="s">
        <v>236</v>
      </c>
      <c r="K102" s="19" t="s">
        <v>7</v>
      </c>
      <c r="L102" s="14" t="str">
        <f t="shared" si="41"/>
        <v>tdg_grp_sft_mrks_qstn_clss_7_sctn_414_rspns_compliant</v>
      </c>
      <c r="M102" s="14" t="str">
        <f t="shared" si="38"/>
        <v>tdg_grp_sft_mrks_qstn_clss_7_sctn_414_rspns</v>
      </c>
      <c r="N102" s="14" t="s">
        <v>175</v>
      </c>
      <c r="O102" s="14" t="str">
        <f t="shared" si="39"/>
        <v>FR Compliant</v>
      </c>
      <c r="P102" s="19">
        <v>0</v>
      </c>
      <c r="Q102" s="19">
        <v>0</v>
      </c>
      <c r="R102" s="19">
        <v>2</v>
      </c>
      <c r="S102" s="19">
        <v>2</v>
      </c>
      <c r="T102" s="19">
        <v>2</v>
      </c>
      <c r="V102" s="19">
        <v>0</v>
      </c>
      <c r="W102" s="19">
        <v>0</v>
      </c>
      <c r="X102" s="15"/>
      <c r="Y102" s="15"/>
      <c r="Z102" s="15"/>
      <c r="AA102" s="15"/>
    </row>
    <row r="103" spans="1:27" x14ac:dyDescent="0.25">
      <c r="A103" s="14" t="str">
        <f t="shared" si="33"/>
        <v>tdg_grp_sft_mrks</v>
      </c>
      <c r="B103" s="14" t="str">
        <f t="shared" si="34"/>
        <v>sft mrks</v>
      </c>
      <c r="C103" s="14" t="str">
        <f t="shared" si="35"/>
        <v>sft_mrks</v>
      </c>
      <c r="D103" s="14" t="str">
        <f t="shared" si="36"/>
        <v>sft_mrks</v>
      </c>
      <c r="E103" s="13" t="s">
        <v>89</v>
      </c>
      <c r="F103" s="14" t="str">
        <f t="shared" si="37"/>
        <v>tdg_grp_sft_mrks_qstn_clss_7_sctn_414</v>
      </c>
      <c r="G103" s="14" t="str">
        <f t="shared" si="30"/>
        <v>clss_7_sctn_414</v>
      </c>
      <c r="H103" s="14" t="str">
        <f t="shared" si="40"/>
        <v>clss_7_sctn_414</v>
      </c>
      <c r="I103" s="14" t="str">
        <f t="shared" si="31"/>
        <v>Clss 7 (Sctn 4.14)</v>
      </c>
      <c r="J103" s="1" t="s">
        <v>236</v>
      </c>
      <c r="K103" s="19" t="s">
        <v>7</v>
      </c>
      <c r="L103" s="14" t="str">
        <f t="shared" si="41"/>
        <v>tdg_grp_sft_mrks_qstn_clss_7_sctn_414_rspns_noncompliant</v>
      </c>
      <c r="M103" s="14" t="str">
        <f t="shared" si="38"/>
        <v>tdg_grp_sft_mrks_qstn_clss_7_sctn_414_rspns</v>
      </c>
      <c r="N103" s="14" t="s">
        <v>176</v>
      </c>
      <c r="O103" s="14" t="str">
        <f t="shared" si="39"/>
        <v>FR Non-compliant</v>
      </c>
      <c r="P103" s="19">
        <v>1</v>
      </c>
      <c r="Q103" s="19">
        <v>0</v>
      </c>
      <c r="R103" s="19">
        <v>1</v>
      </c>
      <c r="S103" s="19">
        <v>0</v>
      </c>
      <c r="T103" s="19">
        <v>0</v>
      </c>
      <c r="V103" s="19">
        <v>1</v>
      </c>
      <c r="W103" s="19">
        <v>0</v>
      </c>
      <c r="X103" s="15"/>
      <c r="Y103" s="15"/>
      <c r="Z103" s="15"/>
      <c r="AA103" s="15"/>
    </row>
    <row r="104" spans="1:27" x14ac:dyDescent="0.25">
      <c r="A104" s="14" t="str">
        <f t="shared" si="33"/>
        <v>tdg_grp_sft_mrks</v>
      </c>
      <c r="B104" s="14" t="str">
        <f t="shared" si="34"/>
        <v>sft mrks</v>
      </c>
      <c r="C104" s="14" t="str">
        <f t="shared" si="35"/>
        <v>sft_mrks</v>
      </c>
      <c r="D104" s="14" t="str">
        <f t="shared" si="36"/>
        <v>sft_mrks</v>
      </c>
      <c r="E104" s="13" t="s">
        <v>89</v>
      </c>
      <c r="F104" s="14" t="str">
        <f t="shared" si="37"/>
        <v>tdg_grp_sft_mrks_qstn_clss_7_sctn_414</v>
      </c>
      <c r="G104" s="14" t="str">
        <f t="shared" si="30"/>
        <v>clss_7_sctn_414</v>
      </c>
      <c r="H104" s="14" t="str">
        <f t="shared" si="40"/>
        <v>clss_7_sctn_414</v>
      </c>
      <c r="I104" s="14" t="str">
        <f t="shared" si="31"/>
        <v>Clss 7 (Sctn 4.14)</v>
      </c>
      <c r="J104" s="1" t="s">
        <v>236</v>
      </c>
      <c r="K104" s="19" t="s">
        <v>7</v>
      </c>
      <c r="L104" s="14" t="str">
        <f t="shared" si="41"/>
        <v>tdg_grp_sft_mrks_qstn_clss_7_sctn_414_rspns_na</v>
      </c>
      <c r="M104" s="14" t="str">
        <f t="shared" si="38"/>
        <v>tdg_grp_sft_mrks_qstn_clss_7_sctn_414_rspns</v>
      </c>
      <c r="N104" s="14" t="s">
        <v>177</v>
      </c>
      <c r="O104" s="14" t="str">
        <f t="shared" si="39"/>
        <v>FR N/A</v>
      </c>
      <c r="P104" s="19">
        <v>0</v>
      </c>
      <c r="Q104" s="19">
        <v>0</v>
      </c>
      <c r="R104" s="19">
        <v>2</v>
      </c>
      <c r="S104" s="19">
        <v>2</v>
      </c>
      <c r="T104" s="19">
        <v>2</v>
      </c>
      <c r="V104" s="19">
        <v>2</v>
      </c>
      <c r="W104" s="19">
        <v>0</v>
      </c>
      <c r="X104" s="15"/>
      <c r="Y104" s="15"/>
      <c r="Z104" s="15"/>
      <c r="AA104" s="15"/>
    </row>
    <row r="105" spans="1:27" x14ac:dyDescent="0.25">
      <c r="A105" s="14" t="str">
        <f t="shared" si="33"/>
        <v>tdg_grp_sft_mrks</v>
      </c>
      <c r="B105" s="14" t="str">
        <f t="shared" si="34"/>
        <v>sft mrks</v>
      </c>
      <c r="C105" s="14" t="str">
        <f t="shared" si="35"/>
        <v>sft_mrks</v>
      </c>
      <c r="D105" s="14" t="str">
        <f t="shared" si="36"/>
        <v>sft_mrks</v>
      </c>
      <c r="E105" s="13" t="s">
        <v>89</v>
      </c>
      <c r="F105" s="14" t="str">
        <f t="shared" si="37"/>
        <v>tdg_grp_sft_mrks_qstn_ovrpck_sctn_4101</v>
      </c>
      <c r="G105" s="14" t="str">
        <f t="shared" si="30"/>
        <v>ovrpck_sctn_4101</v>
      </c>
      <c r="H105" s="14" t="str">
        <f t="shared" si="40"/>
        <v>ovrpck_sctn_4101</v>
      </c>
      <c r="I105" s="14" t="str">
        <f t="shared" si="31"/>
        <v>Ovrpck (Sctn 4.10.1)</v>
      </c>
      <c r="J105" s="1" t="s">
        <v>237</v>
      </c>
      <c r="K105" s="19" t="s">
        <v>7</v>
      </c>
      <c r="L105" s="14" t="str">
        <f t="shared" si="41"/>
        <v>tdg_grp_sft_mrks_qstn_ovrpck_sctn_4101_rspns_compliant</v>
      </c>
      <c r="M105" s="14" t="str">
        <f t="shared" si="38"/>
        <v>tdg_grp_sft_mrks_qstn_ovrpck_sctn_4101_rspns</v>
      </c>
      <c r="N105" s="14" t="s">
        <v>175</v>
      </c>
      <c r="O105" s="14" t="str">
        <f t="shared" si="39"/>
        <v>FR Compliant</v>
      </c>
      <c r="P105" s="19">
        <v>0</v>
      </c>
      <c r="Q105" s="19">
        <v>0</v>
      </c>
      <c r="R105" s="19">
        <v>2</v>
      </c>
      <c r="S105" s="19">
        <v>2</v>
      </c>
      <c r="T105" s="19">
        <v>2</v>
      </c>
      <c r="V105" s="19">
        <v>0</v>
      </c>
      <c r="W105" s="19">
        <v>0</v>
      </c>
      <c r="X105" s="15"/>
      <c r="Y105" s="15"/>
      <c r="Z105" s="15"/>
      <c r="AA105" s="15"/>
    </row>
    <row r="106" spans="1:27" x14ac:dyDescent="0.25">
      <c r="A106" s="14" t="str">
        <f t="shared" si="33"/>
        <v>tdg_grp_sft_mrks</v>
      </c>
      <c r="B106" s="14" t="str">
        <f t="shared" si="34"/>
        <v>sft mrks</v>
      </c>
      <c r="C106" s="14" t="str">
        <f t="shared" si="35"/>
        <v>sft_mrks</v>
      </c>
      <c r="D106" s="14" t="str">
        <f t="shared" si="36"/>
        <v>sft_mrks</v>
      </c>
      <c r="E106" s="13" t="s">
        <v>89</v>
      </c>
      <c r="F106" s="14" t="str">
        <f t="shared" si="37"/>
        <v>tdg_grp_sft_mrks_qstn_ovrpck_sctn_4101</v>
      </c>
      <c r="G106" s="14" t="str">
        <f t="shared" si="30"/>
        <v>ovrpck_sctn_4101</v>
      </c>
      <c r="H106" s="14" t="str">
        <f t="shared" si="40"/>
        <v>ovrpck_sctn_4101</v>
      </c>
      <c r="I106" s="14" t="str">
        <f t="shared" si="31"/>
        <v>Ovrpck (Sctn 4.10.1)</v>
      </c>
      <c r="J106" s="1" t="s">
        <v>237</v>
      </c>
      <c r="K106" s="19" t="s">
        <v>7</v>
      </c>
      <c r="L106" s="14" t="str">
        <f t="shared" si="41"/>
        <v>tdg_grp_sft_mrks_qstn_ovrpck_sctn_4101_rspns_noncompliant</v>
      </c>
      <c r="M106" s="14" t="str">
        <f t="shared" si="38"/>
        <v>tdg_grp_sft_mrks_qstn_ovrpck_sctn_4101_rspns</v>
      </c>
      <c r="N106" s="14" t="s">
        <v>176</v>
      </c>
      <c r="O106" s="14" t="str">
        <f t="shared" si="39"/>
        <v>FR Non-compliant</v>
      </c>
      <c r="P106" s="19">
        <v>1</v>
      </c>
      <c r="Q106" s="19">
        <v>0</v>
      </c>
      <c r="R106" s="19">
        <v>1</v>
      </c>
      <c r="S106" s="19">
        <v>0</v>
      </c>
      <c r="T106" s="19">
        <v>0</v>
      </c>
      <c r="V106" s="19">
        <v>1</v>
      </c>
      <c r="W106" s="19">
        <v>0</v>
      </c>
      <c r="X106" s="15"/>
      <c r="Y106" s="15"/>
      <c r="Z106" s="15"/>
      <c r="AA106" s="15"/>
    </row>
    <row r="107" spans="1:27" x14ac:dyDescent="0.25">
      <c r="A107" s="14" t="str">
        <f t="shared" si="33"/>
        <v>tdg_grp_sft_mrks</v>
      </c>
      <c r="B107" s="14" t="str">
        <f t="shared" si="34"/>
        <v>sft mrks</v>
      </c>
      <c r="C107" s="14" t="str">
        <f t="shared" si="35"/>
        <v>sft_mrks</v>
      </c>
      <c r="D107" s="14" t="str">
        <f t="shared" si="36"/>
        <v>sft_mrks</v>
      </c>
      <c r="E107" s="13" t="s">
        <v>89</v>
      </c>
      <c r="F107" s="14" t="str">
        <f t="shared" si="37"/>
        <v>tdg_grp_sft_mrks_qstn_ovrpck_sctn_4101</v>
      </c>
      <c r="G107" s="14" t="str">
        <f t="shared" si="30"/>
        <v>ovrpck_sctn_4101</v>
      </c>
      <c r="H107" s="14" t="str">
        <f t="shared" si="40"/>
        <v>ovrpck_sctn_4101</v>
      </c>
      <c r="I107" s="14" t="str">
        <f t="shared" si="31"/>
        <v>Ovrpck (Sctn 4.10.1)</v>
      </c>
      <c r="J107" s="1" t="s">
        <v>237</v>
      </c>
      <c r="K107" s="19" t="s">
        <v>7</v>
      </c>
      <c r="L107" s="14" t="str">
        <f t="shared" si="41"/>
        <v>tdg_grp_sft_mrks_qstn_ovrpck_sctn_4101_rspns_na</v>
      </c>
      <c r="M107" s="14" t="str">
        <f t="shared" si="38"/>
        <v>tdg_grp_sft_mrks_qstn_ovrpck_sctn_4101_rspns</v>
      </c>
      <c r="N107" s="14" t="s">
        <v>177</v>
      </c>
      <c r="O107" s="14" t="str">
        <f t="shared" si="39"/>
        <v>FR N/A</v>
      </c>
      <c r="P107" s="19">
        <v>0</v>
      </c>
      <c r="Q107" s="19">
        <v>0</v>
      </c>
      <c r="R107" s="19">
        <v>2</v>
      </c>
      <c r="S107" s="19">
        <v>2</v>
      </c>
      <c r="T107" s="19">
        <v>2</v>
      </c>
      <c r="V107" s="19">
        <v>2</v>
      </c>
      <c r="W107" s="19">
        <v>0</v>
      </c>
      <c r="X107" s="15"/>
      <c r="Y107" s="15"/>
      <c r="Z107" s="15"/>
      <c r="AA107" s="15"/>
    </row>
    <row r="108" spans="1:27" x14ac:dyDescent="0.25">
      <c r="A108" s="14" t="str">
        <f t="shared" si="33"/>
        <v>tdg_grp_sft_mrks</v>
      </c>
      <c r="B108" s="14" t="str">
        <f t="shared" si="34"/>
        <v>sft mrks</v>
      </c>
      <c r="C108" s="14" t="str">
        <f t="shared" si="35"/>
        <v>sft_mrks</v>
      </c>
      <c r="D108" s="14" t="str">
        <f t="shared" si="36"/>
        <v>sft_mrks</v>
      </c>
      <c r="E108" s="13" t="s">
        <v>89</v>
      </c>
      <c r="F108" s="14" t="str">
        <f t="shared" si="37"/>
        <v>tdg_grp_sft_mrks_qstn_cnsldtn_bn_sctn</v>
      </c>
      <c r="G108" s="14" t="str">
        <f t="shared" si="30"/>
        <v>cnsldtn_bn_sctn</v>
      </c>
      <c r="H108" s="14" t="str">
        <f t="shared" si="40"/>
        <v>cnsldtn_bn_sctn_</v>
      </c>
      <c r="I108" s="14" t="str">
        <f t="shared" si="31"/>
        <v>Cnsldtn Bn (Sctn 4.10.2)</v>
      </c>
      <c r="J108" s="1" t="s">
        <v>238</v>
      </c>
      <c r="K108" s="19" t="s">
        <v>7</v>
      </c>
      <c r="L108" s="14" t="str">
        <f t="shared" si="41"/>
        <v>tdg_grp_sft_mrks_qstn_cnsldtn_bn_sctn_rspns_compliant</v>
      </c>
      <c r="M108" s="14" t="str">
        <f t="shared" si="38"/>
        <v>tdg_grp_sft_mrks_qstn_cnsldtn_bn_sctn_rspns</v>
      </c>
      <c r="N108" s="14" t="s">
        <v>175</v>
      </c>
      <c r="O108" s="14" t="str">
        <f t="shared" si="39"/>
        <v>FR Compliant</v>
      </c>
      <c r="P108" s="19">
        <v>0</v>
      </c>
      <c r="Q108" s="19">
        <v>0</v>
      </c>
      <c r="R108" s="19">
        <v>2</v>
      </c>
      <c r="S108" s="19">
        <v>2</v>
      </c>
      <c r="T108" s="19">
        <v>2</v>
      </c>
      <c r="V108" s="19">
        <v>0</v>
      </c>
      <c r="W108" s="19">
        <v>0</v>
      </c>
      <c r="X108" s="15"/>
      <c r="Y108" s="15"/>
      <c r="Z108" s="15"/>
      <c r="AA108" s="15"/>
    </row>
    <row r="109" spans="1:27" x14ac:dyDescent="0.25">
      <c r="A109" s="14" t="str">
        <f t="shared" si="33"/>
        <v>tdg_grp_sft_mrks</v>
      </c>
      <c r="B109" s="14" t="str">
        <f t="shared" si="34"/>
        <v>sft mrks</v>
      </c>
      <c r="C109" s="14" t="str">
        <f t="shared" si="35"/>
        <v>sft_mrks</v>
      </c>
      <c r="D109" s="14" t="str">
        <f t="shared" si="36"/>
        <v>sft_mrks</v>
      </c>
      <c r="E109" s="13" t="s">
        <v>89</v>
      </c>
      <c r="F109" s="14" t="str">
        <f t="shared" si="37"/>
        <v>tdg_grp_sft_mrks_qstn_cnsldtn_bn_sctn</v>
      </c>
      <c r="G109" s="14" t="str">
        <f t="shared" si="30"/>
        <v>cnsldtn_bn_sctn</v>
      </c>
      <c r="H109" s="14" t="str">
        <f t="shared" si="40"/>
        <v>cnsldtn_bn_sctn_</v>
      </c>
      <c r="I109" s="14" t="str">
        <f t="shared" si="31"/>
        <v>Cnsldtn Bn (Sctn 4.10.2)</v>
      </c>
      <c r="J109" s="1" t="s">
        <v>238</v>
      </c>
      <c r="K109" s="19" t="s">
        <v>7</v>
      </c>
      <c r="L109" s="14" t="str">
        <f t="shared" si="41"/>
        <v>tdg_grp_sft_mrks_qstn_cnsldtn_bn_sctn_rspns_noncompliant</v>
      </c>
      <c r="M109" s="14" t="str">
        <f t="shared" si="38"/>
        <v>tdg_grp_sft_mrks_qstn_cnsldtn_bn_sctn_rspns</v>
      </c>
      <c r="N109" s="14" t="s">
        <v>176</v>
      </c>
      <c r="O109" s="14" t="str">
        <f t="shared" si="39"/>
        <v>FR Non-compliant</v>
      </c>
      <c r="P109" s="19">
        <v>1</v>
      </c>
      <c r="Q109" s="19">
        <v>0</v>
      </c>
      <c r="R109" s="19">
        <v>1</v>
      </c>
      <c r="S109" s="19">
        <v>0</v>
      </c>
      <c r="T109" s="19">
        <v>0</v>
      </c>
      <c r="V109" s="19">
        <v>1</v>
      </c>
      <c r="W109" s="19">
        <v>0</v>
      </c>
      <c r="X109" s="15"/>
      <c r="Y109" s="15"/>
      <c r="Z109" s="15"/>
      <c r="AA109" s="15"/>
    </row>
    <row r="110" spans="1:27" x14ac:dyDescent="0.25">
      <c r="A110" s="14" t="str">
        <f t="shared" si="33"/>
        <v>tdg_grp_sft_mrks</v>
      </c>
      <c r="B110" s="14" t="str">
        <f t="shared" si="34"/>
        <v>sft mrks</v>
      </c>
      <c r="C110" s="14" t="str">
        <f t="shared" si="35"/>
        <v>sft_mrks</v>
      </c>
      <c r="D110" s="14" t="str">
        <f t="shared" si="36"/>
        <v>sft_mrks</v>
      </c>
      <c r="E110" s="13" t="s">
        <v>89</v>
      </c>
      <c r="F110" s="14" t="str">
        <f t="shared" si="37"/>
        <v>tdg_grp_sft_mrks_qstn_cnsldtn_bn_sctn</v>
      </c>
      <c r="G110" s="14" t="str">
        <f t="shared" si="30"/>
        <v>cnsldtn_bn_sctn</v>
      </c>
      <c r="H110" s="14" t="str">
        <f t="shared" si="40"/>
        <v>cnsldtn_bn_sctn_</v>
      </c>
      <c r="I110" s="14" t="str">
        <f t="shared" si="31"/>
        <v>Cnsldtn Bn (Sctn 4.10.2)</v>
      </c>
      <c r="J110" s="1" t="s">
        <v>238</v>
      </c>
      <c r="K110" s="19" t="s">
        <v>7</v>
      </c>
      <c r="L110" s="14" t="str">
        <f t="shared" si="41"/>
        <v>tdg_grp_sft_mrks_qstn_cnsldtn_bn_sctn_rspns_na</v>
      </c>
      <c r="M110" s="14" t="str">
        <f t="shared" si="38"/>
        <v>tdg_grp_sft_mrks_qstn_cnsldtn_bn_sctn_rspns</v>
      </c>
      <c r="N110" s="14" t="s">
        <v>177</v>
      </c>
      <c r="O110" s="14" t="str">
        <f t="shared" si="39"/>
        <v>FR N/A</v>
      </c>
      <c r="P110" s="19">
        <v>0</v>
      </c>
      <c r="Q110" s="19">
        <v>0</v>
      </c>
      <c r="R110" s="19">
        <v>2</v>
      </c>
      <c r="S110" s="19">
        <v>2</v>
      </c>
      <c r="T110" s="19">
        <v>2</v>
      </c>
      <c r="V110" s="19">
        <v>2</v>
      </c>
      <c r="W110" s="19">
        <v>0</v>
      </c>
      <c r="X110" s="15"/>
      <c r="Y110" s="15"/>
      <c r="Z110" s="15"/>
      <c r="AA110" s="15"/>
    </row>
    <row r="111" spans="1:27" x14ac:dyDescent="0.25">
      <c r="A111" s="14" t="str">
        <f t="shared" si="33"/>
        <v>tdg_grp_sft_mrks</v>
      </c>
      <c r="B111" s="14" t="str">
        <f t="shared" si="34"/>
        <v>sft mrks</v>
      </c>
      <c r="C111" s="14" t="str">
        <f t="shared" si="35"/>
        <v>sft_mrks</v>
      </c>
      <c r="D111" s="14" t="str">
        <f t="shared" si="36"/>
        <v>sft_mrks</v>
      </c>
      <c r="E111" s="13" t="s">
        <v>89</v>
      </c>
      <c r="F111" s="14" t="str">
        <f t="shared" si="37"/>
        <v>tdg_grp_sft_mrks_qstn_plcrds_n_lrg_mns</v>
      </c>
      <c r="G111" s="14" t="str">
        <f t="shared" si="30"/>
        <v>plcrds_n_lrg_mns</v>
      </c>
      <c r="H111" s="14" t="str">
        <f t="shared" si="40"/>
        <v>plcrds_n_lrg_mns</v>
      </c>
      <c r="I111" s="14" t="str">
        <f t="shared" si="31"/>
        <v>Plcrds n  Lrg Mns f Cntnmnt (Sctn 4.15)</v>
      </c>
      <c r="J111" s="1" t="s">
        <v>239</v>
      </c>
      <c r="K111" s="19" t="s">
        <v>7</v>
      </c>
      <c r="L111" s="14" t="str">
        <f t="shared" si="41"/>
        <v>tdg_grp_sft_mrks_qstn_plcrds_n_lrg_mns_rspns_compliant</v>
      </c>
      <c r="M111" s="14" t="str">
        <f t="shared" si="38"/>
        <v>tdg_grp_sft_mrks_qstn_plcrds_n_lrg_mns_rspns</v>
      </c>
      <c r="N111" s="14" t="s">
        <v>175</v>
      </c>
      <c r="O111" s="14" t="str">
        <f t="shared" si="39"/>
        <v>FR Compliant</v>
      </c>
      <c r="P111" s="19">
        <v>0</v>
      </c>
      <c r="Q111" s="19">
        <v>0</v>
      </c>
      <c r="R111" s="19">
        <v>2</v>
      </c>
      <c r="S111" s="19">
        <v>2</v>
      </c>
      <c r="T111" s="19">
        <v>2</v>
      </c>
      <c r="V111" s="19">
        <v>0</v>
      </c>
      <c r="W111" s="19">
        <v>0</v>
      </c>
      <c r="X111" s="15"/>
      <c r="Y111" s="15"/>
      <c r="Z111" s="15"/>
      <c r="AA111" s="15"/>
    </row>
    <row r="112" spans="1:27" x14ac:dyDescent="0.25">
      <c r="A112" s="14" t="str">
        <f t="shared" si="33"/>
        <v>tdg_grp_sft_mrks</v>
      </c>
      <c r="B112" s="14" t="str">
        <f t="shared" si="34"/>
        <v>sft mrks</v>
      </c>
      <c r="C112" s="14" t="str">
        <f t="shared" si="35"/>
        <v>sft_mrks</v>
      </c>
      <c r="D112" s="14" t="str">
        <f t="shared" si="36"/>
        <v>sft_mrks</v>
      </c>
      <c r="E112" s="13" t="s">
        <v>89</v>
      </c>
      <c r="F112" s="14" t="str">
        <f t="shared" si="37"/>
        <v>tdg_grp_sft_mrks_qstn_plcrds_n_lrg_mns</v>
      </c>
      <c r="G112" s="14" t="str">
        <f t="shared" si="30"/>
        <v>plcrds_n_lrg_mns</v>
      </c>
      <c r="H112" s="14" t="str">
        <f t="shared" si="40"/>
        <v>plcrds_n_lrg_mns</v>
      </c>
      <c r="I112" s="14" t="str">
        <f t="shared" si="31"/>
        <v>Plcrds n  Lrg Mns f Cntnmnt (Sctn 4.15)</v>
      </c>
      <c r="J112" s="1" t="s">
        <v>239</v>
      </c>
      <c r="K112" s="19" t="s">
        <v>7</v>
      </c>
      <c r="L112" s="14" t="str">
        <f t="shared" si="41"/>
        <v>tdg_grp_sft_mrks_qstn_plcrds_n_lrg_mns_rspns_noncompliant</v>
      </c>
      <c r="M112" s="14" t="str">
        <f t="shared" si="38"/>
        <v>tdg_grp_sft_mrks_qstn_plcrds_n_lrg_mns_rspns</v>
      </c>
      <c r="N112" s="14" t="s">
        <v>176</v>
      </c>
      <c r="O112" s="14" t="str">
        <f t="shared" si="39"/>
        <v>FR Non-compliant</v>
      </c>
      <c r="P112" s="19">
        <v>1</v>
      </c>
      <c r="Q112" s="19">
        <v>0</v>
      </c>
      <c r="R112" s="19">
        <v>1</v>
      </c>
      <c r="S112" s="19">
        <v>0</v>
      </c>
      <c r="T112" s="19">
        <v>0</v>
      </c>
      <c r="V112" s="19">
        <v>1</v>
      </c>
      <c r="W112" s="19">
        <v>0</v>
      </c>
      <c r="X112" s="15"/>
      <c r="Y112" s="15"/>
      <c r="Z112" s="15"/>
      <c r="AA112" s="15"/>
    </row>
    <row r="113" spans="1:27" x14ac:dyDescent="0.25">
      <c r="A113" s="14" t="str">
        <f t="shared" si="33"/>
        <v>tdg_grp_sft_mrks</v>
      </c>
      <c r="B113" s="14" t="str">
        <f t="shared" si="34"/>
        <v>sft mrks</v>
      </c>
      <c r="C113" s="14" t="str">
        <f t="shared" si="35"/>
        <v>sft_mrks</v>
      </c>
      <c r="D113" s="14" t="str">
        <f t="shared" si="36"/>
        <v>sft_mrks</v>
      </c>
      <c r="E113" s="13" t="s">
        <v>89</v>
      </c>
      <c r="F113" s="14" t="str">
        <f t="shared" si="37"/>
        <v>tdg_grp_sft_mrks_qstn_plcrds_n_lrg_mns</v>
      </c>
      <c r="G113" s="14" t="str">
        <f t="shared" si="30"/>
        <v>plcrds_n_lrg_mns</v>
      </c>
      <c r="H113" s="14" t="str">
        <f t="shared" si="40"/>
        <v>plcrds_n_lrg_mns</v>
      </c>
      <c r="I113" s="14" t="str">
        <f t="shared" si="31"/>
        <v>Plcrds n  Lrg Mns f Cntnmnt (Sctn 4.15)</v>
      </c>
      <c r="J113" s="1" t="s">
        <v>239</v>
      </c>
      <c r="K113" s="19" t="s">
        <v>7</v>
      </c>
      <c r="L113" s="14" t="str">
        <f t="shared" si="41"/>
        <v>tdg_grp_sft_mrks_qstn_plcrds_n_lrg_mns_rspns_na</v>
      </c>
      <c r="M113" s="14" t="str">
        <f t="shared" si="38"/>
        <v>tdg_grp_sft_mrks_qstn_plcrds_n_lrg_mns_rspns</v>
      </c>
      <c r="N113" s="14" t="s">
        <v>177</v>
      </c>
      <c r="O113" s="14" t="str">
        <f t="shared" si="39"/>
        <v>FR N/A</v>
      </c>
      <c r="P113" s="19">
        <v>0</v>
      </c>
      <c r="Q113" s="19">
        <v>0</v>
      </c>
      <c r="R113" s="19">
        <v>2</v>
      </c>
      <c r="S113" s="19">
        <v>2</v>
      </c>
      <c r="T113" s="19">
        <v>2</v>
      </c>
      <c r="V113" s="19">
        <v>2</v>
      </c>
      <c r="W113" s="19">
        <v>0</v>
      </c>
      <c r="X113" s="15"/>
      <c r="Y113" s="15"/>
      <c r="Z113" s="15"/>
      <c r="AA113" s="15"/>
    </row>
    <row r="114" spans="1:27" x14ac:dyDescent="0.25">
      <c r="A114" s="14" t="str">
        <f t="shared" si="33"/>
        <v>tdg_grp_sft_mrks</v>
      </c>
      <c r="B114" s="14" t="str">
        <f t="shared" si="34"/>
        <v>sft mrks</v>
      </c>
      <c r="C114" s="14" t="str">
        <f t="shared" si="35"/>
        <v>sft_mrks</v>
      </c>
      <c r="D114" s="14" t="str">
        <f t="shared" si="36"/>
        <v>sft_mrks</v>
      </c>
      <c r="E114" s="13" t="s">
        <v>89</v>
      </c>
      <c r="F114" s="14" t="str">
        <f t="shared" si="37"/>
        <v>tdg_grp_sft_mrks_qstn_un_nmbrs_n_lrg_m</v>
      </c>
      <c r="G114" s="14" t="str">
        <f t="shared" si="30"/>
        <v>un_nmbrs_n_lrg_m</v>
      </c>
      <c r="H114" s="14" t="str">
        <f t="shared" si="40"/>
        <v>un_nmbrs_n_lrg_m</v>
      </c>
      <c r="I114" s="14" t="str">
        <f t="shared" si="31"/>
        <v>UN Nmbrs n  Lrg Mns f Cntnmnt (Sctn 4.15.2)</v>
      </c>
      <c r="J114" s="1" t="s">
        <v>240</v>
      </c>
      <c r="K114" s="19" t="s">
        <v>7</v>
      </c>
      <c r="L114" s="14" t="str">
        <f t="shared" si="41"/>
        <v>tdg_grp_sft_mrks_qstn_un_nmbrs_n_lrg_m_rspns_compliant</v>
      </c>
      <c r="M114" s="14" t="str">
        <f t="shared" si="38"/>
        <v>tdg_grp_sft_mrks_qstn_un_nmbrs_n_lrg_m_rspns</v>
      </c>
      <c r="N114" s="14" t="s">
        <v>175</v>
      </c>
      <c r="O114" s="14" t="str">
        <f t="shared" si="39"/>
        <v>FR Compliant</v>
      </c>
      <c r="P114" s="19">
        <v>0</v>
      </c>
      <c r="Q114" s="19">
        <v>0</v>
      </c>
      <c r="R114" s="19">
        <v>2</v>
      </c>
      <c r="S114" s="19">
        <v>2</v>
      </c>
      <c r="T114" s="19">
        <v>2</v>
      </c>
      <c r="V114" s="19">
        <v>0</v>
      </c>
      <c r="W114" s="19">
        <v>0</v>
      </c>
      <c r="X114" s="15"/>
      <c r="Y114" s="15"/>
      <c r="Z114" s="15"/>
      <c r="AA114" s="15"/>
    </row>
    <row r="115" spans="1:27" x14ac:dyDescent="0.25">
      <c r="A115" s="14" t="str">
        <f t="shared" si="33"/>
        <v>tdg_grp_sft_mrks</v>
      </c>
      <c r="B115" s="14" t="str">
        <f t="shared" si="34"/>
        <v>sft mrks</v>
      </c>
      <c r="C115" s="14" t="str">
        <f t="shared" si="35"/>
        <v>sft_mrks</v>
      </c>
      <c r="D115" s="14" t="str">
        <f t="shared" si="36"/>
        <v>sft_mrks</v>
      </c>
      <c r="E115" s="13" t="s">
        <v>89</v>
      </c>
      <c r="F115" s="14" t="str">
        <f t="shared" si="37"/>
        <v>tdg_grp_sft_mrks_qstn_un_nmbrs_n_lrg_m</v>
      </c>
      <c r="G115" s="14" t="str">
        <f t="shared" si="30"/>
        <v>un_nmbrs_n_lrg_m</v>
      </c>
      <c r="H115" s="14" t="str">
        <f t="shared" si="40"/>
        <v>un_nmbrs_n_lrg_m</v>
      </c>
      <c r="I115" s="14" t="str">
        <f t="shared" si="31"/>
        <v>UN Nmbrs n  Lrg Mns f Cntnmnt (Sctn 4.15.2)</v>
      </c>
      <c r="J115" s="1" t="s">
        <v>240</v>
      </c>
      <c r="K115" s="19" t="s">
        <v>7</v>
      </c>
      <c r="L115" s="14" t="str">
        <f t="shared" si="41"/>
        <v>tdg_grp_sft_mrks_qstn_un_nmbrs_n_lrg_m_rspns_noncompliant</v>
      </c>
      <c r="M115" s="14" t="str">
        <f t="shared" si="38"/>
        <v>tdg_grp_sft_mrks_qstn_un_nmbrs_n_lrg_m_rspns</v>
      </c>
      <c r="N115" s="14" t="s">
        <v>176</v>
      </c>
      <c r="O115" s="14" t="str">
        <f t="shared" si="39"/>
        <v>FR Non-compliant</v>
      </c>
      <c r="P115" s="19">
        <v>1</v>
      </c>
      <c r="Q115" s="19">
        <v>0</v>
      </c>
      <c r="R115" s="19">
        <v>1</v>
      </c>
      <c r="S115" s="19">
        <v>0</v>
      </c>
      <c r="T115" s="19">
        <v>0</v>
      </c>
      <c r="V115" s="19">
        <v>1</v>
      </c>
      <c r="W115" s="19">
        <v>0</v>
      </c>
      <c r="X115" s="15"/>
      <c r="Y115" s="15"/>
      <c r="Z115" s="15"/>
      <c r="AA115" s="15"/>
    </row>
    <row r="116" spans="1:27" x14ac:dyDescent="0.25">
      <c r="A116" s="14" t="str">
        <f t="shared" si="33"/>
        <v>tdg_grp_sft_mrks</v>
      </c>
      <c r="B116" s="14" t="str">
        <f t="shared" si="34"/>
        <v>sft mrks</v>
      </c>
      <c r="C116" s="14" t="str">
        <f t="shared" si="35"/>
        <v>sft_mrks</v>
      </c>
      <c r="D116" s="14" t="str">
        <f t="shared" si="36"/>
        <v>sft_mrks</v>
      </c>
      <c r="E116" s="13" t="s">
        <v>89</v>
      </c>
      <c r="F116" s="14" t="str">
        <f t="shared" si="37"/>
        <v>tdg_grp_sft_mrks_qstn_un_nmbrs_n_lrg_m</v>
      </c>
      <c r="G116" s="14" t="str">
        <f t="shared" si="30"/>
        <v>un_nmbrs_n_lrg_m</v>
      </c>
      <c r="H116" s="14" t="str">
        <f t="shared" si="40"/>
        <v>un_nmbrs_n_lrg_m</v>
      </c>
      <c r="I116" s="14" t="str">
        <f t="shared" si="31"/>
        <v>UN Nmbrs n  Lrg Mns f Cntnmnt (Sctn 4.15.2)</v>
      </c>
      <c r="J116" s="1" t="s">
        <v>240</v>
      </c>
      <c r="K116" s="19" t="s">
        <v>7</v>
      </c>
      <c r="L116" s="14" t="str">
        <f t="shared" si="41"/>
        <v>tdg_grp_sft_mrks_qstn_un_nmbrs_n_lrg_m_rspns_na</v>
      </c>
      <c r="M116" s="14" t="str">
        <f t="shared" si="38"/>
        <v>tdg_grp_sft_mrks_qstn_un_nmbrs_n_lrg_m_rspns</v>
      </c>
      <c r="N116" s="14" t="s">
        <v>177</v>
      </c>
      <c r="O116" s="14" t="str">
        <f t="shared" si="39"/>
        <v>FR N/A</v>
      </c>
      <c r="P116" s="19">
        <v>0</v>
      </c>
      <c r="Q116" s="19">
        <v>0</v>
      </c>
      <c r="R116" s="19">
        <v>2</v>
      </c>
      <c r="S116" s="19">
        <v>2</v>
      </c>
      <c r="T116" s="19">
        <v>2</v>
      </c>
      <c r="V116" s="19">
        <v>2</v>
      </c>
      <c r="W116" s="19">
        <v>0</v>
      </c>
      <c r="X116" s="15"/>
      <c r="Y116" s="15"/>
      <c r="Z116" s="15"/>
      <c r="AA116" s="15"/>
    </row>
    <row r="117" spans="1:27" ht="30" x14ac:dyDescent="0.25">
      <c r="A117" s="14" t="str">
        <f t="shared" si="33"/>
        <v>tdg_grp_sft_mrks</v>
      </c>
      <c r="B117" s="14" t="str">
        <f t="shared" si="34"/>
        <v>sft mrks</v>
      </c>
      <c r="C117" s="14" t="str">
        <f t="shared" si="35"/>
        <v>sft_mrks</v>
      </c>
      <c r="D117" s="14" t="str">
        <f t="shared" si="36"/>
        <v>sft_mrks</v>
      </c>
      <c r="E117" s="13" t="s">
        <v>89</v>
      </c>
      <c r="F117" s="14" t="str">
        <f t="shared" si="37"/>
        <v>tdg_grp_sft_mrks_qstn_vsblt_f_lbls_plc</v>
      </c>
      <c r="G117" s="14" t="str">
        <f t="shared" ref="G117:G176" si="42">IF(RIGHT(H117, 1) = "_", REPLACE(H117, LEN(H117), 1, ""), H117)</f>
        <v>vsblt_f_lbls_plc</v>
      </c>
      <c r="H117" s="14" t="str">
        <f t="shared" si="40"/>
        <v>vsblt_f_lbls_plc</v>
      </c>
      <c r="I117" s="14" t="str">
        <f t="shared" ref="I117:I176" si="43">SUBSTITUTE(SUBSTITUTE(SUBSTITUTE(SUBSTITUTE(SUBSTITUTE(SUBSTITUTE(J117,"y",""), "u", ""), "o", ""),"i",""),"e", ""),"a", "")</f>
        <v>Vsblt f Lbls, Plcrds nd UN Nmbrs n  Lrg Mns f Cntnmnt (Sctn 4.15.4)</v>
      </c>
      <c r="J117" s="1" t="s">
        <v>241</v>
      </c>
      <c r="K117" s="19" t="s">
        <v>7</v>
      </c>
      <c r="L117" s="14" t="str">
        <f t="shared" ref="L117:L148" si="44">SUBSTITUTE(SUBSTITUTE(SUBSTITUTE((CONCATENATE(F117,"_rspns_", LOWER(N117))), "/", ""), "-", ""), " ", "_")</f>
        <v>tdg_grp_sft_mrks_qstn_vsblt_f_lbls_plc_rspns_compliant</v>
      </c>
      <c r="M117" s="14" t="str">
        <f t="shared" si="38"/>
        <v>tdg_grp_sft_mrks_qstn_vsblt_f_lbls_plc_rspns</v>
      </c>
      <c r="N117" s="14" t="s">
        <v>175</v>
      </c>
      <c r="O117" s="14" t="str">
        <f t="shared" si="39"/>
        <v>FR Compliant</v>
      </c>
      <c r="P117" s="19">
        <v>0</v>
      </c>
      <c r="Q117" s="19">
        <v>0</v>
      </c>
      <c r="R117" s="19">
        <v>2</v>
      </c>
      <c r="S117" s="19">
        <v>2</v>
      </c>
      <c r="T117" s="19">
        <v>2</v>
      </c>
      <c r="V117" s="19">
        <v>0</v>
      </c>
      <c r="W117" s="19">
        <v>0</v>
      </c>
      <c r="X117" s="15"/>
      <c r="Y117" s="15"/>
      <c r="Z117" s="15"/>
      <c r="AA117" s="15"/>
    </row>
    <row r="118" spans="1:27" ht="30" x14ac:dyDescent="0.25">
      <c r="A118" s="14" t="str">
        <f t="shared" ref="A118:A176" si="45">CONCATENATE("tdg_grp_", D118)</f>
        <v>tdg_grp_sft_mrks</v>
      </c>
      <c r="B118" s="14" t="str">
        <f t="shared" ref="B118:B176" si="46">SUBSTITUTE(SUBSTITUTE(SUBSTITUTE(SUBSTITUTE(SUBSTITUTE(SUBSTITUTE(LOWER(E118),"y",""), "u", ""), "o", ""),"i",""),"e", ""),"a", "")</f>
        <v>sft mrks</v>
      </c>
      <c r="C118" s="14" t="str">
        <f t="shared" ref="C118:C176" si="47">LOWER(MID(SUBSTITUTE(SUBSTITUTE(SUBSTITUTE(SUBSTITUTE(SUBSTITUTE(SUBSTITUTE(SUBSTITUTE(B118, "/", ""), ".", ""), ",","")," ","_"), "-", ""), ":", ""), "__", "_"),1,16))</f>
        <v>sft_mrks</v>
      </c>
      <c r="D118" s="14" t="str">
        <f t="shared" ref="D118:D176" si="48">IF(RIGHT(C118, 1) = "_", REPLACE(C118, LEN(C118), 1, ""), C118)</f>
        <v>sft_mrks</v>
      </c>
      <c r="E118" s="13" t="s">
        <v>89</v>
      </c>
      <c r="F118" s="14" t="str">
        <f t="shared" ref="F118:F176" si="49">CONCATENATE(A118, "_qstn_", G118)</f>
        <v>tdg_grp_sft_mrks_qstn_vsblt_f_lbls_plc</v>
      </c>
      <c r="G118" s="14" t="str">
        <f t="shared" si="42"/>
        <v>vsblt_f_lbls_plc</v>
      </c>
      <c r="H118" s="14" t="str">
        <f t="shared" si="40"/>
        <v>vsblt_f_lbls_plc</v>
      </c>
      <c r="I118" s="14" t="str">
        <f t="shared" si="43"/>
        <v>Vsblt f Lbls, Plcrds nd UN Nmbrs n  Lrg Mns f Cntnmnt (Sctn 4.15.4)</v>
      </c>
      <c r="J118" s="1" t="s">
        <v>241</v>
      </c>
      <c r="K118" s="19" t="s">
        <v>7</v>
      </c>
      <c r="L118" s="14" t="str">
        <f t="shared" si="44"/>
        <v>tdg_grp_sft_mrks_qstn_vsblt_f_lbls_plc_rspns_noncompliant</v>
      </c>
      <c r="M118" s="14" t="str">
        <f t="shared" ref="M118:M176" si="50">MID(L118, 1, LEN(L118) - LEN(SUBSTITUTE(SUBSTITUTE(SUBSTITUTE(N118, "-", ""), "/", ""), " ", "_") ) - 1)</f>
        <v>tdg_grp_sft_mrks_qstn_vsblt_f_lbls_plc_rspns</v>
      </c>
      <c r="N118" s="14" t="s">
        <v>176</v>
      </c>
      <c r="O118" s="14" t="str">
        <f t="shared" si="39"/>
        <v>FR Non-compliant</v>
      </c>
      <c r="P118" s="19">
        <v>1</v>
      </c>
      <c r="Q118" s="19">
        <v>0</v>
      </c>
      <c r="R118" s="19">
        <v>1</v>
      </c>
      <c r="S118" s="19">
        <v>0</v>
      </c>
      <c r="T118" s="19">
        <v>0</v>
      </c>
      <c r="V118" s="19">
        <v>1</v>
      </c>
      <c r="W118" s="19">
        <v>0</v>
      </c>
      <c r="X118" s="15"/>
      <c r="Y118" s="15"/>
      <c r="Z118" s="15"/>
      <c r="AA118" s="15"/>
    </row>
    <row r="119" spans="1:27" ht="30" x14ac:dyDescent="0.25">
      <c r="A119" s="14" t="str">
        <f t="shared" si="45"/>
        <v>tdg_grp_sft_mrks</v>
      </c>
      <c r="B119" s="14" t="str">
        <f t="shared" si="46"/>
        <v>sft mrks</v>
      </c>
      <c r="C119" s="14" t="str">
        <f t="shared" si="47"/>
        <v>sft_mrks</v>
      </c>
      <c r="D119" s="14" t="str">
        <f t="shared" si="48"/>
        <v>sft_mrks</v>
      </c>
      <c r="E119" s="13" t="s">
        <v>89</v>
      </c>
      <c r="F119" s="14" t="str">
        <f t="shared" si="49"/>
        <v>tdg_grp_sft_mrks_qstn_vsblt_f_lbls_plc</v>
      </c>
      <c r="G119" s="14" t="str">
        <f t="shared" si="42"/>
        <v>vsblt_f_lbls_plc</v>
      </c>
      <c r="H119" s="14" t="str">
        <f t="shared" si="40"/>
        <v>vsblt_f_lbls_plc</v>
      </c>
      <c r="I119" s="14" t="str">
        <f t="shared" si="43"/>
        <v>Vsblt f Lbls, Plcrds nd UN Nmbrs n  Lrg Mns f Cntnmnt (Sctn 4.15.4)</v>
      </c>
      <c r="J119" s="1" t="s">
        <v>241</v>
      </c>
      <c r="K119" s="19" t="s">
        <v>7</v>
      </c>
      <c r="L119" s="14" t="str">
        <f t="shared" si="44"/>
        <v>tdg_grp_sft_mrks_qstn_vsblt_f_lbls_plc_rspns_na</v>
      </c>
      <c r="M119" s="14" t="str">
        <f t="shared" si="50"/>
        <v>tdg_grp_sft_mrks_qstn_vsblt_f_lbls_plc_rspns</v>
      </c>
      <c r="N119" s="14" t="s">
        <v>177</v>
      </c>
      <c r="O119" s="14" t="str">
        <f t="shared" si="39"/>
        <v>FR N/A</v>
      </c>
      <c r="P119" s="19">
        <v>0</v>
      </c>
      <c r="Q119" s="19">
        <v>0</v>
      </c>
      <c r="R119" s="19">
        <v>2</v>
      </c>
      <c r="S119" s="19">
        <v>2</v>
      </c>
      <c r="T119" s="19">
        <v>2</v>
      </c>
      <c r="V119" s="19">
        <v>2</v>
      </c>
      <c r="W119" s="19">
        <v>0</v>
      </c>
      <c r="X119" s="15"/>
      <c r="Y119" s="15"/>
      <c r="Z119" s="15"/>
      <c r="AA119" s="15"/>
    </row>
    <row r="120" spans="1:27" ht="30" x14ac:dyDescent="0.25">
      <c r="A120" s="14" t="str">
        <f t="shared" si="45"/>
        <v>tdg_grp_sft_mrks</v>
      </c>
      <c r="B120" s="14" t="str">
        <f t="shared" si="46"/>
        <v>sft mrks</v>
      </c>
      <c r="C120" s="14" t="str">
        <f t="shared" si="47"/>
        <v>sft_mrks</v>
      </c>
      <c r="D120" s="14" t="str">
        <f t="shared" si="48"/>
        <v>sft_mrks</v>
      </c>
      <c r="E120" s="13" t="s">
        <v>89</v>
      </c>
      <c r="F120" s="14" t="str">
        <f t="shared" si="49"/>
        <v>tdg_grp_sft_mrks_qstn_plcrds_lbls_n_n</v>
      </c>
      <c r="G120" s="14" t="str">
        <f t="shared" si="42"/>
        <v>plcrds_lbls_n_n</v>
      </c>
      <c r="H120" s="14" t="str">
        <f t="shared" si="40"/>
        <v>plcrds_lbls_n_n_</v>
      </c>
      <c r="I120" s="14" t="str">
        <f t="shared" si="43"/>
        <v>Plcrds / Lbls n n IBC wth  cpct grtr thn 450 L bt lss thn r ql t 3 000 L (Sctn 4.15.3 (c))</v>
      </c>
      <c r="J120" s="1" t="s">
        <v>242</v>
      </c>
      <c r="K120" s="19" t="s">
        <v>7</v>
      </c>
      <c r="L120" s="14" t="str">
        <f t="shared" si="44"/>
        <v>tdg_grp_sft_mrks_qstn_plcrds_lbls_n_n_rspns_compliant</v>
      </c>
      <c r="M120" s="14" t="str">
        <f t="shared" si="50"/>
        <v>tdg_grp_sft_mrks_qstn_plcrds_lbls_n_n_rspns</v>
      </c>
      <c r="N120" s="14" t="s">
        <v>175</v>
      </c>
      <c r="O120" s="14" t="str">
        <f t="shared" si="39"/>
        <v>FR Compliant</v>
      </c>
      <c r="P120" s="19">
        <v>0</v>
      </c>
      <c r="Q120" s="19">
        <v>0</v>
      </c>
      <c r="R120" s="19">
        <v>2</v>
      </c>
      <c r="S120" s="19">
        <v>2</v>
      </c>
      <c r="T120" s="19">
        <v>2</v>
      </c>
      <c r="V120" s="19">
        <v>0</v>
      </c>
      <c r="W120" s="19">
        <v>0</v>
      </c>
      <c r="X120" s="15"/>
      <c r="Y120" s="15"/>
      <c r="Z120" s="15"/>
      <c r="AA120" s="15"/>
    </row>
    <row r="121" spans="1:27" ht="30" x14ac:dyDescent="0.25">
      <c r="A121" s="14" t="str">
        <f t="shared" si="45"/>
        <v>tdg_grp_sft_mrks</v>
      </c>
      <c r="B121" s="14" t="str">
        <f t="shared" si="46"/>
        <v>sft mrks</v>
      </c>
      <c r="C121" s="14" t="str">
        <f t="shared" si="47"/>
        <v>sft_mrks</v>
      </c>
      <c r="D121" s="14" t="str">
        <f t="shared" si="48"/>
        <v>sft_mrks</v>
      </c>
      <c r="E121" s="13" t="s">
        <v>89</v>
      </c>
      <c r="F121" s="14" t="str">
        <f t="shared" si="49"/>
        <v>tdg_grp_sft_mrks_qstn_plcrds_lbls_n_n</v>
      </c>
      <c r="G121" s="14" t="str">
        <f t="shared" si="42"/>
        <v>plcrds_lbls_n_n</v>
      </c>
      <c r="H121" s="14" t="str">
        <f t="shared" si="40"/>
        <v>plcrds_lbls_n_n_</v>
      </c>
      <c r="I121" s="14" t="str">
        <f t="shared" si="43"/>
        <v>Plcrds / Lbls n n IBC wth  cpct grtr thn 450 L bt lss thn r ql t 3 000 L (Sctn 4.15.3 (c))</v>
      </c>
      <c r="J121" s="1" t="s">
        <v>242</v>
      </c>
      <c r="K121" s="19" t="s">
        <v>7</v>
      </c>
      <c r="L121" s="14" t="str">
        <f t="shared" si="44"/>
        <v>tdg_grp_sft_mrks_qstn_plcrds_lbls_n_n_rspns_noncompliant</v>
      </c>
      <c r="M121" s="14" t="str">
        <f t="shared" si="50"/>
        <v>tdg_grp_sft_mrks_qstn_plcrds_lbls_n_n_rspns</v>
      </c>
      <c r="N121" s="14" t="s">
        <v>176</v>
      </c>
      <c r="O121" s="14" t="str">
        <f t="shared" si="39"/>
        <v>FR Non-compliant</v>
      </c>
      <c r="P121" s="19">
        <v>1</v>
      </c>
      <c r="Q121" s="19">
        <v>0</v>
      </c>
      <c r="R121" s="19">
        <v>1</v>
      </c>
      <c r="S121" s="19">
        <v>0</v>
      </c>
      <c r="T121" s="19">
        <v>0</v>
      </c>
      <c r="V121" s="19">
        <v>1</v>
      </c>
      <c r="W121" s="19">
        <v>0</v>
      </c>
      <c r="X121" s="15"/>
      <c r="Y121" s="15"/>
      <c r="Z121" s="15"/>
      <c r="AA121" s="15"/>
    </row>
    <row r="122" spans="1:27" ht="30" x14ac:dyDescent="0.25">
      <c r="A122" s="14" t="str">
        <f t="shared" si="45"/>
        <v>tdg_grp_sft_mrks</v>
      </c>
      <c r="B122" s="14" t="str">
        <f t="shared" si="46"/>
        <v>sft mrks</v>
      </c>
      <c r="C122" s="14" t="str">
        <f t="shared" si="47"/>
        <v>sft_mrks</v>
      </c>
      <c r="D122" s="14" t="str">
        <f t="shared" si="48"/>
        <v>sft_mrks</v>
      </c>
      <c r="E122" s="13" t="s">
        <v>89</v>
      </c>
      <c r="F122" s="14" t="str">
        <f t="shared" si="49"/>
        <v>tdg_grp_sft_mrks_qstn_plcrds_lbls_n_n</v>
      </c>
      <c r="G122" s="14" t="str">
        <f t="shared" si="42"/>
        <v>plcrds_lbls_n_n</v>
      </c>
      <c r="H122" s="14" t="str">
        <f t="shared" si="40"/>
        <v>plcrds_lbls_n_n_</v>
      </c>
      <c r="I122" s="14" t="str">
        <f t="shared" si="43"/>
        <v>Plcrds / Lbls n n IBC wth  cpct grtr thn 450 L bt lss thn r ql t 3 000 L (Sctn 4.15.3 (c))</v>
      </c>
      <c r="J122" s="1" t="s">
        <v>242</v>
      </c>
      <c r="K122" s="19" t="s">
        <v>7</v>
      </c>
      <c r="L122" s="14" t="str">
        <f t="shared" si="44"/>
        <v>tdg_grp_sft_mrks_qstn_plcrds_lbls_n_n_rspns_na</v>
      </c>
      <c r="M122" s="14" t="str">
        <f t="shared" si="50"/>
        <v>tdg_grp_sft_mrks_qstn_plcrds_lbls_n_n_rspns</v>
      </c>
      <c r="N122" s="14" t="s">
        <v>177</v>
      </c>
      <c r="O122" s="14" t="str">
        <f t="shared" si="39"/>
        <v>FR N/A</v>
      </c>
      <c r="P122" s="19">
        <v>0</v>
      </c>
      <c r="Q122" s="19">
        <v>0</v>
      </c>
      <c r="R122" s="19">
        <v>2</v>
      </c>
      <c r="S122" s="19">
        <v>2</v>
      </c>
      <c r="T122" s="19">
        <v>2</v>
      </c>
      <c r="V122" s="19">
        <v>2</v>
      </c>
      <c r="W122" s="19">
        <v>0</v>
      </c>
      <c r="X122" s="15"/>
      <c r="Y122" s="15"/>
      <c r="Z122" s="15"/>
      <c r="AA122" s="15"/>
    </row>
    <row r="123" spans="1:27" x14ac:dyDescent="0.25">
      <c r="A123" s="14" t="str">
        <f t="shared" si="45"/>
        <v>tdg_grp_sft_mrks</v>
      </c>
      <c r="B123" s="14" t="str">
        <f t="shared" si="46"/>
        <v>sft mrks</v>
      </c>
      <c r="C123" s="14" t="str">
        <f t="shared" si="47"/>
        <v>sft_mrks</v>
      </c>
      <c r="D123" s="14" t="str">
        <f t="shared" si="48"/>
        <v>sft_mrks</v>
      </c>
      <c r="E123" s="13" t="s">
        <v>89</v>
      </c>
      <c r="F123" s="14" t="str">
        <f t="shared" si="49"/>
        <v>tdg_grp_sft_mrks_qstn_danger_plcrd_sct</v>
      </c>
      <c r="G123" s="14" t="str">
        <f t="shared" si="42"/>
        <v>danger_plcrd_sct</v>
      </c>
      <c r="H123" s="14" t="str">
        <f t="shared" si="40"/>
        <v>danger_plcrd_sct</v>
      </c>
      <c r="I123" s="14" t="str">
        <f t="shared" si="43"/>
        <v>DANGER Plcrd (Sctn 4.16)</v>
      </c>
      <c r="J123" s="1" t="s">
        <v>243</v>
      </c>
      <c r="K123" s="19" t="s">
        <v>7</v>
      </c>
      <c r="L123" s="14" t="str">
        <f t="shared" si="44"/>
        <v>tdg_grp_sft_mrks_qstn_danger_plcrd_sct_rspns_compliant</v>
      </c>
      <c r="M123" s="14" t="str">
        <f t="shared" si="50"/>
        <v>tdg_grp_sft_mrks_qstn_danger_plcrd_sct_rspns</v>
      </c>
      <c r="N123" s="14" t="s">
        <v>175</v>
      </c>
      <c r="O123" s="14" t="str">
        <f t="shared" ref="O123:O176" si="51">CONCATENATE("FR ", N123)</f>
        <v>FR Compliant</v>
      </c>
      <c r="P123" s="19">
        <v>0</v>
      </c>
      <c r="Q123" s="19">
        <v>0</v>
      </c>
      <c r="R123" s="19">
        <v>2</v>
      </c>
      <c r="S123" s="19">
        <v>2</v>
      </c>
      <c r="T123" s="19">
        <v>2</v>
      </c>
      <c r="V123" s="19">
        <v>0</v>
      </c>
      <c r="W123" s="19">
        <v>0</v>
      </c>
      <c r="X123" s="15"/>
      <c r="Y123" s="15"/>
      <c r="Z123" s="15"/>
      <c r="AA123" s="15"/>
    </row>
    <row r="124" spans="1:27" x14ac:dyDescent="0.25">
      <c r="A124" s="14" t="str">
        <f t="shared" si="45"/>
        <v>tdg_grp_sft_mrks</v>
      </c>
      <c r="B124" s="14" t="str">
        <f t="shared" si="46"/>
        <v>sft mrks</v>
      </c>
      <c r="C124" s="14" t="str">
        <f t="shared" si="47"/>
        <v>sft_mrks</v>
      </c>
      <c r="D124" s="14" t="str">
        <f t="shared" si="48"/>
        <v>sft_mrks</v>
      </c>
      <c r="E124" s="13" t="s">
        <v>89</v>
      </c>
      <c r="F124" s="14" t="str">
        <f t="shared" si="49"/>
        <v>tdg_grp_sft_mrks_qstn_danger_plcrd_sct</v>
      </c>
      <c r="G124" s="14" t="str">
        <f t="shared" si="42"/>
        <v>danger_plcrd_sct</v>
      </c>
      <c r="H124" s="14" t="str">
        <f t="shared" si="40"/>
        <v>danger_plcrd_sct</v>
      </c>
      <c r="I124" s="14" t="str">
        <f t="shared" si="43"/>
        <v>DANGER Plcrd (Sctn 4.16)</v>
      </c>
      <c r="J124" s="1" t="s">
        <v>243</v>
      </c>
      <c r="K124" s="19" t="s">
        <v>7</v>
      </c>
      <c r="L124" s="14" t="str">
        <f t="shared" si="44"/>
        <v>tdg_grp_sft_mrks_qstn_danger_plcrd_sct_rspns_noncompliant</v>
      </c>
      <c r="M124" s="14" t="str">
        <f t="shared" si="50"/>
        <v>tdg_grp_sft_mrks_qstn_danger_plcrd_sct_rspns</v>
      </c>
      <c r="N124" s="14" t="s">
        <v>176</v>
      </c>
      <c r="O124" s="14" t="str">
        <f t="shared" si="51"/>
        <v>FR Non-compliant</v>
      </c>
      <c r="P124" s="19">
        <v>1</v>
      </c>
      <c r="Q124" s="19">
        <v>0</v>
      </c>
      <c r="R124" s="19">
        <v>1</v>
      </c>
      <c r="S124" s="19">
        <v>0</v>
      </c>
      <c r="T124" s="19">
        <v>0</v>
      </c>
      <c r="V124" s="19">
        <v>1</v>
      </c>
      <c r="W124" s="19">
        <v>0</v>
      </c>
      <c r="X124" s="15"/>
      <c r="Y124" s="15"/>
      <c r="Z124" s="15"/>
      <c r="AA124" s="15"/>
    </row>
    <row r="125" spans="1:27" x14ac:dyDescent="0.25">
      <c r="A125" s="14" t="str">
        <f t="shared" si="45"/>
        <v>tdg_grp_sft_mrks</v>
      </c>
      <c r="B125" s="14" t="str">
        <f t="shared" si="46"/>
        <v>sft mrks</v>
      </c>
      <c r="C125" s="14" t="str">
        <f t="shared" si="47"/>
        <v>sft_mrks</v>
      </c>
      <c r="D125" s="14" t="str">
        <f t="shared" si="48"/>
        <v>sft_mrks</v>
      </c>
      <c r="E125" s="13" t="s">
        <v>89</v>
      </c>
      <c r="F125" s="14" t="str">
        <f t="shared" si="49"/>
        <v>tdg_grp_sft_mrks_qstn_danger_plcrd_sct</v>
      </c>
      <c r="G125" s="14" t="str">
        <f t="shared" si="42"/>
        <v>danger_plcrd_sct</v>
      </c>
      <c r="H125" s="14" t="str">
        <f t="shared" si="40"/>
        <v>danger_plcrd_sct</v>
      </c>
      <c r="I125" s="14" t="str">
        <f t="shared" si="43"/>
        <v>DANGER Plcrd (Sctn 4.16)</v>
      </c>
      <c r="J125" s="1" t="s">
        <v>243</v>
      </c>
      <c r="K125" s="19" t="s">
        <v>7</v>
      </c>
      <c r="L125" s="14" t="str">
        <f t="shared" si="44"/>
        <v>tdg_grp_sft_mrks_qstn_danger_plcrd_sct_rspns_na</v>
      </c>
      <c r="M125" s="14" t="str">
        <f t="shared" si="50"/>
        <v>tdg_grp_sft_mrks_qstn_danger_plcrd_sct_rspns</v>
      </c>
      <c r="N125" s="14" t="s">
        <v>177</v>
      </c>
      <c r="O125" s="14" t="str">
        <f t="shared" si="51"/>
        <v>FR N/A</v>
      </c>
      <c r="P125" s="19">
        <v>0</v>
      </c>
      <c r="Q125" s="19">
        <v>0</v>
      </c>
      <c r="R125" s="19">
        <v>2</v>
      </c>
      <c r="S125" s="19">
        <v>2</v>
      </c>
      <c r="T125" s="19">
        <v>2</v>
      </c>
      <c r="V125" s="19">
        <v>2</v>
      </c>
      <c r="W125" s="19">
        <v>0</v>
      </c>
      <c r="X125" s="15"/>
      <c r="Y125" s="15"/>
      <c r="Z125" s="15"/>
      <c r="AA125" s="15"/>
    </row>
    <row r="126" spans="1:27" ht="30" x14ac:dyDescent="0.25">
      <c r="A126" s="14" t="str">
        <f t="shared" si="45"/>
        <v>tdg_grp_sft_mrks</v>
      </c>
      <c r="B126" s="14" t="str">
        <f t="shared" si="46"/>
        <v>sft mrks</v>
      </c>
      <c r="C126" s="14" t="str">
        <f t="shared" si="47"/>
        <v>sft_mrks</v>
      </c>
      <c r="D126" s="14" t="str">
        <f t="shared" si="48"/>
        <v>sft_mrks</v>
      </c>
      <c r="E126" s="13" t="s">
        <v>89</v>
      </c>
      <c r="F126" s="14" t="str">
        <f t="shared" si="49"/>
        <v>tdg_grp_sft_mrks_qstn_plcrds_fr_oxdzng</v>
      </c>
      <c r="G126" s="14" t="str">
        <f t="shared" si="42"/>
        <v>plcrds_fr_oxdzng</v>
      </c>
      <c r="H126" s="14" t="str">
        <f t="shared" si="40"/>
        <v>plcrds_fr_oxdzng</v>
      </c>
      <c r="I126" s="14" t="str">
        <f t="shared" si="43"/>
        <v>Plcrds fr Oxdzng Gss (UN1072, UN1073, UN3156, UN3157) (Sctn 4.18.1)</v>
      </c>
      <c r="J126" s="1" t="s">
        <v>244</v>
      </c>
      <c r="K126" s="19" t="s">
        <v>7</v>
      </c>
      <c r="L126" s="14" t="str">
        <f t="shared" si="44"/>
        <v>tdg_grp_sft_mrks_qstn_plcrds_fr_oxdzng_rspns_compliant</v>
      </c>
      <c r="M126" s="14" t="str">
        <f t="shared" si="50"/>
        <v>tdg_grp_sft_mrks_qstn_plcrds_fr_oxdzng_rspns</v>
      </c>
      <c r="N126" s="14" t="s">
        <v>175</v>
      </c>
      <c r="O126" s="14" t="str">
        <f t="shared" si="51"/>
        <v>FR Compliant</v>
      </c>
      <c r="P126" s="19">
        <v>0</v>
      </c>
      <c r="Q126" s="19">
        <v>0</v>
      </c>
      <c r="R126" s="19">
        <v>2</v>
      </c>
      <c r="S126" s="19">
        <v>2</v>
      </c>
      <c r="T126" s="19">
        <v>2</v>
      </c>
      <c r="V126" s="19">
        <v>0</v>
      </c>
      <c r="W126" s="19">
        <v>0</v>
      </c>
      <c r="X126" s="15"/>
      <c r="Y126" s="15"/>
      <c r="Z126" s="15"/>
      <c r="AA126" s="15"/>
    </row>
    <row r="127" spans="1:27" ht="30" x14ac:dyDescent="0.25">
      <c r="A127" s="14" t="str">
        <f t="shared" si="45"/>
        <v>tdg_grp_sft_mrks</v>
      </c>
      <c r="B127" s="14" t="str">
        <f t="shared" si="46"/>
        <v>sft mrks</v>
      </c>
      <c r="C127" s="14" t="str">
        <f t="shared" si="47"/>
        <v>sft_mrks</v>
      </c>
      <c r="D127" s="14" t="str">
        <f t="shared" si="48"/>
        <v>sft_mrks</v>
      </c>
      <c r="E127" s="13" t="s">
        <v>89</v>
      </c>
      <c r="F127" s="14" t="str">
        <f t="shared" si="49"/>
        <v>tdg_grp_sft_mrks_qstn_plcrds_fr_oxdzng</v>
      </c>
      <c r="G127" s="14" t="str">
        <f t="shared" si="42"/>
        <v>plcrds_fr_oxdzng</v>
      </c>
      <c r="H127" s="14" t="str">
        <f t="shared" si="40"/>
        <v>plcrds_fr_oxdzng</v>
      </c>
      <c r="I127" s="14" t="str">
        <f t="shared" si="43"/>
        <v>Plcrds fr Oxdzng Gss (UN1072, UN1073, UN3156, UN3157) (Sctn 4.18.1)</v>
      </c>
      <c r="J127" s="1" t="s">
        <v>244</v>
      </c>
      <c r="K127" s="19" t="s">
        <v>7</v>
      </c>
      <c r="L127" s="14" t="str">
        <f t="shared" si="44"/>
        <v>tdg_grp_sft_mrks_qstn_plcrds_fr_oxdzng_rspns_noncompliant</v>
      </c>
      <c r="M127" s="14" t="str">
        <f t="shared" si="50"/>
        <v>tdg_grp_sft_mrks_qstn_plcrds_fr_oxdzng_rspns</v>
      </c>
      <c r="N127" s="14" t="s">
        <v>176</v>
      </c>
      <c r="O127" s="14" t="str">
        <f t="shared" si="51"/>
        <v>FR Non-compliant</v>
      </c>
      <c r="P127" s="19">
        <v>1</v>
      </c>
      <c r="Q127" s="19">
        <v>0</v>
      </c>
      <c r="R127" s="19">
        <v>1</v>
      </c>
      <c r="S127" s="19">
        <v>0</v>
      </c>
      <c r="T127" s="19">
        <v>0</v>
      </c>
      <c r="V127" s="19">
        <v>1</v>
      </c>
      <c r="W127" s="19">
        <v>0</v>
      </c>
      <c r="X127" s="15"/>
      <c r="Y127" s="15"/>
      <c r="Z127" s="15"/>
      <c r="AA127" s="15"/>
    </row>
    <row r="128" spans="1:27" ht="30" x14ac:dyDescent="0.25">
      <c r="A128" s="14" t="str">
        <f t="shared" si="45"/>
        <v>tdg_grp_sft_mrks</v>
      </c>
      <c r="B128" s="14" t="str">
        <f t="shared" si="46"/>
        <v>sft mrks</v>
      </c>
      <c r="C128" s="14" t="str">
        <f t="shared" si="47"/>
        <v>sft_mrks</v>
      </c>
      <c r="D128" s="14" t="str">
        <f t="shared" si="48"/>
        <v>sft_mrks</v>
      </c>
      <c r="E128" s="13" t="s">
        <v>89</v>
      </c>
      <c r="F128" s="14" t="str">
        <f t="shared" si="49"/>
        <v>tdg_grp_sft_mrks_qstn_plcrds_fr_oxdzng</v>
      </c>
      <c r="G128" s="14" t="str">
        <f t="shared" si="42"/>
        <v>plcrds_fr_oxdzng</v>
      </c>
      <c r="H128" s="14" t="str">
        <f t="shared" si="40"/>
        <v>plcrds_fr_oxdzng</v>
      </c>
      <c r="I128" s="14" t="str">
        <f t="shared" si="43"/>
        <v>Plcrds fr Oxdzng Gss (UN1072, UN1073, UN3156, UN3157) (Sctn 4.18.1)</v>
      </c>
      <c r="J128" s="1" t="s">
        <v>244</v>
      </c>
      <c r="K128" s="19" t="s">
        <v>7</v>
      </c>
      <c r="L128" s="14" t="str">
        <f t="shared" si="44"/>
        <v>tdg_grp_sft_mrks_qstn_plcrds_fr_oxdzng_rspns_na</v>
      </c>
      <c r="M128" s="14" t="str">
        <f t="shared" si="50"/>
        <v>tdg_grp_sft_mrks_qstn_plcrds_fr_oxdzng_rspns</v>
      </c>
      <c r="N128" s="14" t="s">
        <v>177</v>
      </c>
      <c r="O128" s="14" t="str">
        <f t="shared" si="51"/>
        <v>FR N/A</v>
      </c>
      <c r="P128" s="19">
        <v>0</v>
      </c>
      <c r="Q128" s="19">
        <v>0</v>
      </c>
      <c r="R128" s="19">
        <v>2</v>
      </c>
      <c r="S128" s="19">
        <v>2</v>
      </c>
      <c r="T128" s="19">
        <v>2</v>
      </c>
      <c r="V128" s="19">
        <v>2</v>
      </c>
      <c r="W128" s="19">
        <v>0</v>
      </c>
      <c r="X128" s="15"/>
      <c r="Y128" s="15"/>
      <c r="Z128" s="15"/>
      <c r="AA128" s="15"/>
    </row>
    <row r="129" spans="1:27" ht="30" x14ac:dyDescent="0.25">
      <c r="A129" s="14" t="str">
        <f t="shared" si="45"/>
        <v>tdg_grp_sft_mrks</v>
      </c>
      <c r="B129" s="14" t="str">
        <f t="shared" si="46"/>
        <v>sft mrks</v>
      </c>
      <c r="C129" s="14" t="str">
        <f t="shared" si="47"/>
        <v>sft_mrks</v>
      </c>
      <c r="D129" s="14" t="str">
        <f t="shared" si="48"/>
        <v>sft_mrks</v>
      </c>
      <c r="E129" s="13" t="s">
        <v>89</v>
      </c>
      <c r="F129" s="14" t="str">
        <f t="shared" si="49"/>
        <v>tdg_grp_sft_mrks_qstn_plcrds_fr_un1005</v>
      </c>
      <c r="G129" s="14" t="str">
        <f t="shared" si="42"/>
        <v>plcrds_fr_un1005</v>
      </c>
      <c r="H129" s="14" t="str">
        <f t="shared" si="40"/>
        <v>plcrds_fr_un1005</v>
      </c>
      <c r="I129" s="14" t="str">
        <f t="shared" si="43"/>
        <v>Plcrds fr UN1005, ANHYDROUS AMMONIA (Sctn 4.18.2)</v>
      </c>
      <c r="J129" s="1" t="s">
        <v>245</v>
      </c>
      <c r="K129" s="19" t="s">
        <v>7</v>
      </c>
      <c r="L129" s="14" t="str">
        <f t="shared" si="44"/>
        <v>tdg_grp_sft_mrks_qstn_plcrds_fr_un1005_rspns_compliant</v>
      </c>
      <c r="M129" s="14" t="str">
        <f t="shared" si="50"/>
        <v>tdg_grp_sft_mrks_qstn_plcrds_fr_un1005_rspns</v>
      </c>
      <c r="N129" s="14" t="s">
        <v>175</v>
      </c>
      <c r="O129" s="14" t="str">
        <f t="shared" si="51"/>
        <v>FR Compliant</v>
      </c>
      <c r="P129" s="19">
        <v>0</v>
      </c>
      <c r="Q129" s="19">
        <v>0</v>
      </c>
      <c r="R129" s="19">
        <v>2</v>
      </c>
      <c r="S129" s="19">
        <v>2</v>
      </c>
      <c r="T129" s="19">
        <v>2</v>
      </c>
      <c r="V129" s="19">
        <v>0</v>
      </c>
      <c r="W129" s="19">
        <v>0</v>
      </c>
      <c r="X129" s="15"/>
      <c r="Y129" s="15"/>
      <c r="Z129" s="15"/>
      <c r="AA129" s="15"/>
    </row>
    <row r="130" spans="1:27" ht="30" x14ac:dyDescent="0.25">
      <c r="A130" s="14" t="str">
        <f t="shared" si="45"/>
        <v>tdg_grp_sft_mrks</v>
      </c>
      <c r="B130" s="14" t="str">
        <f t="shared" si="46"/>
        <v>sft mrks</v>
      </c>
      <c r="C130" s="14" t="str">
        <f t="shared" si="47"/>
        <v>sft_mrks</v>
      </c>
      <c r="D130" s="14" t="str">
        <f t="shared" si="48"/>
        <v>sft_mrks</v>
      </c>
      <c r="E130" s="13" t="s">
        <v>89</v>
      </c>
      <c r="F130" s="14" t="str">
        <f t="shared" si="49"/>
        <v>tdg_grp_sft_mrks_qstn_plcrds_fr_un1005</v>
      </c>
      <c r="G130" s="14" t="str">
        <f t="shared" si="42"/>
        <v>plcrds_fr_un1005</v>
      </c>
      <c r="H130" s="14" t="str">
        <f t="shared" si="40"/>
        <v>plcrds_fr_un1005</v>
      </c>
      <c r="I130" s="14" t="str">
        <f t="shared" si="43"/>
        <v>Plcrds fr UN1005, ANHYDROUS AMMONIA (Sctn 4.18.2)</v>
      </c>
      <c r="J130" s="1" t="s">
        <v>245</v>
      </c>
      <c r="K130" s="19" t="s">
        <v>7</v>
      </c>
      <c r="L130" s="14" t="str">
        <f t="shared" si="44"/>
        <v>tdg_grp_sft_mrks_qstn_plcrds_fr_un1005_rspns_noncompliant</v>
      </c>
      <c r="M130" s="14" t="str">
        <f t="shared" si="50"/>
        <v>tdg_grp_sft_mrks_qstn_plcrds_fr_un1005_rspns</v>
      </c>
      <c r="N130" s="14" t="s">
        <v>176</v>
      </c>
      <c r="O130" s="14" t="str">
        <f t="shared" si="51"/>
        <v>FR Non-compliant</v>
      </c>
      <c r="P130" s="19">
        <v>1</v>
      </c>
      <c r="Q130" s="19">
        <v>0</v>
      </c>
      <c r="R130" s="19">
        <v>1</v>
      </c>
      <c r="S130" s="19">
        <v>0</v>
      </c>
      <c r="T130" s="19">
        <v>0</v>
      </c>
      <c r="V130" s="19">
        <v>1</v>
      </c>
      <c r="W130" s="19">
        <v>0</v>
      </c>
      <c r="X130" s="15"/>
      <c r="Y130" s="15"/>
      <c r="Z130" s="15"/>
      <c r="AA130" s="15"/>
    </row>
    <row r="131" spans="1:27" ht="30" x14ac:dyDescent="0.25">
      <c r="A131" s="14" t="str">
        <f t="shared" si="45"/>
        <v>tdg_grp_sft_mrks</v>
      </c>
      <c r="B131" s="14" t="str">
        <f t="shared" si="46"/>
        <v>sft mrks</v>
      </c>
      <c r="C131" s="14" t="str">
        <f t="shared" si="47"/>
        <v>sft_mrks</v>
      </c>
      <c r="D131" s="14" t="str">
        <f t="shared" si="48"/>
        <v>sft_mrks</v>
      </c>
      <c r="E131" s="13" t="s">
        <v>89</v>
      </c>
      <c r="F131" s="14" t="str">
        <f t="shared" si="49"/>
        <v>tdg_grp_sft_mrks_qstn_plcrds_fr_un1005</v>
      </c>
      <c r="G131" s="14" t="str">
        <f t="shared" si="42"/>
        <v>plcrds_fr_un1005</v>
      </c>
      <c r="H131" s="14" t="str">
        <f t="shared" si="40"/>
        <v>plcrds_fr_un1005</v>
      </c>
      <c r="I131" s="14" t="str">
        <f t="shared" si="43"/>
        <v>Plcrds fr UN1005, ANHYDROUS AMMONIA (Sctn 4.18.2)</v>
      </c>
      <c r="J131" s="1" t="s">
        <v>245</v>
      </c>
      <c r="K131" s="19" t="s">
        <v>7</v>
      </c>
      <c r="L131" s="14" t="str">
        <f t="shared" si="44"/>
        <v>tdg_grp_sft_mrks_qstn_plcrds_fr_un1005_rspns_na</v>
      </c>
      <c r="M131" s="14" t="str">
        <f t="shared" si="50"/>
        <v>tdg_grp_sft_mrks_qstn_plcrds_fr_un1005_rspns</v>
      </c>
      <c r="N131" s="14" t="s">
        <v>177</v>
      </c>
      <c r="O131" s="14" t="str">
        <f t="shared" si="51"/>
        <v>FR N/A</v>
      </c>
      <c r="P131" s="19">
        <v>0</v>
      </c>
      <c r="Q131" s="19">
        <v>0</v>
      </c>
      <c r="R131" s="19">
        <v>2</v>
      </c>
      <c r="S131" s="19">
        <v>2</v>
      </c>
      <c r="T131" s="19">
        <v>2</v>
      </c>
      <c r="V131" s="19">
        <v>2</v>
      </c>
      <c r="W131" s="19">
        <v>0</v>
      </c>
      <c r="X131" s="15"/>
      <c r="Y131" s="15"/>
      <c r="Z131" s="15"/>
      <c r="AA131" s="15"/>
    </row>
    <row r="132" spans="1:27" x14ac:dyDescent="0.25">
      <c r="A132" s="14" t="str">
        <f t="shared" si="45"/>
        <v>tdg_grp_sft_mrks</v>
      </c>
      <c r="B132" s="14" t="str">
        <f t="shared" si="46"/>
        <v>sft mrks</v>
      </c>
      <c r="C132" s="14" t="str">
        <f t="shared" si="47"/>
        <v>sft_mrks</v>
      </c>
      <c r="D132" s="14" t="str">
        <f t="shared" si="48"/>
        <v>sft_mrks</v>
      </c>
      <c r="E132" s="13" t="s">
        <v>89</v>
      </c>
      <c r="F132" s="14" t="str">
        <f t="shared" si="49"/>
        <v>tdg_grp_sft_mrks_qstn_cmprtmntlzd_lrg</v>
      </c>
      <c r="G132" s="14" t="str">
        <f t="shared" si="42"/>
        <v>cmprtmntlzd_lrg</v>
      </c>
      <c r="H132" s="14" t="str">
        <f t="shared" si="40"/>
        <v>cmprtmntlzd_lrg_</v>
      </c>
      <c r="I132" s="14" t="str">
        <f t="shared" si="43"/>
        <v>Cmprtmntlzd Lrg Mns f Cntnmnt (Sctn 4.19)</v>
      </c>
      <c r="J132" s="1" t="s">
        <v>246</v>
      </c>
      <c r="K132" s="19" t="s">
        <v>7</v>
      </c>
      <c r="L132" s="14" t="str">
        <f t="shared" si="44"/>
        <v>tdg_grp_sft_mrks_qstn_cmprtmntlzd_lrg_rspns_compliant</v>
      </c>
      <c r="M132" s="14" t="str">
        <f t="shared" si="50"/>
        <v>tdg_grp_sft_mrks_qstn_cmprtmntlzd_lrg_rspns</v>
      </c>
      <c r="N132" s="14" t="s">
        <v>175</v>
      </c>
      <c r="O132" s="14" t="str">
        <f t="shared" si="51"/>
        <v>FR Compliant</v>
      </c>
      <c r="P132" s="19">
        <v>0</v>
      </c>
      <c r="Q132" s="19">
        <v>0</v>
      </c>
      <c r="R132" s="19">
        <v>2</v>
      </c>
      <c r="S132" s="19">
        <v>2</v>
      </c>
      <c r="T132" s="19">
        <v>2</v>
      </c>
      <c r="V132" s="19">
        <v>0</v>
      </c>
      <c r="W132" s="19">
        <v>0</v>
      </c>
      <c r="X132" s="15"/>
      <c r="Y132" s="15"/>
      <c r="Z132" s="15"/>
      <c r="AA132" s="15"/>
    </row>
    <row r="133" spans="1:27" x14ac:dyDescent="0.25">
      <c r="A133" s="14" t="str">
        <f t="shared" si="45"/>
        <v>tdg_grp_sft_mrks</v>
      </c>
      <c r="B133" s="14" t="str">
        <f t="shared" si="46"/>
        <v>sft mrks</v>
      </c>
      <c r="C133" s="14" t="str">
        <f t="shared" si="47"/>
        <v>sft_mrks</v>
      </c>
      <c r="D133" s="14" t="str">
        <f t="shared" si="48"/>
        <v>sft_mrks</v>
      </c>
      <c r="E133" s="13" t="s">
        <v>89</v>
      </c>
      <c r="F133" s="14" t="str">
        <f t="shared" si="49"/>
        <v>tdg_grp_sft_mrks_qstn_cmprtmntlzd_lrg</v>
      </c>
      <c r="G133" s="14" t="str">
        <f t="shared" si="42"/>
        <v>cmprtmntlzd_lrg</v>
      </c>
      <c r="H133" s="14" t="str">
        <f t="shared" si="40"/>
        <v>cmprtmntlzd_lrg_</v>
      </c>
      <c r="I133" s="14" t="str">
        <f t="shared" si="43"/>
        <v>Cmprtmntlzd Lrg Mns f Cntnmnt (Sctn 4.19)</v>
      </c>
      <c r="J133" s="1" t="s">
        <v>246</v>
      </c>
      <c r="K133" s="19" t="s">
        <v>7</v>
      </c>
      <c r="L133" s="14" t="str">
        <f t="shared" si="44"/>
        <v>tdg_grp_sft_mrks_qstn_cmprtmntlzd_lrg_rspns_noncompliant</v>
      </c>
      <c r="M133" s="14" t="str">
        <f t="shared" si="50"/>
        <v>tdg_grp_sft_mrks_qstn_cmprtmntlzd_lrg_rspns</v>
      </c>
      <c r="N133" s="14" t="s">
        <v>176</v>
      </c>
      <c r="O133" s="14" t="str">
        <f t="shared" si="51"/>
        <v>FR Non-compliant</v>
      </c>
      <c r="P133" s="19">
        <v>1</v>
      </c>
      <c r="Q133" s="19">
        <v>0</v>
      </c>
      <c r="R133" s="19">
        <v>1</v>
      </c>
      <c r="S133" s="19">
        <v>0</v>
      </c>
      <c r="T133" s="19">
        <v>0</v>
      </c>
      <c r="V133" s="19">
        <v>1</v>
      </c>
      <c r="W133" s="19">
        <v>0</v>
      </c>
      <c r="X133" s="15"/>
      <c r="Y133" s="15"/>
      <c r="Z133" s="15"/>
      <c r="AA133" s="15"/>
    </row>
    <row r="134" spans="1:27" x14ac:dyDescent="0.25">
      <c r="A134" s="14" t="str">
        <f t="shared" si="45"/>
        <v>tdg_grp_sft_mrks</v>
      </c>
      <c r="B134" s="14" t="str">
        <f t="shared" si="46"/>
        <v>sft mrks</v>
      </c>
      <c r="C134" s="14" t="str">
        <f t="shared" si="47"/>
        <v>sft_mrks</v>
      </c>
      <c r="D134" s="14" t="str">
        <f t="shared" si="48"/>
        <v>sft_mrks</v>
      </c>
      <c r="E134" s="13" t="s">
        <v>89</v>
      </c>
      <c r="F134" s="14" t="str">
        <f t="shared" si="49"/>
        <v>tdg_grp_sft_mrks_qstn_cmprtmntlzd_lrg</v>
      </c>
      <c r="G134" s="14" t="str">
        <f t="shared" si="42"/>
        <v>cmprtmntlzd_lrg</v>
      </c>
      <c r="H134" s="14" t="str">
        <f t="shared" si="40"/>
        <v>cmprtmntlzd_lrg_</v>
      </c>
      <c r="I134" s="14" t="str">
        <f t="shared" si="43"/>
        <v>Cmprtmntlzd Lrg Mns f Cntnmnt (Sctn 4.19)</v>
      </c>
      <c r="J134" s="1" t="s">
        <v>246</v>
      </c>
      <c r="K134" s="19" t="s">
        <v>7</v>
      </c>
      <c r="L134" s="14" t="str">
        <f t="shared" si="44"/>
        <v>tdg_grp_sft_mrks_qstn_cmprtmntlzd_lrg_rspns_na</v>
      </c>
      <c r="M134" s="14" t="str">
        <f t="shared" si="50"/>
        <v>tdg_grp_sft_mrks_qstn_cmprtmntlzd_lrg_rspns</v>
      </c>
      <c r="N134" s="14" t="s">
        <v>177</v>
      </c>
      <c r="O134" s="14" t="str">
        <f t="shared" si="51"/>
        <v>FR N/A</v>
      </c>
      <c r="P134" s="19">
        <v>0</v>
      </c>
      <c r="Q134" s="19">
        <v>0</v>
      </c>
      <c r="R134" s="19">
        <v>2</v>
      </c>
      <c r="S134" s="19">
        <v>2</v>
      </c>
      <c r="T134" s="19">
        <v>2</v>
      </c>
      <c r="V134" s="19">
        <v>2</v>
      </c>
      <c r="W134" s="19">
        <v>0</v>
      </c>
      <c r="X134" s="15"/>
      <c r="Y134" s="15"/>
      <c r="Z134" s="15"/>
      <c r="AA134" s="15"/>
    </row>
    <row r="135" spans="1:27" x14ac:dyDescent="0.25">
      <c r="A135" s="14" t="str">
        <f t="shared" si="45"/>
        <v>tdg_grp_sft_mrks</v>
      </c>
      <c r="B135" s="14" t="str">
        <f t="shared" si="46"/>
        <v>sft mrks</v>
      </c>
      <c r="C135" s="14" t="str">
        <f t="shared" si="47"/>
        <v>sft_mrks</v>
      </c>
      <c r="D135" s="14" t="str">
        <f t="shared" si="48"/>
        <v>sft_mrks</v>
      </c>
      <c r="E135" s="13" t="s">
        <v>89</v>
      </c>
      <c r="F135" s="14" t="str">
        <f t="shared" si="49"/>
        <v>tdg_grp_sft_mrks_qstn_elvtd_tmprtr_sct</v>
      </c>
      <c r="G135" s="14" t="str">
        <f t="shared" si="42"/>
        <v>elvtd_tmprtr_sct</v>
      </c>
      <c r="H135" s="14" t="str">
        <f t="shared" si="40"/>
        <v>elvtd_tmprtr_sct</v>
      </c>
      <c r="I135" s="14" t="str">
        <f t="shared" si="43"/>
        <v>Elvtd Tmprtr (Sctn 4.2)</v>
      </c>
      <c r="J135" s="1" t="s">
        <v>247</v>
      </c>
      <c r="K135" s="19" t="s">
        <v>7</v>
      </c>
      <c r="L135" s="14" t="str">
        <f t="shared" si="44"/>
        <v>tdg_grp_sft_mrks_qstn_elvtd_tmprtr_sct_rspns_compliant</v>
      </c>
      <c r="M135" s="14" t="str">
        <f t="shared" si="50"/>
        <v>tdg_grp_sft_mrks_qstn_elvtd_tmprtr_sct_rspns</v>
      </c>
      <c r="N135" s="14" t="s">
        <v>175</v>
      </c>
      <c r="O135" s="14" t="str">
        <f t="shared" si="51"/>
        <v>FR Compliant</v>
      </c>
      <c r="P135" s="19">
        <v>0</v>
      </c>
      <c r="Q135" s="19">
        <v>0</v>
      </c>
      <c r="R135" s="19">
        <v>2</v>
      </c>
      <c r="S135" s="19">
        <v>2</v>
      </c>
      <c r="T135" s="19">
        <v>2</v>
      </c>
      <c r="U135" s="16"/>
      <c r="V135" s="19">
        <v>0</v>
      </c>
      <c r="W135" s="19">
        <v>0</v>
      </c>
    </row>
    <row r="136" spans="1:27" x14ac:dyDescent="0.25">
      <c r="A136" s="14" t="str">
        <f t="shared" si="45"/>
        <v>tdg_grp_sft_mrks</v>
      </c>
      <c r="B136" s="14" t="str">
        <f t="shared" si="46"/>
        <v>sft mrks</v>
      </c>
      <c r="C136" s="14" t="str">
        <f t="shared" si="47"/>
        <v>sft_mrks</v>
      </c>
      <c r="D136" s="14" t="str">
        <f t="shared" si="48"/>
        <v>sft_mrks</v>
      </c>
      <c r="E136" s="13" t="s">
        <v>89</v>
      </c>
      <c r="F136" s="14" t="str">
        <f t="shared" si="49"/>
        <v>tdg_grp_sft_mrks_qstn_elvtd_tmprtr_sct</v>
      </c>
      <c r="G136" s="14" t="str">
        <f t="shared" si="42"/>
        <v>elvtd_tmprtr_sct</v>
      </c>
      <c r="H136" s="14" t="str">
        <f t="shared" si="40"/>
        <v>elvtd_tmprtr_sct</v>
      </c>
      <c r="I136" s="14" t="str">
        <f t="shared" si="43"/>
        <v>Elvtd Tmprtr (Sctn 4.2)</v>
      </c>
      <c r="J136" s="1" t="s">
        <v>247</v>
      </c>
      <c r="K136" s="19" t="s">
        <v>7</v>
      </c>
      <c r="L136" s="14" t="str">
        <f t="shared" si="44"/>
        <v>tdg_grp_sft_mrks_qstn_elvtd_tmprtr_sct_rspns_noncompliant</v>
      </c>
      <c r="M136" s="14" t="str">
        <f t="shared" si="50"/>
        <v>tdg_grp_sft_mrks_qstn_elvtd_tmprtr_sct_rspns</v>
      </c>
      <c r="N136" s="14" t="s">
        <v>176</v>
      </c>
      <c r="O136" s="14" t="str">
        <f t="shared" si="51"/>
        <v>FR Non-compliant</v>
      </c>
      <c r="P136" s="19">
        <v>1</v>
      </c>
      <c r="Q136" s="19">
        <v>0</v>
      </c>
      <c r="R136" s="19">
        <v>1</v>
      </c>
      <c r="S136" s="19">
        <v>0</v>
      </c>
      <c r="T136" s="19">
        <v>0</v>
      </c>
      <c r="V136" s="19">
        <v>1</v>
      </c>
      <c r="W136" s="19">
        <v>0</v>
      </c>
    </row>
    <row r="137" spans="1:27" x14ac:dyDescent="0.25">
      <c r="A137" s="14" t="str">
        <f t="shared" si="45"/>
        <v>tdg_grp_sft_mrks</v>
      </c>
      <c r="B137" s="14" t="str">
        <f t="shared" si="46"/>
        <v>sft mrks</v>
      </c>
      <c r="C137" s="14" t="str">
        <f t="shared" si="47"/>
        <v>sft_mrks</v>
      </c>
      <c r="D137" s="14" t="str">
        <f t="shared" si="48"/>
        <v>sft_mrks</v>
      </c>
      <c r="E137" s="13" t="s">
        <v>89</v>
      </c>
      <c r="F137" s="14" t="str">
        <f t="shared" si="49"/>
        <v>tdg_grp_sft_mrks_qstn_elvtd_tmprtr_sct</v>
      </c>
      <c r="G137" s="14" t="str">
        <f t="shared" si="42"/>
        <v>elvtd_tmprtr_sct</v>
      </c>
      <c r="H137" s="14" t="str">
        <f t="shared" si="40"/>
        <v>elvtd_tmprtr_sct</v>
      </c>
      <c r="I137" s="14" t="str">
        <f t="shared" si="43"/>
        <v>Elvtd Tmprtr (Sctn 4.2)</v>
      </c>
      <c r="J137" s="1" t="s">
        <v>247</v>
      </c>
      <c r="K137" s="19" t="s">
        <v>7</v>
      </c>
      <c r="L137" s="14" t="str">
        <f t="shared" si="44"/>
        <v>tdg_grp_sft_mrks_qstn_elvtd_tmprtr_sct_rspns_na</v>
      </c>
      <c r="M137" s="14" t="str">
        <f t="shared" si="50"/>
        <v>tdg_grp_sft_mrks_qstn_elvtd_tmprtr_sct_rspns</v>
      </c>
      <c r="N137" s="14" t="s">
        <v>177</v>
      </c>
      <c r="O137" s="14" t="str">
        <f t="shared" si="51"/>
        <v>FR N/A</v>
      </c>
      <c r="P137" s="19">
        <v>0</v>
      </c>
      <c r="Q137" s="19">
        <v>0</v>
      </c>
      <c r="R137" s="19">
        <v>2</v>
      </c>
      <c r="S137" s="19">
        <v>2</v>
      </c>
      <c r="T137" s="19">
        <v>2</v>
      </c>
      <c r="V137" s="19">
        <v>2</v>
      </c>
      <c r="W137" s="19">
        <v>0</v>
      </c>
    </row>
    <row r="138" spans="1:27" x14ac:dyDescent="0.25">
      <c r="A138" s="14" t="str">
        <f t="shared" si="45"/>
        <v>tdg_grp_sft_mrks</v>
      </c>
      <c r="B138" s="14" t="str">
        <f t="shared" si="46"/>
        <v>sft mrks</v>
      </c>
      <c r="C138" s="14" t="str">
        <f t="shared" si="47"/>
        <v>sft_mrks</v>
      </c>
      <c r="D138" s="14" t="str">
        <f t="shared" si="48"/>
        <v>sft_mrks</v>
      </c>
      <c r="E138" s="13" t="s">
        <v>89</v>
      </c>
      <c r="F138" s="14" t="str">
        <f t="shared" si="49"/>
        <v>tdg_grp_sft_mrks_qstn_fmgtn_sctn_421</v>
      </c>
      <c r="G138" s="14" t="str">
        <f t="shared" si="42"/>
        <v>fmgtn_sctn_421</v>
      </c>
      <c r="H138" s="14" t="str">
        <f t="shared" si="40"/>
        <v>fmgtn_sctn_421</v>
      </c>
      <c r="I138" s="14" t="str">
        <f t="shared" si="43"/>
        <v>Fmgtn (Sctn 4.21)</v>
      </c>
      <c r="J138" s="1" t="s">
        <v>248</v>
      </c>
      <c r="K138" s="19" t="s">
        <v>7</v>
      </c>
      <c r="L138" s="14" t="str">
        <f t="shared" si="44"/>
        <v>tdg_grp_sft_mrks_qstn_fmgtn_sctn_421_rspns_compliant</v>
      </c>
      <c r="M138" s="14" t="str">
        <f t="shared" si="50"/>
        <v>tdg_grp_sft_mrks_qstn_fmgtn_sctn_421_rspns</v>
      </c>
      <c r="N138" s="14" t="s">
        <v>175</v>
      </c>
      <c r="O138" s="14" t="str">
        <f t="shared" si="51"/>
        <v>FR Compliant</v>
      </c>
      <c r="P138" s="19">
        <v>0</v>
      </c>
      <c r="Q138" s="19">
        <v>0</v>
      </c>
      <c r="R138" s="19">
        <v>2</v>
      </c>
      <c r="S138" s="19">
        <v>2</v>
      </c>
      <c r="T138" s="19">
        <v>2</v>
      </c>
      <c r="V138" s="19">
        <v>0</v>
      </c>
      <c r="W138" s="19">
        <v>0</v>
      </c>
    </row>
    <row r="139" spans="1:27" x14ac:dyDescent="0.25">
      <c r="A139" s="14" t="str">
        <f t="shared" si="45"/>
        <v>tdg_grp_sft_mrks</v>
      </c>
      <c r="B139" s="14" t="str">
        <f t="shared" si="46"/>
        <v>sft mrks</v>
      </c>
      <c r="C139" s="14" t="str">
        <f t="shared" si="47"/>
        <v>sft_mrks</v>
      </c>
      <c r="D139" s="14" t="str">
        <f t="shared" si="48"/>
        <v>sft_mrks</v>
      </c>
      <c r="E139" s="13" t="s">
        <v>89</v>
      </c>
      <c r="F139" s="14" t="str">
        <f t="shared" si="49"/>
        <v>tdg_grp_sft_mrks_qstn_fmgtn_sctn_421</v>
      </c>
      <c r="G139" s="14" t="str">
        <f t="shared" si="42"/>
        <v>fmgtn_sctn_421</v>
      </c>
      <c r="H139" s="14" t="str">
        <f t="shared" si="40"/>
        <v>fmgtn_sctn_421</v>
      </c>
      <c r="I139" s="14" t="str">
        <f t="shared" si="43"/>
        <v>Fmgtn (Sctn 4.21)</v>
      </c>
      <c r="J139" s="1" t="s">
        <v>248</v>
      </c>
      <c r="K139" s="19" t="s">
        <v>7</v>
      </c>
      <c r="L139" s="14" t="str">
        <f t="shared" si="44"/>
        <v>tdg_grp_sft_mrks_qstn_fmgtn_sctn_421_rspns_noncompliant</v>
      </c>
      <c r="M139" s="14" t="str">
        <f t="shared" si="50"/>
        <v>tdg_grp_sft_mrks_qstn_fmgtn_sctn_421_rspns</v>
      </c>
      <c r="N139" s="14" t="s">
        <v>176</v>
      </c>
      <c r="O139" s="14" t="str">
        <f t="shared" si="51"/>
        <v>FR Non-compliant</v>
      </c>
      <c r="P139" s="19">
        <v>1</v>
      </c>
      <c r="Q139" s="19">
        <v>0</v>
      </c>
      <c r="R139" s="19">
        <v>1</v>
      </c>
      <c r="S139" s="19">
        <v>0</v>
      </c>
      <c r="T139" s="19">
        <v>0</v>
      </c>
      <c r="V139" s="19">
        <v>1</v>
      </c>
      <c r="W139" s="19">
        <v>0</v>
      </c>
    </row>
    <row r="140" spans="1:27" x14ac:dyDescent="0.25">
      <c r="A140" s="14" t="str">
        <f t="shared" si="45"/>
        <v>tdg_grp_sft_mrks</v>
      </c>
      <c r="B140" s="14" t="str">
        <f t="shared" si="46"/>
        <v>sft mrks</v>
      </c>
      <c r="C140" s="14" t="str">
        <f t="shared" si="47"/>
        <v>sft_mrks</v>
      </c>
      <c r="D140" s="14" t="str">
        <f t="shared" si="48"/>
        <v>sft_mrks</v>
      </c>
      <c r="E140" s="13" t="s">
        <v>89</v>
      </c>
      <c r="F140" s="14" t="str">
        <f t="shared" si="49"/>
        <v>tdg_grp_sft_mrks_qstn_fmgtn_sctn_421</v>
      </c>
      <c r="G140" s="14" t="str">
        <f t="shared" si="42"/>
        <v>fmgtn_sctn_421</v>
      </c>
      <c r="H140" s="14" t="str">
        <f t="shared" si="40"/>
        <v>fmgtn_sctn_421</v>
      </c>
      <c r="I140" s="14" t="str">
        <f t="shared" si="43"/>
        <v>Fmgtn (Sctn 4.21)</v>
      </c>
      <c r="J140" s="1" t="s">
        <v>248</v>
      </c>
      <c r="K140" s="19" t="s">
        <v>7</v>
      </c>
      <c r="L140" s="14" t="str">
        <f t="shared" si="44"/>
        <v>tdg_grp_sft_mrks_qstn_fmgtn_sctn_421_rspns_na</v>
      </c>
      <c r="M140" s="14" t="str">
        <f t="shared" si="50"/>
        <v>tdg_grp_sft_mrks_qstn_fmgtn_sctn_421_rspns</v>
      </c>
      <c r="N140" s="14" t="s">
        <v>177</v>
      </c>
      <c r="O140" s="14" t="str">
        <f t="shared" si="51"/>
        <v>FR N/A</v>
      </c>
      <c r="P140" s="19">
        <v>0</v>
      </c>
      <c r="Q140" s="19">
        <v>0</v>
      </c>
      <c r="R140" s="19">
        <v>2</v>
      </c>
      <c r="S140" s="19">
        <v>2</v>
      </c>
      <c r="T140" s="19">
        <v>2</v>
      </c>
      <c r="V140" s="19">
        <v>2</v>
      </c>
      <c r="W140" s="19">
        <v>0</v>
      </c>
    </row>
    <row r="141" spans="1:27" x14ac:dyDescent="0.25">
      <c r="A141" s="14" t="str">
        <f t="shared" si="45"/>
        <v>tdg_grp_sft_mrks</v>
      </c>
      <c r="B141" s="14" t="str">
        <f t="shared" si="46"/>
        <v>sft mrks</v>
      </c>
      <c r="C141" s="14" t="str">
        <f t="shared" si="47"/>
        <v>sft_mrks</v>
      </c>
      <c r="D141" s="14" t="str">
        <f t="shared" si="48"/>
        <v>sft_mrks</v>
      </c>
      <c r="E141" s="13" t="s">
        <v>89</v>
      </c>
      <c r="F141" s="14" t="str">
        <f t="shared" si="49"/>
        <v>tdg_grp_sft_mrks_qstn_mrn_plltnt_mrk_s</v>
      </c>
      <c r="G141" s="14" t="str">
        <f t="shared" si="42"/>
        <v>mrn_plltnt_mrk_s</v>
      </c>
      <c r="H141" s="14" t="str">
        <f t="shared" si="40"/>
        <v>mrn_plltnt_mrk_s</v>
      </c>
      <c r="I141" s="14" t="str">
        <f t="shared" si="43"/>
        <v>Mrn Plltnt Mrk (Sctn 4.22)</v>
      </c>
      <c r="J141" s="1" t="s">
        <v>249</v>
      </c>
      <c r="K141" s="19" t="s">
        <v>7</v>
      </c>
      <c r="L141" s="14" t="str">
        <f t="shared" si="44"/>
        <v>tdg_grp_sft_mrks_qstn_mrn_plltnt_mrk_s_rspns_compliant</v>
      </c>
      <c r="M141" s="14" t="str">
        <f t="shared" si="50"/>
        <v>tdg_grp_sft_mrks_qstn_mrn_plltnt_mrk_s_rspns</v>
      </c>
      <c r="N141" s="14" t="s">
        <v>175</v>
      </c>
      <c r="O141" s="14" t="str">
        <f t="shared" si="51"/>
        <v>FR Compliant</v>
      </c>
      <c r="P141" s="19">
        <v>0</v>
      </c>
      <c r="Q141" s="19">
        <v>0</v>
      </c>
      <c r="R141" s="19">
        <v>2</v>
      </c>
      <c r="S141" s="19">
        <v>2</v>
      </c>
      <c r="T141" s="19">
        <v>2</v>
      </c>
      <c r="V141" s="19">
        <v>0</v>
      </c>
      <c r="W141" s="19">
        <v>0</v>
      </c>
    </row>
    <row r="142" spans="1:27" x14ac:dyDescent="0.25">
      <c r="A142" s="14" t="str">
        <f t="shared" si="45"/>
        <v>tdg_grp_sft_mrks</v>
      </c>
      <c r="B142" s="14" t="str">
        <f t="shared" si="46"/>
        <v>sft mrks</v>
      </c>
      <c r="C142" s="14" t="str">
        <f t="shared" si="47"/>
        <v>sft_mrks</v>
      </c>
      <c r="D142" s="14" t="str">
        <f t="shared" si="48"/>
        <v>sft_mrks</v>
      </c>
      <c r="E142" s="13" t="s">
        <v>89</v>
      </c>
      <c r="F142" s="14" t="str">
        <f t="shared" si="49"/>
        <v>tdg_grp_sft_mrks_qstn_mrn_plltnt_mrk_s</v>
      </c>
      <c r="G142" s="14" t="str">
        <f t="shared" si="42"/>
        <v>mrn_plltnt_mrk_s</v>
      </c>
      <c r="H142" s="14" t="str">
        <f t="shared" si="40"/>
        <v>mrn_plltnt_mrk_s</v>
      </c>
      <c r="I142" s="14" t="str">
        <f t="shared" si="43"/>
        <v>Mrn Plltnt Mrk (Sctn 4.22)</v>
      </c>
      <c r="J142" s="1" t="s">
        <v>249</v>
      </c>
      <c r="K142" s="19" t="s">
        <v>7</v>
      </c>
      <c r="L142" s="14" t="str">
        <f t="shared" si="44"/>
        <v>tdg_grp_sft_mrks_qstn_mrn_plltnt_mrk_s_rspns_noncompliant</v>
      </c>
      <c r="M142" s="14" t="str">
        <f t="shared" si="50"/>
        <v>tdg_grp_sft_mrks_qstn_mrn_plltnt_mrk_s_rspns</v>
      </c>
      <c r="N142" s="14" t="s">
        <v>176</v>
      </c>
      <c r="O142" s="14" t="str">
        <f t="shared" si="51"/>
        <v>FR Non-compliant</v>
      </c>
      <c r="P142" s="19">
        <v>1</v>
      </c>
      <c r="Q142" s="19">
        <v>0</v>
      </c>
      <c r="R142" s="19">
        <v>1</v>
      </c>
      <c r="S142" s="19">
        <v>0</v>
      </c>
      <c r="T142" s="19">
        <v>0</v>
      </c>
      <c r="V142" s="19">
        <v>1</v>
      </c>
      <c r="W142" s="19">
        <v>0</v>
      </c>
    </row>
    <row r="143" spans="1:27" x14ac:dyDescent="0.25">
      <c r="A143" s="14" t="str">
        <f t="shared" si="45"/>
        <v>tdg_grp_sft_mrks</v>
      </c>
      <c r="B143" s="14" t="str">
        <f t="shared" si="46"/>
        <v>sft mrks</v>
      </c>
      <c r="C143" s="14" t="str">
        <f t="shared" si="47"/>
        <v>sft_mrks</v>
      </c>
      <c r="D143" s="14" t="str">
        <f t="shared" si="48"/>
        <v>sft_mrks</v>
      </c>
      <c r="E143" s="13" t="s">
        <v>89</v>
      </c>
      <c r="F143" s="14" t="str">
        <f t="shared" si="49"/>
        <v>tdg_grp_sft_mrks_qstn_mrn_plltnt_mrk_s</v>
      </c>
      <c r="G143" s="14" t="str">
        <f t="shared" si="42"/>
        <v>mrn_plltnt_mrk_s</v>
      </c>
      <c r="H143" s="14" t="str">
        <f t="shared" si="40"/>
        <v>mrn_plltnt_mrk_s</v>
      </c>
      <c r="I143" s="14" t="str">
        <f t="shared" si="43"/>
        <v>Mrn Plltnt Mrk (Sctn 4.22)</v>
      </c>
      <c r="J143" s="1" t="s">
        <v>249</v>
      </c>
      <c r="K143" s="19" t="s">
        <v>7</v>
      </c>
      <c r="L143" s="14" t="str">
        <f t="shared" si="44"/>
        <v>tdg_grp_sft_mrks_qstn_mrn_plltnt_mrk_s_rspns_na</v>
      </c>
      <c r="M143" s="14" t="str">
        <f t="shared" si="50"/>
        <v>tdg_grp_sft_mrks_qstn_mrn_plltnt_mrk_s_rspns</v>
      </c>
      <c r="N143" s="14" t="s">
        <v>177</v>
      </c>
      <c r="O143" s="14" t="str">
        <f t="shared" si="51"/>
        <v>FR N/A</v>
      </c>
      <c r="P143" s="19">
        <v>0</v>
      </c>
      <c r="Q143" s="19">
        <v>0</v>
      </c>
      <c r="R143" s="19">
        <v>2</v>
      </c>
      <c r="S143" s="19">
        <v>2</v>
      </c>
      <c r="T143" s="19">
        <v>2</v>
      </c>
      <c r="V143" s="19">
        <v>2</v>
      </c>
      <c r="W143" s="19">
        <v>0</v>
      </c>
    </row>
    <row r="144" spans="1:27" x14ac:dyDescent="0.25">
      <c r="A144" s="14" t="str">
        <f t="shared" si="45"/>
        <v>tdg_grp_sft_mrks</v>
      </c>
      <c r="B144" s="14" t="str">
        <f t="shared" si="46"/>
        <v>sft mrks</v>
      </c>
      <c r="C144" s="14" t="str">
        <f t="shared" si="47"/>
        <v>sft_mrks</v>
      </c>
      <c r="D144" s="14" t="str">
        <f t="shared" si="48"/>
        <v>sft_mrks</v>
      </c>
      <c r="E144" s="13" t="s">
        <v>89</v>
      </c>
      <c r="F144" s="14" t="str">
        <f t="shared" si="49"/>
        <v>tdg_grp_sft_mrks_qstn_ctgr_b_mrk_sctn</v>
      </c>
      <c r="G144" s="14" t="str">
        <f t="shared" si="42"/>
        <v>ctgr_b_mrk_sctn</v>
      </c>
      <c r="H144" s="14" t="str">
        <f t="shared" si="40"/>
        <v>ctgr_b_mrk_sctn_</v>
      </c>
      <c r="I144" s="14" t="str">
        <f t="shared" si="43"/>
        <v>Ctgr B mrk (Sctn 4.22.1)</v>
      </c>
      <c r="J144" s="1" t="s">
        <v>250</v>
      </c>
      <c r="K144" s="19" t="s">
        <v>7</v>
      </c>
      <c r="L144" s="14" t="str">
        <f t="shared" si="44"/>
        <v>tdg_grp_sft_mrks_qstn_ctgr_b_mrk_sctn_rspns_compliant</v>
      </c>
      <c r="M144" s="14" t="str">
        <f t="shared" si="50"/>
        <v>tdg_grp_sft_mrks_qstn_ctgr_b_mrk_sctn_rspns</v>
      </c>
      <c r="N144" s="14" t="s">
        <v>175</v>
      </c>
      <c r="O144" s="14" t="str">
        <f t="shared" si="51"/>
        <v>FR Compliant</v>
      </c>
      <c r="P144" s="19">
        <v>0</v>
      </c>
      <c r="Q144" s="19">
        <v>0</v>
      </c>
      <c r="R144" s="19">
        <v>2</v>
      </c>
      <c r="S144" s="19">
        <v>2</v>
      </c>
      <c r="T144" s="19">
        <v>2</v>
      </c>
      <c r="V144" s="19">
        <v>0</v>
      </c>
      <c r="W144" s="19">
        <v>0</v>
      </c>
    </row>
    <row r="145" spans="1:23" x14ac:dyDescent="0.25">
      <c r="A145" s="14" t="str">
        <f t="shared" si="45"/>
        <v>tdg_grp_sft_mrks</v>
      </c>
      <c r="B145" s="14" t="str">
        <f t="shared" si="46"/>
        <v>sft mrks</v>
      </c>
      <c r="C145" s="14" t="str">
        <f t="shared" si="47"/>
        <v>sft_mrks</v>
      </c>
      <c r="D145" s="14" t="str">
        <f t="shared" si="48"/>
        <v>sft_mrks</v>
      </c>
      <c r="E145" s="13" t="s">
        <v>89</v>
      </c>
      <c r="F145" s="14" t="str">
        <f t="shared" si="49"/>
        <v>tdg_grp_sft_mrks_qstn_ctgr_b_mrk_sctn</v>
      </c>
      <c r="G145" s="14" t="str">
        <f t="shared" si="42"/>
        <v>ctgr_b_mrk_sctn</v>
      </c>
      <c r="H145" s="14" t="str">
        <f t="shared" si="40"/>
        <v>ctgr_b_mrk_sctn_</v>
      </c>
      <c r="I145" s="14" t="str">
        <f t="shared" si="43"/>
        <v>Ctgr B mrk (Sctn 4.22.1)</v>
      </c>
      <c r="J145" s="1" t="s">
        <v>250</v>
      </c>
      <c r="K145" s="19" t="s">
        <v>7</v>
      </c>
      <c r="L145" s="14" t="str">
        <f t="shared" si="44"/>
        <v>tdg_grp_sft_mrks_qstn_ctgr_b_mrk_sctn_rspns_noncompliant</v>
      </c>
      <c r="M145" s="14" t="str">
        <f t="shared" si="50"/>
        <v>tdg_grp_sft_mrks_qstn_ctgr_b_mrk_sctn_rspns</v>
      </c>
      <c r="N145" s="14" t="s">
        <v>176</v>
      </c>
      <c r="O145" s="14" t="str">
        <f t="shared" si="51"/>
        <v>FR Non-compliant</v>
      </c>
      <c r="P145" s="19">
        <v>1</v>
      </c>
      <c r="Q145" s="19">
        <v>0</v>
      </c>
      <c r="R145" s="19">
        <v>1</v>
      </c>
      <c r="S145" s="19">
        <v>0</v>
      </c>
      <c r="T145" s="19">
        <v>0</v>
      </c>
      <c r="V145" s="19">
        <v>1</v>
      </c>
      <c r="W145" s="19">
        <v>0</v>
      </c>
    </row>
    <row r="146" spans="1:23" x14ac:dyDescent="0.25">
      <c r="A146" s="14" t="str">
        <f t="shared" si="45"/>
        <v>tdg_grp_sft_mrks</v>
      </c>
      <c r="B146" s="14" t="str">
        <f t="shared" si="46"/>
        <v>sft mrks</v>
      </c>
      <c r="C146" s="14" t="str">
        <f t="shared" si="47"/>
        <v>sft_mrks</v>
      </c>
      <c r="D146" s="14" t="str">
        <f t="shared" si="48"/>
        <v>sft_mrks</v>
      </c>
      <c r="E146" s="13" t="s">
        <v>89</v>
      </c>
      <c r="F146" s="14" t="str">
        <f t="shared" si="49"/>
        <v>tdg_grp_sft_mrks_qstn_ctgr_b_mrk_sctn</v>
      </c>
      <c r="G146" s="14" t="str">
        <f t="shared" si="42"/>
        <v>ctgr_b_mrk_sctn</v>
      </c>
      <c r="H146" s="14" t="str">
        <f t="shared" si="40"/>
        <v>ctgr_b_mrk_sctn_</v>
      </c>
      <c r="I146" s="14" t="str">
        <f t="shared" si="43"/>
        <v>Ctgr B mrk (Sctn 4.22.1)</v>
      </c>
      <c r="J146" s="1" t="s">
        <v>250</v>
      </c>
      <c r="K146" s="19" t="s">
        <v>7</v>
      </c>
      <c r="L146" s="14" t="str">
        <f t="shared" si="44"/>
        <v>tdg_grp_sft_mrks_qstn_ctgr_b_mrk_sctn_rspns_na</v>
      </c>
      <c r="M146" s="14" t="str">
        <f t="shared" si="50"/>
        <v>tdg_grp_sft_mrks_qstn_ctgr_b_mrk_sctn_rspns</v>
      </c>
      <c r="N146" s="14" t="s">
        <v>177</v>
      </c>
      <c r="O146" s="14" t="str">
        <f t="shared" si="51"/>
        <v>FR N/A</v>
      </c>
      <c r="P146" s="19">
        <v>0</v>
      </c>
      <c r="Q146" s="19">
        <v>0</v>
      </c>
      <c r="R146" s="19">
        <v>2</v>
      </c>
      <c r="S146" s="19">
        <v>2</v>
      </c>
      <c r="T146" s="19">
        <v>2</v>
      </c>
      <c r="V146" s="19">
        <v>2</v>
      </c>
      <c r="W146" s="19">
        <v>0</v>
      </c>
    </row>
    <row r="147" spans="1:23" ht="60" x14ac:dyDescent="0.25">
      <c r="A147" s="14" t="str">
        <f t="shared" si="45"/>
        <v>tdg_grp_mns_f_cntnmnt</v>
      </c>
      <c r="B147" s="14" t="str">
        <f t="shared" si="46"/>
        <v>mns f cntnmnt</v>
      </c>
      <c r="C147" s="14" t="str">
        <f t="shared" si="47"/>
        <v>mns_f_cntnmnt</v>
      </c>
      <c r="D147" s="14" t="str">
        <f t="shared" si="48"/>
        <v>mns_f_cntnmnt</v>
      </c>
      <c r="E147" s="13" t="s">
        <v>121</v>
      </c>
      <c r="F147" s="14" t="str">
        <f t="shared" si="49"/>
        <v>tdg_grp_mns_f_cntnmnt_qstn_th_cntnr_mst_b_d</v>
      </c>
      <c r="G147" s="14" t="str">
        <f t="shared" si="42"/>
        <v>th_cntnr_mst_b_d</v>
      </c>
      <c r="H147" s="14" t="str">
        <f t="shared" si="40"/>
        <v>th_cntnr_mst_b_d</v>
      </c>
      <c r="I147" s="14" t="str">
        <f t="shared" si="43"/>
        <v>Th cntnr mst b dsgnd, cnstrctd, flld, clsd, scrd nd mntnd s tht ndr nrml cndtns f trnsprt, ncldng hndlng, thr wll b n rls f th dngrs gds tht cld ndngr pblc sft. (Sbsctn 5.1.1 (3))</v>
      </c>
      <c r="J147" s="1" t="s">
        <v>270</v>
      </c>
      <c r="K147" s="19" t="s">
        <v>7</v>
      </c>
      <c r="L147" s="14" t="str">
        <f t="shared" si="44"/>
        <v>tdg_grp_mns_f_cntnmnt_qstn_th_cntnr_mst_b_d_rspns_compliant</v>
      </c>
      <c r="M147" s="14" t="str">
        <f t="shared" si="50"/>
        <v>tdg_grp_mns_f_cntnmnt_qstn_th_cntnr_mst_b_d_rspns</v>
      </c>
      <c r="N147" s="14" t="s">
        <v>175</v>
      </c>
      <c r="O147" s="14" t="str">
        <f t="shared" si="51"/>
        <v>FR Compliant</v>
      </c>
      <c r="P147" s="19">
        <v>0</v>
      </c>
      <c r="Q147" s="19">
        <v>0</v>
      </c>
      <c r="R147" s="19">
        <v>2</v>
      </c>
      <c r="S147" s="19">
        <v>2</v>
      </c>
      <c r="T147" s="19">
        <v>2</v>
      </c>
      <c r="V147" s="19">
        <v>0</v>
      </c>
      <c r="W147" s="19">
        <v>0</v>
      </c>
    </row>
    <row r="148" spans="1:23" ht="60" x14ac:dyDescent="0.25">
      <c r="A148" s="14" t="str">
        <f t="shared" si="45"/>
        <v>tdg_grp_mns_f_cntnmnt</v>
      </c>
      <c r="B148" s="14" t="str">
        <f t="shared" si="46"/>
        <v>mns f cntnmnt</v>
      </c>
      <c r="C148" s="14" t="str">
        <f t="shared" si="47"/>
        <v>mns_f_cntnmnt</v>
      </c>
      <c r="D148" s="14" t="str">
        <f t="shared" si="48"/>
        <v>mns_f_cntnmnt</v>
      </c>
      <c r="E148" s="13" t="s">
        <v>121</v>
      </c>
      <c r="F148" s="14" t="str">
        <f t="shared" si="49"/>
        <v>tdg_grp_mns_f_cntnmnt_qstn_th_cntnr_mst_b_d</v>
      </c>
      <c r="G148" s="14" t="str">
        <f t="shared" si="42"/>
        <v>th_cntnr_mst_b_d</v>
      </c>
      <c r="H148" s="14" t="str">
        <f t="shared" si="40"/>
        <v>th_cntnr_mst_b_d</v>
      </c>
      <c r="I148" s="14" t="str">
        <f t="shared" si="43"/>
        <v>Th cntnr mst b dsgnd, cnstrctd, flld, clsd, scrd nd mntnd s tht ndr nrml cndtns f trnsprt, ncldng hndlng, thr wll b n rls f th dngrs gds tht cld ndngr pblc sft. (Sbsctn 5.1.1 (3))</v>
      </c>
      <c r="J148" s="1" t="s">
        <v>270</v>
      </c>
      <c r="K148" s="19" t="s">
        <v>7</v>
      </c>
      <c r="L148" s="14" t="str">
        <f t="shared" si="44"/>
        <v>tdg_grp_mns_f_cntnmnt_qstn_th_cntnr_mst_b_d_rspns_noncompliant</v>
      </c>
      <c r="M148" s="14" t="str">
        <f t="shared" si="50"/>
        <v>tdg_grp_mns_f_cntnmnt_qstn_th_cntnr_mst_b_d_rspns</v>
      </c>
      <c r="N148" s="14" t="s">
        <v>176</v>
      </c>
      <c r="O148" s="14" t="str">
        <f t="shared" si="51"/>
        <v>FR Non-compliant</v>
      </c>
      <c r="P148" s="19">
        <v>1</v>
      </c>
      <c r="Q148" s="19">
        <v>0</v>
      </c>
      <c r="R148" s="19">
        <v>1</v>
      </c>
      <c r="S148" s="19">
        <v>0</v>
      </c>
      <c r="T148" s="19">
        <v>0</v>
      </c>
      <c r="V148" s="19">
        <v>1</v>
      </c>
      <c r="W148" s="19">
        <v>0</v>
      </c>
    </row>
    <row r="149" spans="1:23" ht="60" x14ac:dyDescent="0.25">
      <c r="A149" s="14" t="str">
        <f t="shared" si="45"/>
        <v>tdg_grp_mns_f_cntnmnt</v>
      </c>
      <c r="B149" s="14" t="str">
        <f t="shared" si="46"/>
        <v>mns f cntnmnt</v>
      </c>
      <c r="C149" s="14" t="str">
        <f t="shared" si="47"/>
        <v>mns_f_cntnmnt</v>
      </c>
      <c r="D149" s="14" t="str">
        <f t="shared" si="48"/>
        <v>mns_f_cntnmnt</v>
      </c>
      <c r="E149" s="13" t="s">
        <v>121</v>
      </c>
      <c r="F149" s="14" t="str">
        <f t="shared" si="49"/>
        <v>tdg_grp_mns_f_cntnmnt_qstn_th_cntnr_mst_b_d</v>
      </c>
      <c r="G149" s="14" t="str">
        <f t="shared" si="42"/>
        <v>th_cntnr_mst_b_d</v>
      </c>
      <c r="H149" s="14" t="str">
        <f t="shared" si="40"/>
        <v>th_cntnr_mst_b_d</v>
      </c>
      <c r="I149" s="14" t="str">
        <f t="shared" si="43"/>
        <v>Th cntnr mst b dsgnd, cnstrctd, flld, clsd, scrd nd mntnd s tht ndr nrml cndtns f trnsprt, ncldng hndlng, thr wll b n rls f th dngrs gds tht cld ndngr pblc sft. (Sbsctn 5.1.1 (3))</v>
      </c>
      <c r="J149" s="1" t="s">
        <v>270</v>
      </c>
      <c r="K149" s="19" t="s">
        <v>7</v>
      </c>
      <c r="L149" s="14" t="str">
        <f t="shared" ref="L149:L176" si="52">SUBSTITUTE(SUBSTITUTE(SUBSTITUTE((CONCATENATE(F149,"_rspns_", LOWER(N149))), "/", ""), "-", ""), " ", "_")</f>
        <v>tdg_grp_mns_f_cntnmnt_qstn_th_cntnr_mst_b_d_rspns_na</v>
      </c>
      <c r="M149" s="14" t="str">
        <f t="shared" si="50"/>
        <v>tdg_grp_mns_f_cntnmnt_qstn_th_cntnr_mst_b_d_rspns</v>
      </c>
      <c r="N149" s="14" t="s">
        <v>177</v>
      </c>
      <c r="O149" s="14" t="str">
        <f t="shared" si="51"/>
        <v>FR N/A</v>
      </c>
      <c r="P149" s="19">
        <v>0</v>
      </c>
      <c r="Q149" s="19">
        <v>0</v>
      </c>
      <c r="R149" s="19">
        <v>2</v>
      </c>
      <c r="S149" s="19">
        <v>2</v>
      </c>
      <c r="T149" s="19">
        <v>2</v>
      </c>
      <c r="V149" s="19">
        <v>2</v>
      </c>
      <c r="W149" s="19">
        <v>0</v>
      </c>
    </row>
    <row r="150" spans="1:23" x14ac:dyDescent="0.25">
      <c r="A150" s="14" t="str">
        <f t="shared" si="45"/>
        <v>tdg_grp_mns_f_cntnmnt</v>
      </c>
      <c r="B150" s="14" t="str">
        <f t="shared" si="46"/>
        <v>mns f cntnmnt</v>
      </c>
      <c r="C150" s="14" t="str">
        <f t="shared" si="47"/>
        <v>mns_f_cntnmnt</v>
      </c>
      <c r="D150" s="14" t="str">
        <f t="shared" si="48"/>
        <v>mns_f_cntnmnt</v>
      </c>
      <c r="E150" s="13" t="s">
        <v>121</v>
      </c>
      <c r="F150" s="14" t="str">
        <f t="shared" si="49"/>
        <v>tdg_grp_mns_f_cntnmnt_qstn_ldng_nd_scrng_sc</v>
      </c>
      <c r="G150" s="14" t="str">
        <f t="shared" si="42"/>
        <v>ldng_nd_scrng_sc</v>
      </c>
      <c r="H150" s="14" t="str">
        <f t="shared" si="40"/>
        <v>ldng_nd_scrng_sc</v>
      </c>
      <c r="I150" s="14" t="str">
        <f t="shared" si="43"/>
        <v>Ldng nd Scrng (Sctn 5.4)</v>
      </c>
      <c r="J150" s="1" t="s">
        <v>251</v>
      </c>
      <c r="K150" s="19" t="s">
        <v>7</v>
      </c>
      <c r="L150" s="14" t="str">
        <f t="shared" si="52"/>
        <v>tdg_grp_mns_f_cntnmnt_qstn_ldng_nd_scrng_sc_rspns_compliant</v>
      </c>
      <c r="M150" s="14" t="str">
        <f t="shared" si="50"/>
        <v>tdg_grp_mns_f_cntnmnt_qstn_ldng_nd_scrng_sc_rspns</v>
      </c>
      <c r="N150" s="14" t="s">
        <v>175</v>
      </c>
      <c r="O150" s="14" t="str">
        <f t="shared" si="51"/>
        <v>FR Compliant</v>
      </c>
      <c r="P150" s="19">
        <v>0</v>
      </c>
      <c r="Q150" s="19">
        <v>0</v>
      </c>
      <c r="R150" s="19">
        <v>2</v>
      </c>
      <c r="S150" s="19">
        <v>2</v>
      </c>
      <c r="T150" s="19">
        <v>2</v>
      </c>
      <c r="V150" s="19">
        <v>0</v>
      </c>
      <c r="W150" s="19">
        <v>0</v>
      </c>
    </row>
    <row r="151" spans="1:23" x14ac:dyDescent="0.25">
      <c r="A151" s="14" t="str">
        <f t="shared" si="45"/>
        <v>tdg_grp_mns_f_cntnmnt</v>
      </c>
      <c r="B151" s="14" t="str">
        <f t="shared" si="46"/>
        <v>mns f cntnmnt</v>
      </c>
      <c r="C151" s="14" t="str">
        <f t="shared" si="47"/>
        <v>mns_f_cntnmnt</v>
      </c>
      <c r="D151" s="14" t="str">
        <f t="shared" si="48"/>
        <v>mns_f_cntnmnt</v>
      </c>
      <c r="E151" s="13" t="s">
        <v>121</v>
      </c>
      <c r="F151" s="14" t="str">
        <f t="shared" si="49"/>
        <v>tdg_grp_mns_f_cntnmnt_qstn_ldng_nd_scrng_sc</v>
      </c>
      <c r="G151" s="14" t="str">
        <f t="shared" si="42"/>
        <v>ldng_nd_scrng_sc</v>
      </c>
      <c r="H151" s="14" t="str">
        <f t="shared" si="40"/>
        <v>ldng_nd_scrng_sc</v>
      </c>
      <c r="I151" s="14" t="str">
        <f t="shared" si="43"/>
        <v>Ldng nd Scrng (Sctn 5.4)</v>
      </c>
      <c r="J151" s="1" t="s">
        <v>251</v>
      </c>
      <c r="K151" s="19" t="s">
        <v>7</v>
      </c>
      <c r="L151" s="14" t="str">
        <f t="shared" si="52"/>
        <v>tdg_grp_mns_f_cntnmnt_qstn_ldng_nd_scrng_sc_rspns_noncompliant</v>
      </c>
      <c r="M151" s="14" t="str">
        <f t="shared" si="50"/>
        <v>tdg_grp_mns_f_cntnmnt_qstn_ldng_nd_scrng_sc_rspns</v>
      </c>
      <c r="N151" s="14" t="s">
        <v>176</v>
      </c>
      <c r="O151" s="14" t="str">
        <f t="shared" si="51"/>
        <v>FR Non-compliant</v>
      </c>
      <c r="P151" s="19">
        <v>1</v>
      </c>
      <c r="Q151" s="19">
        <v>0</v>
      </c>
      <c r="R151" s="19">
        <v>1</v>
      </c>
      <c r="S151" s="19">
        <v>0</v>
      </c>
      <c r="T151" s="19">
        <v>0</v>
      </c>
      <c r="V151" s="19">
        <v>1</v>
      </c>
      <c r="W151" s="19">
        <v>0</v>
      </c>
    </row>
    <row r="152" spans="1:23" x14ac:dyDescent="0.25">
      <c r="A152" s="14" t="str">
        <f t="shared" si="45"/>
        <v>tdg_grp_mns_f_cntnmnt</v>
      </c>
      <c r="B152" s="14" t="str">
        <f t="shared" si="46"/>
        <v>mns f cntnmnt</v>
      </c>
      <c r="C152" s="14" t="str">
        <f t="shared" si="47"/>
        <v>mns_f_cntnmnt</v>
      </c>
      <c r="D152" s="14" t="str">
        <f t="shared" si="48"/>
        <v>mns_f_cntnmnt</v>
      </c>
      <c r="E152" s="13" t="s">
        <v>121</v>
      </c>
      <c r="F152" s="14" t="str">
        <f t="shared" si="49"/>
        <v>tdg_grp_mns_f_cntnmnt_qstn_ldng_nd_scrng_sc</v>
      </c>
      <c r="G152" s="14" t="str">
        <f t="shared" si="42"/>
        <v>ldng_nd_scrng_sc</v>
      </c>
      <c r="H152" s="14" t="str">
        <f t="shared" si="40"/>
        <v>ldng_nd_scrng_sc</v>
      </c>
      <c r="I152" s="14" t="str">
        <f t="shared" si="43"/>
        <v>Ldng nd Scrng (Sctn 5.4)</v>
      </c>
      <c r="J152" s="1" t="s">
        <v>251</v>
      </c>
      <c r="K152" s="19" t="s">
        <v>7</v>
      </c>
      <c r="L152" s="14" t="str">
        <f t="shared" si="52"/>
        <v>tdg_grp_mns_f_cntnmnt_qstn_ldng_nd_scrng_sc_rspns_na</v>
      </c>
      <c r="M152" s="14" t="str">
        <f t="shared" si="50"/>
        <v>tdg_grp_mns_f_cntnmnt_qstn_ldng_nd_scrng_sc_rspns</v>
      </c>
      <c r="N152" s="14" t="s">
        <v>177</v>
      </c>
      <c r="O152" s="14" t="str">
        <f t="shared" si="51"/>
        <v>FR N/A</v>
      </c>
      <c r="P152" s="19">
        <v>0</v>
      </c>
      <c r="Q152" s="19">
        <v>0</v>
      </c>
      <c r="R152" s="19">
        <v>2</v>
      </c>
      <c r="S152" s="19">
        <v>2</v>
      </c>
      <c r="T152" s="19">
        <v>2</v>
      </c>
      <c r="V152" s="19">
        <v>2</v>
      </c>
      <c r="W152" s="19">
        <v>0</v>
      </c>
    </row>
    <row r="153" spans="1:23" x14ac:dyDescent="0.25">
      <c r="A153" s="14" t="str">
        <f t="shared" si="45"/>
        <v>tdg_grp_mns_f_cntnmnt</v>
      </c>
      <c r="B153" s="14" t="str">
        <f t="shared" si="46"/>
        <v>mns f cntnmnt</v>
      </c>
      <c r="C153" s="14" t="str">
        <f t="shared" si="47"/>
        <v>mns_f_cntnmnt</v>
      </c>
      <c r="D153" s="14" t="str">
        <f t="shared" si="48"/>
        <v>mns_f_cntnmnt</v>
      </c>
      <c r="E153" s="13" t="s">
        <v>121</v>
      </c>
      <c r="F153" s="14" t="str">
        <f t="shared" si="49"/>
        <v>tdg_grp_mns_f_cntnmnt_qstn_fllng_lmts_sctn</v>
      </c>
      <c r="G153" s="14" t="str">
        <f t="shared" si="42"/>
        <v>fllng_lmts_sctn</v>
      </c>
      <c r="H153" s="14" t="str">
        <f t="shared" si="40"/>
        <v>fllng_lmts_sctn_</v>
      </c>
      <c r="I153" s="14" t="str">
        <f t="shared" si="43"/>
        <v>Fllng Lmts (Sctn 5.5)</v>
      </c>
      <c r="J153" s="1" t="s">
        <v>252</v>
      </c>
      <c r="K153" s="19" t="s">
        <v>7</v>
      </c>
      <c r="L153" s="14" t="str">
        <f t="shared" si="52"/>
        <v>tdg_grp_mns_f_cntnmnt_qstn_fllng_lmts_sctn_rspns_compliant</v>
      </c>
      <c r="M153" s="14" t="str">
        <f t="shared" si="50"/>
        <v>tdg_grp_mns_f_cntnmnt_qstn_fllng_lmts_sctn_rspns</v>
      </c>
      <c r="N153" s="14" t="s">
        <v>175</v>
      </c>
      <c r="O153" s="14" t="str">
        <f t="shared" si="51"/>
        <v>FR Compliant</v>
      </c>
      <c r="P153" s="19">
        <v>0</v>
      </c>
      <c r="Q153" s="19">
        <v>0</v>
      </c>
      <c r="R153" s="19">
        <v>2</v>
      </c>
      <c r="S153" s="19">
        <v>2</v>
      </c>
      <c r="T153" s="19">
        <v>2</v>
      </c>
      <c r="V153" s="19">
        <v>0</v>
      </c>
      <c r="W153" s="19">
        <v>0</v>
      </c>
    </row>
    <row r="154" spans="1:23" x14ac:dyDescent="0.25">
      <c r="A154" s="14" t="str">
        <f t="shared" si="45"/>
        <v>tdg_grp_mns_f_cntnmnt</v>
      </c>
      <c r="B154" s="14" t="str">
        <f t="shared" si="46"/>
        <v>mns f cntnmnt</v>
      </c>
      <c r="C154" s="14" t="str">
        <f t="shared" si="47"/>
        <v>mns_f_cntnmnt</v>
      </c>
      <c r="D154" s="14" t="str">
        <f t="shared" si="48"/>
        <v>mns_f_cntnmnt</v>
      </c>
      <c r="E154" s="13" t="s">
        <v>121</v>
      </c>
      <c r="F154" s="14" t="str">
        <f t="shared" si="49"/>
        <v>tdg_grp_mns_f_cntnmnt_qstn_fllng_lmts_sctn</v>
      </c>
      <c r="G154" s="14" t="str">
        <f t="shared" si="42"/>
        <v>fllng_lmts_sctn</v>
      </c>
      <c r="H154" s="14" t="str">
        <f t="shared" si="40"/>
        <v>fllng_lmts_sctn_</v>
      </c>
      <c r="I154" s="14" t="str">
        <f t="shared" si="43"/>
        <v>Fllng Lmts (Sctn 5.5)</v>
      </c>
      <c r="J154" s="1" t="s">
        <v>252</v>
      </c>
      <c r="K154" s="19" t="s">
        <v>7</v>
      </c>
      <c r="L154" s="14" t="str">
        <f t="shared" si="52"/>
        <v>tdg_grp_mns_f_cntnmnt_qstn_fllng_lmts_sctn_rspns_noncompliant</v>
      </c>
      <c r="M154" s="14" t="str">
        <f t="shared" si="50"/>
        <v>tdg_grp_mns_f_cntnmnt_qstn_fllng_lmts_sctn_rspns</v>
      </c>
      <c r="N154" s="14" t="s">
        <v>176</v>
      </c>
      <c r="O154" s="14" t="str">
        <f t="shared" si="51"/>
        <v>FR Non-compliant</v>
      </c>
      <c r="P154" s="19">
        <v>1</v>
      </c>
      <c r="Q154" s="19">
        <v>0</v>
      </c>
      <c r="R154" s="19">
        <v>1</v>
      </c>
      <c r="S154" s="19">
        <v>0</v>
      </c>
      <c r="T154" s="19">
        <v>0</v>
      </c>
      <c r="V154" s="19">
        <v>1</v>
      </c>
      <c r="W154" s="19">
        <v>0</v>
      </c>
    </row>
    <row r="155" spans="1:23" x14ac:dyDescent="0.25">
      <c r="A155" s="14" t="str">
        <f t="shared" si="45"/>
        <v>tdg_grp_mns_f_cntnmnt</v>
      </c>
      <c r="B155" s="14" t="str">
        <f t="shared" si="46"/>
        <v>mns f cntnmnt</v>
      </c>
      <c r="C155" s="14" t="str">
        <f t="shared" si="47"/>
        <v>mns_f_cntnmnt</v>
      </c>
      <c r="D155" s="14" t="str">
        <f t="shared" si="48"/>
        <v>mns_f_cntnmnt</v>
      </c>
      <c r="E155" s="13" t="s">
        <v>121</v>
      </c>
      <c r="F155" s="14" t="str">
        <f t="shared" si="49"/>
        <v>tdg_grp_mns_f_cntnmnt_qstn_fllng_lmts_sctn</v>
      </c>
      <c r="G155" s="14" t="str">
        <f t="shared" si="42"/>
        <v>fllng_lmts_sctn</v>
      </c>
      <c r="H155" s="14" t="str">
        <f t="shared" si="40"/>
        <v>fllng_lmts_sctn_</v>
      </c>
      <c r="I155" s="14" t="str">
        <f t="shared" si="43"/>
        <v>Fllng Lmts (Sctn 5.5)</v>
      </c>
      <c r="J155" s="1" t="s">
        <v>252</v>
      </c>
      <c r="K155" s="19" t="s">
        <v>7</v>
      </c>
      <c r="L155" s="14" t="str">
        <f t="shared" si="52"/>
        <v>tdg_grp_mns_f_cntnmnt_qstn_fllng_lmts_sctn_rspns_na</v>
      </c>
      <c r="M155" s="14" t="str">
        <f t="shared" si="50"/>
        <v>tdg_grp_mns_f_cntnmnt_qstn_fllng_lmts_sctn_rspns</v>
      </c>
      <c r="N155" s="14" t="s">
        <v>177</v>
      </c>
      <c r="O155" s="14" t="str">
        <f t="shared" si="51"/>
        <v>FR N/A</v>
      </c>
      <c r="P155" s="19">
        <v>0</v>
      </c>
      <c r="Q155" s="19">
        <v>0</v>
      </c>
      <c r="R155" s="19">
        <v>2</v>
      </c>
      <c r="S155" s="19">
        <v>2</v>
      </c>
      <c r="T155" s="19">
        <v>2</v>
      </c>
      <c r="V155" s="19">
        <v>2</v>
      </c>
      <c r="W155" s="19">
        <v>0</v>
      </c>
    </row>
    <row r="156" spans="1:23" x14ac:dyDescent="0.25">
      <c r="A156" s="14" t="str">
        <f t="shared" si="45"/>
        <v>tdg_grp_mns_f_cntnmnt</v>
      </c>
      <c r="B156" s="14" t="str">
        <f t="shared" si="46"/>
        <v>mns f cntnmnt</v>
      </c>
      <c r="C156" s="14" t="str">
        <f t="shared" si="47"/>
        <v>mns_f_cntnmnt</v>
      </c>
      <c r="D156" s="14" t="str">
        <f t="shared" si="48"/>
        <v>mns_f_cntnmnt</v>
      </c>
      <c r="E156" s="13" t="s">
        <v>121</v>
      </c>
      <c r="F156" s="14" t="str">
        <f t="shared" si="49"/>
        <v>tdg_grp_mns_f_cntnmnt_qstn_un_stndrdzd_mns</v>
      </c>
      <c r="G156" s="14" t="str">
        <f t="shared" si="42"/>
        <v>un_stndrdzd_mns</v>
      </c>
      <c r="H156" s="14" t="str">
        <f t="shared" si="40"/>
        <v>un_stndrdzd_mns_</v>
      </c>
      <c r="I156" s="14" t="str">
        <f t="shared" si="43"/>
        <v>UN Stndrdzd Mns f Cntnmnt (Sctn 5.6)</v>
      </c>
      <c r="J156" s="1" t="s">
        <v>253</v>
      </c>
      <c r="K156" s="19" t="s">
        <v>7</v>
      </c>
      <c r="L156" s="14" t="str">
        <f t="shared" si="52"/>
        <v>tdg_grp_mns_f_cntnmnt_qstn_un_stndrdzd_mns_rspns_compliant</v>
      </c>
      <c r="M156" s="14" t="str">
        <f t="shared" si="50"/>
        <v>tdg_grp_mns_f_cntnmnt_qstn_un_stndrdzd_mns_rspns</v>
      </c>
      <c r="N156" s="14" t="s">
        <v>175</v>
      </c>
      <c r="O156" s="14" t="str">
        <f t="shared" si="51"/>
        <v>FR Compliant</v>
      </c>
      <c r="P156" s="19">
        <v>0</v>
      </c>
      <c r="Q156" s="19">
        <v>0</v>
      </c>
      <c r="R156" s="19">
        <v>2</v>
      </c>
      <c r="S156" s="19">
        <v>2</v>
      </c>
      <c r="T156" s="19">
        <v>2</v>
      </c>
      <c r="V156" s="19">
        <v>0</v>
      </c>
      <c r="W156" s="19">
        <v>0</v>
      </c>
    </row>
    <row r="157" spans="1:23" x14ac:dyDescent="0.25">
      <c r="A157" s="14" t="str">
        <f t="shared" si="45"/>
        <v>tdg_grp_mns_f_cntnmnt</v>
      </c>
      <c r="B157" s="14" t="str">
        <f t="shared" si="46"/>
        <v>mns f cntnmnt</v>
      </c>
      <c r="C157" s="14" t="str">
        <f t="shared" si="47"/>
        <v>mns_f_cntnmnt</v>
      </c>
      <c r="D157" s="14" t="str">
        <f t="shared" si="48"/>
        <v>mns_f_cntnmnt</v>
      </c>
      <c r="E157" s="13" t="s">
        <v>121</v>
      </c>
      <c r="F157" s="14" t="str">
        <f t="shared" si="49"/>
        <v>tdg_grp_mns_f_cntnmnt_qstn_un_stndrdzd_mns</v>
      </c>
      <c r="G157" s="14" t="str">
        <f t="shared" si="42"/>
        <v>un_stndrdzd_mns</v>
      </c>
      <c r="H157" s="14" t="str">
        <f t="shared" si="40"/>
        <v>un_stndrdzd_mns_</v>
      </c>
      <c r="I157" s="14" t="str">
        <f t="shared" si="43"/>
        <v>UN Stndrdzd Mns f Cntnmnt (Sctn 5.6)</v>
      </c>
      <c r="J157" s="1" t="s">
        <v>253</v>
      </c>
      <c r="K157" s="19" t="s">
        <v>7</v>
      </c>
      <c r="L157" s="14" t="str">
        <f t="shared" si="52"/>
        <v>tdg_grp_mns_f_cntnmnt_qstn_un_stndrdzd_mns_rspns_noncompliant</v>
      </c>
      <c r="M157" s="14" t="str">
        <f t="shared" si="50"/>
        <v>tdg_grp_mns_f_cntnmnt_qstn_un_stndrdzd_mns_rspns</v>
      </c>
      <c r="N157" s="14" t="s">
        <v>176</v>
      </c>
      <c r="O157" s="14" t="str">
        <f t="shared" si="51"/>
        <v>FR Non-compliant</v>
      </c>
      <c r="P157" s="19">
        <v>1</v>
      </c>
      <c r="Q157" s="19">
        <v>0</v>
      </c>
      <c r="R157" s="19">
        <v>1</v>
      </c>
      <c r="S157" s="19">
        <v>0</v>
      </c>
      <c r="T157" s="19">
        <v>0</v>
      </c>
      <c r="V157" s="19">
        <v>1</v>
      </c>
      <c r="W157" s="19">
        <v>0</v>
      </c>
    </row>
    <row r="158" spans="1:23" x14ac:dyDescent="0.25">
      <c r="A158" s="14" t="str">
        <f t="shared" si="45"/>
        <v>tdg_grp_mns_f_cntnmnt</v>
      </c>
      <c r="B158" s="14" t="str">
        <f t="shared" si="46"/>
        <v>mns f cntnmnt</v>
      </c>
      <c r="C158" s="14" t="str">
        <f t="shared" si="47"/>
        <v>mns_f_cntnmnt</v>
      </c>
      <c r="D158" s="14" t="str">
        <f t="shared" si="48"/>
        <v>mns_f_cntnmnt</v>
      </c>
      <c r="E158" s="13" t="s">
        <v>121</v>
      </c>
      <c r="F158" s="14" t="str">
        <f t="shared" si="49"/>
        <v>tdg_grp_mns_f_cntnmnt_qstn_un_stndrdzd_mns</v>
      </c>
      <c r="G158" s="14" t="str">
        <f t="shared" si="42"/>
        <v>un_stndrdzd_mns</v>
      </c>
      <c r="H158" s="14" t="str">
        <f t="shared" si="40"/>
        <v>un_stndrdzd_mns_</v>
      </c>
      <c r="I158" s="14" t="str">
        <f t="shared" si="43"/>
        <v>UN Stndrdzd Mns f Cntnmnt (Sctn 5.6)</v>
      </c>
      <c r="J158" s="1" t="s">
        <v>253</v>
      </c>
      <c r="K158" s="19" t="s">
        <v>7</v>
      </c>
      <c r="L158" s="14" t="str">
        <f t="shared" si="52"/>
        <v>tdg_grp_mns_f_cntnmnt_qstn_un_stndrdzd_mns_rspns_na</v>
      </c>
      <c r="M158" s="14" t="str">
        <f t="shared" si="50"/>
        <v>tdg_grp_mns_f_cntnmnt_qstn_un_stndrdzd_mns_rspns</v>
      </c>
      <c r="N158" s="14" t="s">
        <v>177</v>
      </c>
      <c r="O158" s="14" t="str">
        <f t="shared" si="51"/>
        <v>FR N/A</v>
      </c>
      <c r="P158" s="19">
        <v>0</v>
      </c>
      <c r="Q158" s="19">
        <v>0</v>
      </c>
      <c r="R158" s="19">
        <v>2</v>
      </c>
      <c r="S158" s="19">
        <v>2</v>
      </c>
      <c r="T158" s="19">
        <v>2</v>
      </c>
      <c r="V158" s="19">
        <v>2</v>
      </c>
      <c r="W158" s="19">
        <v>0</v>
      </c>
    </row>
    <row r="159" spans="1:23" x14ac:dyDescent="0.25">
      <c r="A159" s="14" t="str">
        <f t="shared" si="45"/>
        <v>tdg_grp_mns_f_cntnmnt</v>
      </c>
      <c r="B159" s="14" t="str">
        <f t="shared" si="46"/>
        <v>mns f cntnmnt</v>
      </c>
      <c r="C159" s="14" t="str">
        <f t="shared" si="47"/>
        <v>mns_f_cntnmnt</v>
      </c>
      <c r="D159" s="14" t="str">
        <f t="shared" si="48"/>
        <v>mns_f_cntnmnt</v>
      </c>
      <c r="E159" s="13" t="s">
        <v>121</v>
      </c>
      <c r="F159" s="14" t="str">
        <f t="shared" si="49"/>
        <v>tdg_grp_mns_f_cntnmnt_qstn_cmptblt_grps_sct</v>
      </c>
      <c r="G159" s="14" t="str">
        <f t="shared" si="42"/>
        <v>cmptblt_grps_sct</v>
      </c>
      <c r="H159" s="14" t="str">
        <f t="shared" si="40"/>
        <v>cmptblt_grps_sct</v>
      </c>
      <c r="I159" s="14" t="str">
        <f t="shared" si="43"/>
        <v>Cmptblt Grps (Sctn 5.7)</v>
      </c>
      <c r="J159" s="1" t="s">
        <v>254</v>
      </c>
      <c r="K159" s="19" t="s">
        <v>7</v>
      </c>
      <c r="L159" s="14" t="str">
        <f t="shared" si="52"/>
        <v>tdg_grp_mns_f_cntnmnt_qstn_cmptblt_grps_sct_rspns_compliant</v>
      </c>
      <c r="M159" s="14" t="str">
        <f t="shared" si="50"/>
        <v>tdg_grp_mns_f_cntnmnt_qstn_cmptblt_grps_sct_rspns</v>
      </c>
      <c r="N159" s="14" t="s">
        <v>175</v>
      </c>
      <c r="O159" s="14" t="str">
        <f t="shared" si="51"/>
        <v>FR Compliant</v>
      </c>
      <c r="P159" s="19">
        <v>0</v>
      </c>
      <c r="Q159" s="19">
        <v>0</v>
      </c>
      <c r="R159" s="19">
        <v>2</v>
      </c>
      <c r="S159" s="19">
        <v>2</v>
      </c>
      <c r="T159" s="19">
        <v>2</v>
      </c>
      <c r="V159" s="19">
        <v>0</v>
      </c>
      <c r="W159" s="19">
        <v>0</v>
      </c>
    </row>
    <row r="160" spans="1:23" x14ac:dyDescent="0.25">
      <c r="A160" s="14" t="str">
        <f t="shared" si="45"/>
        <v>tdg_grp_mns_f_cntnmnt</v>
      </c>
      <c r="B160" s="14" t="str">
        <f t="shared" si="46"/>
        <v>mns f cntnmnt</v>
      </c>
      <c r="C160" s="14" t="str">
        <f t="shared" si="47"/>
        <v>mns_f_cntnmnt</v>
      </c>
      <c r="D160" s="14" t="str">
        <f t="shared" si="48"/>
        <v>mns_f_cntnmnt</v>
      </c>
      <c r="E160" s="13" t="s">
        <v>121</v>
      </c>
      <c r="F160" s="14" t="str">
        <f t="shared" si="49"/>
        <v>tdg_grp_mns_f_cntnmnt_qstn_cmptblt_grps_sct</v>
      </c>
      <c r="G160" s="14" t="str">
        <f t="shared" si="42"/>
        <v>cmptblt_grps_sct</v>
      </c>
      <c r="H160" s="14" t="str">
        <f t="shared" ref="H160:H176" si="53">LOWER(MID(SUBSTITUTE(SUBSTITUTE(SUBSTITUTE(SUBSTITUTE(SUBSTITUTE(SUBSTITUTE(SUBSTITUTE(SUBSTITUTE(SUBSTITUTE(SUBSTITUTE(SUBSTITUTE(I160,"&lt;br/&gt;", ""),")",""),"(",""), "?", ""), "/", ""), ".", ""), ",","")," ","_"), "-", ""), ":", ""), "__", "_"),1,16))</f>
        <v>cmptblt_grps_sct</v>
      </c>
      <c r="I160" s="14" t="str">
        <f t="shared" si="43"/>
        <v>Cmptblt Grps (Sctn 5.7)</v>
      </c>
      <c r="J160" s="1" t="s">
        <v>254</v>
      </c>
      <c r="K160" s="19" t="s">
        <v>7</v>
      </c>
      <c r="L160" s="14" t="str">
        <f t="shared" si="52"/>
        <v>tdg_grp_mns_f_cntnmnt_qstn_cmptblt_grps_sct_rspns_noncompliant</v>
      </c>
      <c r="M160" s="14" t="str">
        <f t="shared" si="50"/>
        <v>tdg_grp_mns_f_cntnmnt_qstn_cmptblt_grps_sct_rspns</v>
      </c>
      <c r="N160" s="14" t="s">
        <v>176</v>
      </c>
      <c r="O160" s="14" t="str">
        <f t="shared" si="51"/>
        <v>FR Non-compliant</v>
      </c>
      <c r="P160" s="19">
        <v>1</v>
      </c>
      <c r="Q160" s="19">
        <v>0</v>
      </c>
      <c r="R160" s="19">
        <v>1</v>
      </c>
      <c r="S160" s="19">
        <v>0</v>
      </c>
      <c r="T160" s="19">
        <v>0</v>
      </c>
      <c r="V160" s="19">
        <v>1</v>
      </c>
      <c r="W160" s="19">
        <v>0</v>
      </c>
    </row>
    <row r="161" spans="1:23" x14ac:dyDescent="0.25">
      <c r="A161" s="14" t="str">
        <f t="shared" si="45"/>
        <v>tdg_grp_mns_f_cntnmnt</v>
      </c>
      <c r="B161" s="14" t="str">
        <f t="shared" si="46"/>
        <v>mns f cntnmnt</v>
      </c>
      <c r="C161" s="14" t="str">
        <f t="shared" si="47"/>
        <v>mns_f_cntnmnt</v>
      </c>
      <c r="D161" s="14" t="str">
        <f t="shared" si="48"/>
        <v>mns_f_cntnmnt</v>
      </c>
      <c r="E161" s="13" t="s">
        <v>121</v>
      </c>
      <c r="F161" s="14" t="str">
        <f t="shared" si="49"/>
        <v>tdg_grp_mns_f_cntnmnt_qstn_cmptblt_grps_sct</v>
      </c>
      <c r="G161" s="14" t="str">
        <f t="shared" si="42"/>
        <v>cmptblt_grps_sct</v>
      </c>
      <c r="H161" s="14" t="str">
        <f t="shared" si="53"/>
        <v>cmptblt_grps_sct</v>
      </c>
      <c r="I161" s="14" t="str">
        <f t="shared" si="43"/>
        <v>Cmptblt Grps (Sctn 5.7)</v>
      </c>
      <c r="J161" s="1" t="s">
        <v>254</v>
      </c>
      <c r="K161" s="19" t="s">
        <v>7</v>
      </c>
      <c r="L161" s="14" t="str">
        <f t="shared" si="52"/>
        <v>tdg_grp_mns_f_cntnmnt_qstn_cmptblt_grps_sct_rspns_na</v>
      </c>
      <c r="M161" s="14" t="str">
        <f t="shared" si="50"/>
        <v>tdg_grp_mns_f_cntnmnt_qstn_cmptblt_grps_sct_rspns</v>
      </c>
      <c r="N161" s="14" t="s">
        <v>177</v>
      </c>
      <c r="O161" s="14" t="str">
        <f t="shared" si="51"/>
        <v>FR N/A</v>
      </c>
      <c r="P161" s="19">
        <v>0</v>
      </c>
      <c r="Q161" s="19">
        <v>0</v>
      </c>
      <c r="R161" s="19">
        <v>2</v>
      </c>
      <c r="S161" s="19">
        <v>2</v>
      </c>
      <c r="T161" s="19">
        <v>2</v>
      </c>
      <c r="V161" s="19">
        <v>2</v>
      </c>
      <c r="W161" s="19">
        <v>0</v>
      </c>
    </row>
    <row r="162" spans="1:23" x14ac:dyDescent="0.25">
      <c r="A162" s="14" t="str">
        <f t="shared" si="45"/>
        <v>tdg_grp_mns_f_cntnmnt</v>
      </c>
      <c r="B162" s="14" t="str">
        <f t="shared" si="46"/>
        <v>mns f cntnmnt</v>
      </c>
      <c r="C162" s="14" t="str">
        <f t="shared" si="47"/>
        <v>mns_f_cntnmnt</v>
      </c>
      <c r="D162" s="14" t="str">
        <f t="shared" si="48"/>
        <v>mns_f_cntnmnt</v>
      </c>
      <c r="E162" s="13" t="s">
        <v>121</v>
      </c>
      <c r="F162" s="14" t="str">
        <f t="shared" si="49"/>
        <v>tdg_grp_mns_f_cntnmnt_qstn_smll_mns_f_cntnm</v>
      </c>
      <c r="G162" s="14" t="str">
        <f t="shared" si="42"/>
        <v>smll_mns_f_cntnm</v>
      </c>
      <c r="H162" s="14" t="str">
        <f t="shared" si="53"/>
        <v>smll_mns_f_cntnm</v>
      </c>
      <c r="I162" s="14" t="str">
        <f t="shared" si="43"/>
        <v>Smll Mns f Cntnmnt (Sctn 5.12)</v>
      </c>
      <c r="J162" s="1" t="s">
        <v>255</v>
      </c>
      <c r="K162" s="19" t="s">
        <v>7</v>
      </c>
      <c r="L162" s="14" t="str">
        <f t="shared" si="52"/>
        <v>tdg_grp_mns_f_cntnmnt_qstn_smll_mns_f_cntnm_rspns_compliant</v>
      </c>
      <c r="M162" s="14" t="str">
        <f t="shared" si="50"/>
        <v>tdg_grp_mns_f_cntnmnt_qstn_smll_mns_f_cntnm_rspns</v>
      </c>
      <c r="N162" s="14" t="s">
        <v>175</v>
      </c>
      <c r="O162" s="14" t="str">
        <f t="shared" si="51"/>
        <v>FR Compliant</v>
      </c>
      <c r="P162" s="19">
        <v>0</v>
      </c>
      <c r="Q162" s="19">
        <v>0</v>
      </c>
      <c r="R162" s="19">
        <v>2</v>
      </c>
      <c r="S162" s="19">
        <v>2</v>
      </c>
      <c r="T162" s="19">
        <v>2</v>
      </c>
      <c r="V162" s="19">
        <v>0</v>
      </c>
      <c r="W162" s="19">
        <v>0</v>
      </c>
    </row>
    <row r="163" spans="1:23" x14ac:dyDescent="0.25">
      <c r="A163" s="14" t="str">
        <f t="shared" si="45"/>
        <v>tdg_grp_mns_f_cntnmnt</v>
      </c>
      <c r="B163" s="14" t="str">
        <f t="shared" si="46"/>
        <v>mns f cntnmnt</v>
      </c>
      <c r="C163" s="14" t="str">
        <f t="shared" si="47"/>
        <v>mns_f_cntnmnt</v>
      </c>
      <c r="D163" s="14" t="str">
        <f t="shared" si="48"/>
        <v>mns_f_cntnmnt</v>
      </c>
      <c r="E163" s="13" t="s">
        <v>121</v>
      </c>
      <c r="F163" s="14" t="str">
        <f t="shared" si="49"/>
        <v>tdg_grp_mns_f_cntnmnt_qstn_smll_mns_f_cntnm</v>
      </c>
      <c r="G163" s="14" t="str">
        <f t="shared" si="42"/>
        <v>smll_mns_f_cntnm</v>
      </c>
      <c r="H163" s="14" t="str">
        <f t="shared" si="53"/>
        <v>smll_mns_f_cntnm</v>
      </c>
      <c r="I163" s="14" t="str">
        <f t="shared" si="43"/>
        <v>Smll Mns f Cntnmnt (Sctn 5.12)</v>
      </c>
      <c r="J163" s="1" t="s">
        <v>255</v>
      </c>
      <c r="K163" s="19" t="s">
        <v>7</v>
      </c>
      <c r="L163" s="14" t="str">
        <f t="shared" si="52"/>
        <v>tdg_grp_mns_f_cntnmnt_qstn_smll_mns_f_cntnm_rspns_noncompliant</v>
      </c>
      <c r="M163" s="14" t="str">
        <f t="shared" si="50"/>
        <v>tdg_grp_mns_f_cntnmnt_qstn_smll_mns_f_cntnm_rspns</v>
      </c>
      <c r="N163" s="14" t="s">
        <v>176</v>
      </c>
      <c r="O163" s="14" t="str">
        <f t="shared" si="51"/>
        <v>FR Non-compliant</v>
      </c>
      <c r="P163" s="19">
        <v>1</v>
      </c>
      <c r="Q163" s="19">
        <v>0</v>
      </c>
      <c r="R163" s="19">
        <v>1</v>
      </c>
      <c r="S163" s="19">
        <v>0</v>
      </c>
      <c r="T163" s="19">
        <v>0</v>
      </c>
      <c r="V163" s="19">
        <v>1</v>
      </c>
      <c r="W163" s="19">
        <v>0</v>
      </c>
    </row>
    <row r="164" spans="1:23" x14ac:dyDescent="0.25">
      <c r="A164" s="14" t="str">
        <f t="shared" si="45"/>
        <v>tdg_grp_mns_f_cntnmnt</v>
      </c>
      <c r="B164" s="14" t="str">
        <f t="shared" si="46"/>
        <v>mns f cntnmnt</v>
      </c>
      <c r="C164" s="14" t="str">
        <f t="shared" si="47"/>
        <v>mns_f_cntnmnt</v>
      </c>
      <c r="D164" s="14" t="str">
        <f t="shared" si="48"/>
        <v>mns_f_cntnmnt</v>
      </c>
      <c r="E164" s="13" t="s">
        <v>121</v>
      </c>
      <c r="F164" s="14" t="str">
        <f t="shared" si="49"/>
        <v>tdg_grp_mns_f_cntnmnt_qstn_smll_mns_f_cntnm</v>
      </c>
      <c r="G164" s="14" t="str">
        <f t="shared" si="42"/>
        <v>smll_mns_f_cntnm</v>
      </c>
      <c r="H164" s="14" t="str">
        <f t="shared" si="53"/>
        <v>smll_mns_f_cntnm</v>
      </c>
      <c r="I164" s="14" t="str">
        <f t="shared" si="43"/>
        <v>Smll Mns f Cntnmnt (Sctn 5.12)</v>
      </c>
      <c r="J164" s="1" t="s">
        <v>255</v>
      </c>
      <c r="K164" s="19" t="s">
        <v>7</v>
      </c>
      <c r="L164" s="14" t="str">
        <f t="shared" si="52"/>
        <v>tdg_grp_mns_f_cntnmnt_qstn_smll_mns_f_cntnm_rspns_na</v>
      </c>
      <c r="M164" s="14" t="str">
        <f t="shared" si="50"/>
        <v>tdg_grp_mns_f_cntnmnt_qstn_smll_mns_f_cntnm_rspns</v>
      </c>
      <c r="N164" s="14" t="s">
        <v>177</v>
      </c>
      <c r="O164" s="14" t="str">
        <f t="shared" si="51"/>
        <v>FR N/A</v>
      </c>
      <c r="P164" s="19">
        <v>0</v>
      </c>
      <c r="Q164" s="19">
        <v>0</v>
      </c>
      <c r="R164" s="19">
        <v>2</v>
      </c>
      <c r="S164" s="19">
        <v>2</v>
      </c>
      <c r="T164" s="19">
        <v>2</v>
      </c>
      <c r="V164" s="19">
        <v>2</v>
      </c>
      <c r="W164" s="19">
        <v>0</v>
      </c>
    </row>
    <row r="165" spans="1:23" x14ac:dyDescent="0.25">
      <c r="A165" s="14" t="str">
        <f t="shared" si="45"/>
        <v>tdg_grp_mns_f_cntnmnt</v>
      </c>
      <c r="B165" s="14" t="str">
        <f t="shared" si="46"/>
        <v>mns f cntnmnt</v>
      </c>
      <c r="C165" s="14" t="str">
        <f t="shared" si="47"/>
        <v>mns_f_cntnmnt</v>
      </c>
      <c r="D165" s="14" t="str">
        <f t="shared" si="48"/>
        <v>mns_f_cntnmnt</v>
      </c>
      <c r="E165" s="13" t="s">
        <v>121</v>
      </c>
      <c r="F165" s="14" t="str">
        <f t="shared" si="49"/>
        <v>tdg_grp_mns_f_cntnmnt_qstn_lrg_mns_f_cntnmn</v>
      </c>
      <c r="G165" s="14" t="str">
        <f t="shared" si="42"/>
        <v>lrg_mns_f_cntnmn</v>
      </c>
      <c r="H165" s="14" t="str">
        <f t="shared" si="53"/>
        <v>lrg_mns_f_cntnmn</v>
      </c>
      <c r="I165" s="14" t="str">
        <f t="shared" si="43"/>
        <v>Lrg Mns f Cntnmnt (Sctn 5.14)</v>
      </c>
      <c r="J165" s="1" t="s">
        <v>256</v>
      </c>
      <c r="K165" s="19" t="s">
        <v>7</v>
      </c>
      <c r="L165" s="14" t="str">
        <f t="shared" si="52"/>
        <v>tdg_grp_mns_f_cntnmnt_qstn_lrg_mns_f_cntnmn_rspns_compliant</v>
      </c>
      <c r="M165" s="14" t="str">
        <f t="shared" si="50"/>
        <v>tdg_grp_mns_f_cntnmnt_qstn_lrg_mns_f_cntnmn_rspns</v>
      </c>
      <c r="N165" s="14" t="s">
        <v>175</v>
      </c>
      <c r="O165" s="14" t="str">
        <f t="shared" si="51"/>
        <v>FR Compliant</v>
      </c>
      <c r="P165" s="19">
        <v>0</v>
      </c>
      <c r="Q165" s="19">
        <v>0</v>
      </c>
      <c r="R165" s="19">
        <v>2</v>
      </c>
      <c r="S165" s="19">
        <v>2</v>
      </c>
      <c r="T165" s="19">
        <v>2</v>
      </c>
      <c r="V165" s="19">
        <v>0</v>
      </c>
      <c r="W165" s="19">
        <v>0</v>
      </c>
    </row>
    <row r="166" spans="1:23" x14ac:dyDescent="0.25">
      <c r="A166" s="14" t="str">
        <f t="shared" si="45"/>
        <v>tdg_grp_mns_f_cntnmnt</v>
      </c>
      <c r="B166" s="14" t="str">
        <f t="shared" si="46"/>
        <v>mns f cntnmnt</v>
      </c>
      <c r="C166" s="14" t="str">
        <f t="shared" si="47"/>
        <v>mns_f_cntnmnt</v>
      </c>
      <c r="D166" s="14" t="str">
        <f t="shared" si="48"/>
        <v>mns_f_cntnmnt</v>
      </c>
      <c r="E166" s="13" t="s">
        <v>121</v>
      </c>
      <c r="F166" s="14" t="str">
        <f t="shared" si="49"/>
        <v>tdg_grp_mns_f_cntnmnt_qstn_lrg_mns_f_cntnmn</v>
      </c>
      <c r="G166" s="14" t="str">
        <f t="shared" si="42"/>
        <v>lrg_mns_f_cntnmn</v>
      </c>
      <c r="H166" s="14" t="str">
        <f t="shared" si="53"/>
        <v>lrg_mns_f_cntnmn</v>
      </c>
      <c r="I166" s="14" t="str">
        <f t="shared" si="43"/>
        <v>Lrg Mns f Cntnmnt (Sctn 5.14)</v>
      </c>
      <c r="J166" s="1" t="s">
        <v>256</v>
      </c>
      <c r="K166" s="19" t="s">
        <v>7</v>
      </c>
      <c r="L166" s="14" t="str">
        <f t="shared" si="52"/>
        <v>tdg_grp_mns_f_cntnmnt_qstn_lrg_mns_f_cntnmn_rspns_noncompliant</v>
      </c>
      <c r="M166" s="14" t="str">
        <f t="shared" si="50"/>
        <v>tdg_grp_mns_f_cntnmnt_qstn_lrg_mns_f_cntnmn_rspns</v>
      </c>
      <c r="N166" s="14" t="s">
        <v>176</v>
      </c>
      <c r="O166" s="14" t="str">
        <f t="shared" si="51"/>
        <v>FR Non-compliant</v>
      </c>
      <c r="P166" s="19">
        <v>1</v>
      </c>
      <c r="Q166" s="19">
        <v>0</v>
      </c>
      <c r="R166" s="19">
        <v>1</v>
      </c>
      <c r="S166" s="19">
        <v>0</v>
      </c>
      <c r="T166" s="19">
        <v>0</v>
      </c>
      <c r="V166" s="19">
        <v>1</v>
      </c>
      <c r="W166" s="19">
        <v>0</v>
      </c>
    </row>
    <row r="167" spans="1:23" x14ac:dyDescent="0.25">
      <c r="A167" s="14" t="str">
        <f t="shared" si="45"/>
        <v>tdg_grp_mns_f_cntnmnt</v>
      </c>
      <c r="B167" s="14" t="str">
        <f t="shared" si="46"/>
        <v>mns f cntnmnt</v>
      </c>
      <c r="C167" s="14" t="str">
        <f t="shared" si="47"/>
        <v>mns_f_cntnmnt</v>
      </c>
      <c r="D167" s="14" t="str">
        <f t="shared" si="48"/>
        <v>mns_f_cntnmnt</v>
      </c>
      <c r="E167" s="13" t="s">
        <v>121</v>
      </c>
      <c r="F167" s="14" t="str">
        <f t="shared" si="49"/>
        <v>tdg_grp_mns_f_cntnmnt_qstn_lrg_mns_f_cntnmn</v>
      </c>
      <c r="G167" s="14" t="str">
        <f t="shared" si="42"/>
        <v>lrg_mns_f_cntnmn</v>
      </c>
      <c r="H167" s="14" t="str">
        <f t="shared" si="53"/>
        <v>lrg_mns_f_cntnmn</v>
      </c>
      <c r="I167" s="14" t="str">
        <f t="shared" si="43"/>
        <v>Lrg Mns f Cntnmnt (Sctn 5.14)</v>
      </c>
      <c r="J167" s="1" t="s">
        <v>256</v>
      </c>
      <c r="K167" s="19" t="s">
        <v>7</v>
      </c>
      <c r="L167" s="14" t="str">
        <f t="shared" si="52"/>
        <v>tdg_grp_mns_f_cntnmnt_qstn_lrg_mns_f_cntnmn_rspns_na</v>
      </c>
      <c r="M167" s="14" t="str">
        <f t="shared" si="50"/>
        <v>tdg_grp_mns_f_cntnmnt_qstn_lrg_mns_f_cntnmn_rspns</v>
      </c>
      <c r="N167" s="14" t="s">
        <v>177</v>
      </c>
      <c r="O167" s="14" t="str">
        <f t="shared" si="51"/>
        <v>FR N/A</v>
      </c>
      <c r="P167" s="19">
        <v>0</v>
      </c>
      <c r="Q167" s="19">
        <v>0</v>
      </c>
      <c r="R167" s="19">
        <v>2</v>
      </c>
      <c r="S167" s="19">
        <v>2</v>
      </c>
      <c r="T167" s="19">
        <v>2</v>
      </c>
      <c r="V167" s="19">
        <v>2</v>
      </c>
      <c r="W167" s="19">
        <v>0</v>
      </c>
    </row>
    <row r="168" spans="1:23" x14ac:dyDescent="0.25">
      <c r="A168" s="14" t="str">
        <f t="shared" si="45"/>
        <v>tdg_grp_mns_f_cntnmnt</v>
      </c>
      <c r="B168" s="14" t="str">
        <f t="shared" si="46"/>
        <v>mns f cntnmnt</v>
      </c>
      <c r="C168" s="14" t="str">
        <f t="shared" si="47"/>
        <v>mns_f_cntnmnt</v>
      </c>
      <c r="D168" s="14" t="str">
        <f t="shared" si="48"/>
        <v>mns_f_cntnmnt</v>
      </c>
      <c r="E168" s="13" t="s">
        <v>121</v>
      </c>
      <c r="F168" s="14" t="str">
        <f t="shared" si="49"/>
        <v>tdg_grp_mns_f_cntnmnt_qstn_clss_2_gss_sctn</v>
      </c>
      <c r="G168" s="14" t="str">
        <f t="shared" si="42"/>
        <v>clss_2_gss_sctn</v>
      </c>
      <c r="H168" s="14" t="str">
        <f t="shared" si="53"/>
        <v>clss_2_gss_sctn_</v>
      </c>
      <c r="I168" s="14" t="str">
        <f t="shared" si="43"/>
        <v>Clss 2, Gss (Sctn 5.1)</v>
      </c>
      <c r="J168" s="1" t="s">
        <v>257</v>
      </c>
      <c r="K168" s="19" t="s">
        <v>7</v>
      </c>
      <c r="L168" s="14" t="str">
        <f t="shared" si="52"/>
        <v>tdg_grp_mns_f_cntnmnt_qstn_clss_2_gss_sctn_rspns_compliant</v>
      </c>
      <c r="M168" s="14" t="str">
        <f t="shared" si="50"/>
        <v>tdg_grp_mns_f_cntnmnt_qstn_clss_2_gss_sctn_rspns</v>
      </c>
      <c r="N168" s="14" t="s">
        <v>175</v>
      </c>
      <c r="O168" s="14" t="str">
        <f t="shared" si="51"/>
        <v>FR Compliant</v>
      </c>
      <c r="P168" s="19">
        <v>0</v>
      </c>
      <c r="Q168" s="19">
        <v>0</v>
      </c>
      <c r="R168" s="19">
        <v>2</v>
      </c>
      <c r="S168" s="19">
        <v>2</v>
      </c>
      <c r="T168" s="19">
        <v>2</v>
      </c>
      <c r="V168" s="19">
        <v>0</v>
      </c>
      <c r="W168" s="19">
        <v>0</v>
      </c>
    </row>
    <row r="169" spans="1:23" x14ac:dyDescent="0.25">
      <c r="A169" s="14" t="str">
        <f t="shared" si="45"/>
        <v>tdg_grp_mns_f_cntnmnt</v>
      </c>
      <c r="B169" s="14" t="str">
        <f t="shared" si="46"/>
        <v>mns f cntnmnt</v>
      </c>
      <c r="C169" s="14" t="str">
        <f t="shared" si="47"/>
        <v>mns_f_cntnmnt</v>
      </c>
      <c r="D169" s="14" t="str">
        <f t="shared" si="48"/>
        <v>mns_f_cntnmnt</v>
      </c>
      <c r="E169" s="13" t="s">
        <v>121</v>
      </c>
      <c r="F169" s="14" t="str">
        <f t="shared" si="49"/>
        <v>tdg_grp_mns_f_cntnmnt_qstn_clss_2_gss_sctn</v>
      </c>
      <c r="G169" s="14" t="str">
        <f t="shared" si="42"/>
        <v>clss_2_gss_sctn</v>
      </c>
      <c r="H169" s="14" t="str">
        <f t="shared" si="53"/>
        <v>clss_2_gss_sctn_</v>
      </c>
      <c r="I169" s="14" t="str">
        <f t="shared" si="43"/>
        <v>Clss 2, Gss (Sctn 5.1)</v>
      </c>
      <c r="J169" s="1" t="s">
        <v>257</v>
      </c>
      <c r="K169" s="19" t="s">
        <v>7</v>
      </c>
      <c r="L169" s="14" t="str">
        <f t="shared" si="52"/>
        <v>tdg_grp_mns_f_cntnmnt_qstn_clss_2_gss_sctn_rspns_noncompliant</v>
      </c>
      <c r="M169" s="14" t="str">
        <f t="shared" si="50"/>
        <v>tdg_grp_mns_f_cntnmnt_qstn_clss_2_gss_sctn_rspns</v>
      </c>
      <c r="N169" s="14" t="s">
        <v>176</v>
      </c>
      <c r="O169" s="14" t="str">
        <f t="shared" si="51"/>
        <v>FR Non-compliant</v>
      </c>
      <c r="P169" s="19">
        <v>1</v>
      </c>
      <c r="Q169" s="19">
        <v>0</v>
      </c>
      <c r="R169" s="19">
        <v>1</v>
      </c>
      <c r="S169" s="19">
        <v>0</v>
      </c>
      <c r="T169" s="19">
        <v>0</v>
      </c>
      <c r="V169" s="19">
        <v>1</v>
      </c>
      <c r="W169" s="19">
        <v>0</v>
      </c>
    </row>
    <row r="170" spans="1:23" x14ac:dyDescent="0.25">
      <c r="A170" s="14" t="str">
        <f t="shared" si="45"/>
        <v>tdg_grp_mns_f_cntnmnt</v>
      </c>
      <c r="B170" s="14" t="str">
        <f t="shared" si="46"/>
        <v>mns f cntnmnt</v>
      </c>
      <c r="C170" s="14" t="str">
        <f t="shared" si="47"/>
        <v>mns_f_cntnmnt</v>
      </c>
      <c r="D170" s="14" t="str">
        <f t="shared" si="48"/>
        <v>mns_f_cntnmnt</v>
      </c>
      <c r="E170" s="13" t="s">
        <v>121</v>
      </c>
      <c r="F170" s="14" t="str">
        <f t="shared" si="49"/>
        <v>tdg_grp_mns_f_cntnmnt_qstn_clss_2_gss_sctn</v>
      </c>
      <c r="G170" s="14" t="str">
        <f t="shared" si="42"/>
        <v>clss_2_gss_sctn</v>
      </c>
      <c r="H170" s="14" t="str">
        <f t="shared" si="53"/>
        <v>clss_2_gss_sctn_</v>
      </c>
      <c r="I170" s="14" t="str">
        <f t="shared" si="43"/>
        <v>Clss 2, Gss (Sctn 5.1)</v>
      </c>
      <c r="J170" s="1" t="s">
        <v>257</v>
      </c>
      <c r="K170" s="19" t="s">
        <v>7</v>
      </c>
      <c r="L170" s="14" t="str">
        <f t="shared" si="52"/>
        <v>tdg_grp_mns_f_cntnmnt_qstn_clss_2_gss_sctn_rspns_na</v>
      </c>
      <c r="M170" s="14" t="str">
        <f t="shared" si="50"/>
        <v>tdg_grp_mns_f_cntnmnt_qstn_clss_2_gss_sctn_rspns</v>
      </c>
      <c r="N170" s="14" t="s">
        <v>177</v>
      </c>
      <c r="O170" s="14" t="str">
        <f t="shared" si="51"/>
        <v>FR N/A</v>
      </c>
      <c r="P170" s="19">
        <v>0</v>
      </c>
      <c r="Q170" s="19">
        <v>0</v>
      </c>
      <c r="R170" s="19">
        <v>2</v>
      </c>
      <c r="S170" s="19">
        <v>2</v>
      </c>
      <c r="T170" s="19">
        <v>2</v>
      </c>
      <c r="V170" s="19">
        <v>2</v>
      </c>
      <c r="W170" s="19">
        <v>0</v>
      </c>
    </row>
    <row r="171" spans="1:23" x14ac:dyDescent="0.25">
      <c r="A171" s="14" t="str">
        <f t="shared" si="45"/>
        <v>tdg_grp_mns_f_cntnmnt</v>
      </c>
      <c r="B171" s="14" t="str">
        <f t="shared" si="46"/>
        <v>mns f cntnmnt</v>
      </c>
      <c r="C171" s="14" t="str">
        <f t="shared" si="47"/>
        <v>mns_f_cntnmnt</v>
      </c>
      <c r="D171" s="14" t="str">
        <f t="shared" si="48"/>
        <v>mns_f_cntnmnt</v>
      </c>
      <c r="E171" s="13" t="s">
        <v>121</v>
      </c>
      <c r="F171" s="14" t="str">
        <f t="shared" si="49"/>
        <v>tdg_grp_mns_f_cntnmnt_qstn_clss_62_infcts_s</v>
      </c>
      <c r="G171" s="14" t="str">
        <f t="shared" si="42"/>
        <v>clss_62_infcts_s</v>
      </c>
      <c r="H171" s="14" t="str">
        <f t="shared" si="53"/>
        <v>clss_62_infcts_s</v>
      </c>
      <c r="I171" s="14" t="str">
        <f t="shared" si="43"/>
        <v>Clss 6.2, Infcts Sbstncs (Sctn 5.16)</v>
      </c>
      <c r="J171" s="1" t="s">
        <v>258</v>
      </c>
      <c r="K171" s="19" t="s">
        <v>7</v>
      </c>
      <c r="L171" s="14" t="str">
        <f t="shared" si="52"/>
        <v>tdg_grp_mns_f_cntnmnt_qstn_clss_62_infcts_s_rspns_compliant</v>
      </c>
      <c r="M171" s="14" t="str">
        <f t="shared" si="50"/>
        <v>tdg_grp_mns_f_cntnmnt_qstn_clss_62_infcts_s_rspns</v>
      </c>
      <c r="N171" s="14" t="s">
        <v>175</v>
      </c>
      <c r="O171" s="14" t="str">
        <f t="shared" si="51"/>
        <v>FR Compliant</v>
      </c>
      <c r="P171" s="19">
        <v>0</v>
      </c>
      <c r="Q171" s="19">
        <v>0</v>
      </c>
      <c r="R171" s="19">
        <v>2</v>
      </c>
      <c r="S171" s="19">
        <v>2</v>
      </c>
      <c r="T171" s="19">
        <v>2</v>
      </c>
      <c r="V171" s="19">
        <v>0</v>
      </c>
      <c r="W171" s="19">
        <v>0</v>
      </c>
    </row>
    <row r="172" spans="1:23" x14ac:dyDescent="0.25">
      <c r="A172" s="14" t="str">
        <f t="shared" si="45"/>
        <v>tdg_grp_mns_f_cntnmnt</v>
      </c>
      <c r="B172" s="14" t="str">
        <f t="shared" si="46"/>
        <v>mns f cntnmnt</v>
      </c>
      <c r="C172" s="14" t="str">
        <f t="shared" si="47"/>
        <v>mns_f_cntnmnt</v>
      </c>
      <c r="D172" s="14" t="str">
        <f t="shared" si="48"/>
        <v>mns_f_cntnmnt</v>
      </c>
      <c r="E172" s="13" t="s">
        <v>121</v>
      </c>
      <c r="F172" s="14" t="str">
        <f t="shared" si="49"/>
        <v>tdg_grp_mns_f_cntnmnt_qstn_clss_62_infcts_s</v>
      </c>
      <c r="G172" s="14" t="str">
        <f t="shared" si="42"/>
        <v>clss_62_infcts_s</v>
      </c>
      <c r="H172" s="14" t="str">
        <f t="shared" si="53"/>
        <v>clss_62_infcts_s</v>
      </c>
      <c r="I172" s="14" t="str">
        <f t="shared" si="43"/>
        <v>Clss 6.2, Infcts Sbstncs (Sctn 5.16)</v>
      </c>
      <c r="J172" s="1" t="s">
        <v>258</v>
      </c>
      <c r="K172" s="19" t="s">
        <v>7</v>
      </c>
      <c r="L172" s="14" t="str">
        <f t="shared" si="52"/>
        <v>tdg_grp_mns_f_cntnmnt_qstn_clss_62_infcts_s_rspns_noncompliant</v>
      </c>
      <c r="M172" s="14" t="str">
        <f t="shared" si="50"/>
        <v>tdg_grp_mns_f_cntnmnt_qstn_clss_62_infcts_s_rspns</v>
      </c>
      <c r="N172" s="14" t="s">
        <v>176</v>
      </c>
      <c r="O172" s="14" t="str">
        <f t="shared" si="51"/>
        <v>FR Non-compliant</v>
      </c>
      <c r="P172" s="19">
        <v>1</v>
      </c>
      <c r="Q172" s="19">
        <v>0</v>
      </c>
      <c r="R172" s="19">
        <v>1</v>
      </c>
      <c r="S172" s="19">
        <v>0</v>
      </c>
      <c r="T172" s="19">
        <v>0</v>
      </c>
      <c r="V172" s="19">
        <v>1</v>
      </c>
      <c r="W172" s="19">
        <v>0</v>
      </c>
    </row>
    <row r="173" spans="1:23" x14ac:dyDescent="0.25">
      <c r="A173" s="14" t="str">
        <f t="shared" si="45"/>
        <v>tdg_grp_mns_f_cntnmnt</v>
      </c>
      <c r="B173" s="14" t="str">
        <f t="shared" si="46"/>
        <v>mns f cntnmnt</v>
      </c>
      <c r="C173" s="14" t="str">
        <f t="shared" si="47"/>
        <v>mns_f_cntnmnt</v>
      </c>
      <c r="D173" s="14" t="str">
        <f t="shared" si="48"/>
        <v>mns_f_cntnmnt</v>
      </c>
      <c r="E173" s="13" t="s">
        <v>121</v>
      </c>
      <c r="F173" s="14" t="str">
        <f t="shared" si="49"/>
        <v>tdg_grp_mns_f_cntnmnt_qstn_clss_62_infcts_s</v>
      </c>
      <c r="G173" s="14" t="str">
        <f t="shared" si="42"/>
        <v>clss_62_infcts_s</v>
      </c>
      <c r="H173" s="14" t="str">
        <f t="shared" si="53"/>
        <v>clss_62_infcts_s</v>
      </c>
      <c r="I173" s="14" t="str">
        <f t="shared" si="43"/>
        <v>Clss 6.2, Infcts Sbstncs (Sctn 5.16)</v>
      </c>
      <c r="J173" s="1" t="s">
        <v>258</v>
      </c>
      <c r="K173" s="19" t="s">
        <v>7</v>
      </c>
      <c r="L173" s="14" t="str">
        <f t="shared" si="52"/>
        <v>tdg_grp_mns_f_cntnmnt_qstn_clss_62_infcts_s_rspns_na</v>
      </c>
      <c r="M173" s="14" t="str">
        <f t="shared" si="50"/>
        <v>tdg_grp_mns_f_cntnmnt_qstn_clss_62_infcts_s_rspns</v>
      </c>
      <c r="N173" s="14" t="s">
        <v>177</v>
      </c>
      <c r="O173" s="14" t="str">
        <f t="shared" si="51"/>
        <v>FR N/A</v>
      </c>
      <c r="P173" s="19">
        <v>0</v>
      </c>
      <c r="Q173" s="19">
        <v>0</v>
      </c>
      <c r="R173" s="19">
        <v>2</v>
      </c>
      <c r="S173" s="19">
        <v>2</v>
      </c>
      <c r="T173" s="19">
        <v>2</v>
      </c>
      <c r="V173" s="19">
        <v>2</v>
      </c>
      <c r="W173" s="19">
        <v>0</v>
      </c>
    </row>
    <row r="174" spans="1:23" x14ac:dyDescent="0.25">
      <c r="A174" s="14" t="str">
        <f t="shared" si="45"/>
        <v>tdg_grp_mns_f_cntnmnt</v>
      </c>
      <c r="B174" s="14" t="str">
        <f t="shared" si="46"/>
        <v>mns f cntnmnt</v>
      </c>
      <c r="C174" s="14" t="str">
        <f t="shared" si="47"/>
        <v>mns_f_cntnmnt</v>
      </c>
      <c r="D174" s="14" t="str">
        <f t="shared" si="48"/>
        <v>mns_f_cntnmnt</v>
      </c>
      <c r="E174" s="13" t="s">
        <v>121</v>
      </c>
      <c r="F174" s="14" t="str">
        <f t="shared" si="49"/>
        <v>tdg_grp_mns_f_cntnmnt_qstn_cnsldtn_bns_sctn</v>
      </c>
      <c r="G174" s="14" t="str">
        <f t="shared" si="42"/>
        <v>cnsldtn_bns_sctn</v>
      </c>
      <c r="H174" s="14" t="str">
        <f t="shared" si="53"/>
        <v>cnsldtn_bns_sctn</v>
      </c>
      <c r="I174" s="14" t="str">
        <f t="shared" si="43"/>
        <v>Cnsldtn Bns (Sctn 5.18)</v>
      </c>
      <c r="J174" s="1" t="s">
        <v>259</v>
      </c>
      <c r="K174" s="19" t="s">
        <v>7</v>
      </c>
      <c r="L174" s="14" t="str">
        <f t="shared" si="52"/>
        <v>tdg_grp_mns_f_cntnmnt_qstn_cnsldtn_bns_sctn_rspns_compliant</v>
      </c>
      <c r="M174" s="14" t="str">
        <f t="shared" si="50"/>
        <v>tdg_grp_mns_f_cntnmnt_qstn_cnsldtn_bns_sctn_rspns</v>
      </c>
      <c r="N174" s="14" t="s">
        <v>175</v>
      </c>
      <c r="O174" s="14" t="str">
        <f t="shared" si="51"/>
        <v>FR Compliant</v>
      </c>
      <c r="P174" s="19">
        <v>0</v>
      </c>
      <c r="Q174" s="19">
        <v>0</v>
      </c>
      <c r="R174" s="19">
        <v>2</v>
      </c>
      <c r="S174" s="19">
        <v>2</v>
      </c>
      <c r="T174" s="19">
        <v>2</v>
      </c>
      <c r="V174" s="19">
        <v>0</v>
      </c>
      <c r="W174" s="19">
        <v>0</v>
      </c>
    </row>
    <row r="175" spans="1:23" x14ac:dyDescent="0.25">
      <c r="A175" s="14" t="str">
        <f t="shared" si="45"/>
        <v>tdg_grp_mns_f_cntnmnt</v>
      </c>
      <c r="B175" s="14" t="str">
        <f t="shared" si="46"/>
        <v>mns f cntnmnt</v>
      </c>
      <c r="C175" s="14" t="str">
        <f t="shared" si="47"/>
        <v>mns_f_cntnmnt</v>
      </c>
      <c r="D175" s="14" t="str">
        <f t="shared" si="48"/>
        <v>mns_f_cntnmnt</v>
      </c>
      <c r="E175" s="13" t="s">
        <v>121</v>
      </c>
      <c r="F175" s="14" t="str">
        <f t="shared" si="49"/>
        <v>tdg_grp_mns_f_cntnmnt_qstn_cnsldtn_bns_sctn</v>
      </c>
      <c r="G175" s="14" t="str">
        <f t="shared" si="42"/>
        <v>cnsldtn_bns_sctn</v>
      </c>
      <c r="H175" s="14" t="str">
        <f t="shared" si="53"/>
        <v>cnsldtn_bns_sctn</v>
      </c>
      <c r="I175" s="14" t="str">
        <f t="shared" si="43"/>
        <v>Cnsldtn Bns (Sctn 5.18)</v>
      </c>
      <c r="J175" s="1" t="s">
        <v>259</v>
      </c>
      <c r="K175" s="19" t="s">
        <v>7</v>
      </c>
      <c r="L175" s="14" t="str">
        <f t="shared" si="52"/>
        <v>tdg_grp_mns_f_cntnmnt_qstn_cnsldtn_bns_sctn_rspns_noncompliant</v>
      </c>
      <c r="M175" s="14" t="str">
        <f t="shared" si="50"/>
        <v>tdg_grp_mns_f_cntnmnt_qstn_cnsldtn_bns_sctn_rspns</v>
      </c>
      <c r="N175" s="14" t="s">
        <v>176</v>
      </c>
      <c r="O175" s="14" t="str">
        <f t="shared" si="51"/>
        <v>FR Non-compliant</v>
      </c>
      <c r="P175" s="19">
        <v>1</v>
      </c>
      <c r="Q175" s="19">
        <v>0</v>
      </c>
      <c r="R175" s="19">
        <v>1</v>
      </c>
      <c r="S175" s="19">
        <v>0</v>
      </c>
      <c r="T175" s="19">
        <v>0</v>
      </c>
      <c r="V175" s="19">
        <v>1</v>
      </c>
      <c r="W175" s="19">
        <v>0</v>
      </c>
    </row>
    <row r="176" spans="1:23" x14ac:dyDescent="0.25">
      <c r="A176" s="14" t="str">
        <f t="shared" si="45"/>
        <v>tdg_grp_mns_f_cntnmnt</v>
      </c>
      <c r="B176" s="14" t="str">
        <f t="shared" si="46"/>
        <v>mns f cntnmnt</v>
      </c>
      <c r="C176" s="14" t="str">
        <f t="shared" si="47"/>
        <v>mns_f_cntnmnt</v>
      </c>
      <c r="D176" s="14" t="str">
        <f t="shared" si="48"/>
        <v>mns_f_cntnmnt</v>
      </c>
      <c r="E176" s="13" t="s">
        <v>121</v>
      </c>
      <c r="F176" s="14" t="str">
        <f t="shared" si="49"/>
        <v>tdg_grp_mns_f_cntnmnt_qstn_cnsldtn_bns_sctn</v>
      </c>
      <c r="G176" s="14" t="str">
        <f t="shared" si="42"/>
        <v>cnsldtn_bns_sctn</v>
      </c>
      <c r="H176" s="14" t="str">
        <f t="shared" si="53"/>
        <v>cnsldtn_bns_sctn</v>
      </c>
      <c r="I176" s="14" t="str">
        <f t="shared" si="43"/>
        <v>Cnsldtn Bns (Sctn 5.18)</v>
      </c>
      <c r="J176" s="1" t="s">
        <v>259</v>
      </c>
      <c r="K176" s="19" t="s">
        <v>7</v>
      </c>
      <c r="L176" s="14" t="str">
        <f t="shared" si="52"/>
        <v>tdg_grp_mns_f_cntnmnt_qstn_cnsldtn_bns_sctn_rspns_na</v>
      </c>
      <c r="M176" s="14" t="str">
        <f t="shared" si="50"/>
        <v>tdg_grp_mns_f_cntnmnt_qstn_cnsldtn_bns_sctn_rspns</v>
      </c>
      <c r="N176" s="14" t="s">
        <v>177</v>
      </c>
      <c r="O176" s="14" t="str">
        <f t="shared" si="51"/>
        <v>FR N/A</v>
      </c>
      <c r="P176" s="19">
        <v>0</v>
      </c>
      <c r="Q176" s="19">
        <v>0</v>
      </c>
      <c r="R176" s="19">
        <v>2</v>
      </c>
      <c r="S176" s="19">
        <v>2</v>
      </c>
      <c r="T176" s="19">
        <v>2</v>
      </c>
      <c r="V176" s="19">
        <v>2</v>
      </c>
      <c r="W176" s="19">
        <v>0</v>
      </c>
    </row>
  </sheetData>
  <conditionalFormatting sqref="M21:M1048576 M1:M18">
    <cfRule type="duplicateValues" dxfId="14" priority="14"/>
  </conditionalFormatting>
  <conditionalFormatting sqref="L21:L1048576 L1:L18">
    <cfRule type="duplicateValues" dxfId="13" priority="12"/>
    <cfRule type="duplicateValues" dxfId="12" priority="13"/>
  </conditionalFormatting>
  <conditionalFormatting sqref="L19">
    <cfRule type="duplicateValues" dxfId="11" priority="6"/>
    <cfRule type="duplicateValues" dxfId="10" priority="7"/>
  </conditionalFormatting>
  <conditionalFormatting sqref="M20">
    <cfRule type="duplicateValues" dxfId="9" priority="5"/>
  </conditionalFormatting>
  <conditionalFormatting sqref="L20">
    <cfRule type="duplicateValues" dxfId="8" priority="3"/>
    <cfRule type="duplicateValues" dxfId="7" priority="4"/>
  </conditionalFormatting>
  <conditionalFormatting sqref="M19">
    <cfRule type="duplicateValues" dxfId="6" priority="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opLeftCell="F25" zoomScaleNormal="100" workbookViewId="0">
      <selection activeCell="I60" sqref="I60"/>
    </sheetView>
  </sheetViews>
  <sheetFormatPr defaultRowHeight="15" outlineLevelCol="1" x14ac:dyDescent="0.25"/>
  <cols>
    <col min="1" max="1" width="22.28515625" style="1" hidden="1" customWidth="1" outlineLevel="1"/>
    <col min="2" max="2" width="23.7109375" style="1" hidden="1" customWidth="1" outlineLevel="1"/>
    <col min="3" max="3" width="15.140625" style="1" hidden="1" customWidth="1" outlineLevel="1"/>
    <col min="4" max="5" width="15.5703125" style="1" hidden="1" customWidth="1" outlineLevel="1"/>
    <col min="6" max="6" width="24.85546875" style="1" bestFit="1" customWidth="1" collapsed="1"/>
    <col min="7" max="7" width="53" style="1" hidden="1" customWidth="1" outlineLevel="1"/>
    <col min="8" max="9" width="19.42578125" style="1" hidden="1" customWidth="1" outlineLevel="1"/>
    <col min="10" max="10" width="64.140625" style="1" hidden="1" customWidth="1" outlineLevel="1"/>
    <col min="11" max="11" width="133.28515625" style="1" customWidth="1" collapsed="1"/>
    <col min="12" max="12" width="65.7109375" style="1" hidden="1" customWidth="1" outlineLevel="1"/>
    <col min="13" max="13" width="61.85546875" style="1" customWidth="1" collapsed="1"/>
    <col min="14" max="14" width="61.7109375" style="1" customWidth="1"/>
    <col min="15" max="15" width="20" style="19" customWidth="1"/>
    <col min="16" max="16" width="7.7109375" style="19" bestFit="1" customWidth="1"/>
    <col min="17" max="16384" width="9.140625" style="1"/>
  </cols>
  <sheetData>
    <row r="1" spans="1:16" x14ac:dyDescent="0.25">
      <c r="A1" s="1" t="s">
        <v>138</v>
      </c>
      <c r="B1" s="3"/>
      <c r="C1" s="3"/>
      <c r="D1" s="3"/>
      <c r="E1" s="3"/>
      <c r="F1" s="3" t="s">
        <v>148</v>
      </c>
      <c r="G1" s="3" t="s">
        <v>147</v>
      </c>
      <c r="K1" s="3" t="s">
        <v>33</v>
      </c>
      <c r="L1" s="3" t="s">
        <v>139</v>
      </c>
      <c r="M1" s="1" t="s">
        <v>179</v>
      </c>
      <c r="N1" s="1" t="s">
        <v>180</v>
      </c>
      <c r="O1" s="19" t="s">
        <v>50</v>
      </c>
      <c r="P1" s="19" t="s">
        <v>178</v>
      </c>
    </row>
    <row r="2" spans="1:16" x14ac:dyDescent="0.25">
      <c r="A2" s="1" t="s">
        <v>146</v>
      </c>
      <c r="B2" s="1" t="str">
        <f>CONCATENATE("tdg_grp_", E2)</f>
        <v>tdg_grp_dngrs_gds</v>
      </c>
      <c r="C2" s="1" t="str">
        <f>SUBSTITUTE(SUBSTITUTE(SUBSTITUTE(SUBSTITUTE(SUBSTITUTE(SUBSTITUTE(LOWER(F2),"y",""), "u", ""), "o", ""),"i",""),"e", ""),"a", "")</f>
        <v>dngrs gds</v>
      </c>
      <c r="D2" s="1" t="str">
        <f>LOWER(MID(SUBSTITUTE(SUBSTITUTE(SUBSTITUTE(SUBSTITUTE(SUBSTITUTE(SUBSTITUTE(SUBSTITUTE(C2, "/", ""), ".", ""), ",","")," ","_"), "-", ""), ":", ""), "__", "_"),1,16))</f>
        <v>dngrs_gds</v>
      </c>
      <c r="E2" s="1" t="str">
        <f>IF(RIGHT(D2, 1) = "_", REPLACE(D2, LEN(D2), 1, ""), D2)</f>
        <v>dngrs_gds</v>
      </c>
      <c r="F2" s="3" t="s">
        <v>3</v>
      </c>
      <c r="G2" s="1" t="str">
        <f>CONCATENATE(B2, "_qstn_", H2)</f>
        <v>tdg_grp_dngrs_gds_qstn_hs_prf_f_clssfct</v>
      </c>
      <c r="H2" s="1" t="str">
        <f t="shared" ref="H2:H60" si="0">IF(RIGHT(I2, 1) = "_", REPLACE(I2, LEN(I2), 1, ""), I2)</f>
        <v>hs_prf_f_clssfct</v>
      </c>
      <c r="I2" s="14" t="str">
        <f t="shared" ref="I2:I34" si="1">LOWER(MID(SUBSTITUTE(SUBSTITUTE(SUBSTITUTE(SUBSTITUTE(SUBSTITUTE(SUBSTITUTE(SUBSTITUTE(SUBSTITUTE(SUBSTITUTE(SUBSTITUTE(SUBSTITUTE(J2,"&lt;br/&gt;", ""),")",""),"(",""), "?", ""), "/", ""), ".", ""), ",","")," ","_"), "-", ""), ":", ""), "__", "_"),1,16))</f>
        <v>hs_prf_f_clssfct</v>
      </c>
      <c r="J2" s="1" t="str">
        <f t="shared" ref="J2:J60" si="2">SUBSTITUTE(SUBSTITUTE(SUBSTITUTE(SUBSTITUTE(SUBSTITUTE(SUBSTITUTE(K2,"y",""), "u", ""), "o", ""),"i",""),"e", ""),"a", "")</f>
        <v>Hs prf f clssfctn bn gvn fr ll dngrs gds hndld t ths fclt? (Sctn 2.2.1)</v>
      </c>
      <c r="K2" s="1" t="s">
        <v>199</v>
      </c>
      <c r="L2" s="1" t="str">
        <f>CONCATENATE(G2, "_order")</f>
        <v>tdg_grp_dngrs_gds_qstn_hs_prf_f_clssfct_order</v>
      </c>
      <c r="O2" s="19">
        <v>0</v>
      </c>
      <c r="P2" s="19">
        <v>1</v>
      </c>
    </row>
    <row r="3" spans="1:16" x14ac:dyDescent="0.25">
      <c r="A3" s="1" t="s">
        <v>146</v>
      </c>
      <c r="B3" s="1" t="str">
        <f>CONCATENATE("tdg_grp_", E3)</f>
        <v>tdg_grp_xmptns</v>
      </c>
      <c r="C3" s="1" t="str">
        <f>SUBSTITUTE(SUBSTITUTE(SUBSTITUTE(SUBSTITUTE(SUBSTITUTE(SUBSTITUTE(LOWER(F3),"y",""), "u", ""), "o", ""),"i",""),"e", ""),"a", "")</f>
        <v>xmptns</v>
      </c>
      <c r="D3" s="1" t="str">
        <f>LOWER(MID(SUBSTITUTE(SUBSTITUTE(SUBSTITUTE(SUBSTITUTE(SUBSTITUTE(SUBSTITUTE(SUBSTITUTE(C3, "/", ""), ".", ""), ",","")," ","_"), "-", ""), ":", ""), "__", "_"),1,16))</f>
        <v>xmptns</v>
      </c>
      <c r="E3" s="1" t="str">
        <f>IF(RIGHT(D3, 1) = "_", REPLACE(D3, LEN(D3), 1, ""), D3)</f>
        <v>xmptns</v>
      </c>
      <c r="F3" s="3" t="s">
        <v>51</v>
      </c>
      <c r="G3" s="1" t="str">
        <f t="shared" ref="G3:G62" si="3">CONCATENATE(B3, "_qstn_", H3)</f>
        <v>tdg_grp_xmptns_qstn_ds_ths_fclt_hv_n</v>
      </c>
      <c r="H3" s="1" t="str">
        <f t="shared" si="0"/>
        <v>ds_ths_fclt_hv_n</v>
      </c>
      <c r="I3" s="14" t="str">
        <f t="shared" si="1"/>
        <v>ds_ths_fclt_hv_n</v>
      </c>
      <c r="J3" s="1" t="str">
        <f t="shared" si="2"/>
        <v>Ds ths fclt hv n xmptn fr  prt f th rgltns? (Exmptn : sctn 2.14.2)</v>
      </c>
      <c r="K3" s="1" t="s">
        <v>200</v>
      </c>
      <c r="L3" s="1" t="str">
        <f t="shared" ref="L3:L62" si="4">CONCATENATE(G3, "_order")</f>
        <v>tdg_grp_xmptns_qstn_ds_ths_fclt_hv_n_order</v>
      </c>
      <c r="O3" s="19">
        <v>0</v>
      </c>
      <c r="P3" s="19">
        <v>1</v>
      </c>
    </row>
    <row r="4" spans="1:16" x14ac:dyDescent="0.25">
      <c r="A4" s="1" t="s">
        <v>146</v>
      </c>
      <c r="B4" s="1" t="str">
        <f t="shared" ref="B4:B61" si="5">CONCATENATE("tdg_grp_", E4)</f>
        <v>tdg_grp_xmptns</v>
      </c>
      <c r="C4" s="1" t="str">
        <f t="shared" ref="C4:C61" si="6">SUBSTITUTE(SUBSTITUTE(SUBSTITUTE(SUBSTITUTE(SUBSTITUTE(SUBSTITUTE(LOWER(F4),"y",""), "u", ""), "o", ""),"i",""),"e", ""),"a", "")</f>
        <v>xmptns</v>
      </c>
      <c r="D4" s="1" t="str">
        <f t="shared" ref="D4:D61" si="7">LOWER(MID(SUBSTITUTE(SUBSTITUTE(SUBSTITUTE(SUBSTITUTE(SUBSTITUTE(SUBSTITUTE(SUBSTITUTE(C4, "/", ""), ".", ""), ",","")," ","_"), "-", ""), ":", ""), "__", "_"),1,16))</f>
        <v>xmptns</v>
      </c>
      <c r="E4" s="1" t="str">
        <f t="shared" ref="E4:E61" si="8">IF(RIGHT(D4, 1) = "_", REPLACE(D4, LEN(D4), 1, ""), D4)</f>
        <v>xmptns</v>
      </c>
      <c r="F4" s="3" t="s">
        <v>51</v>
      </c>
      <c r="G4" s="1" t="str">
        <f t="shared" si="3"/>
        <v>tdg_grp_xmptns_qstn_wht_prt_f_th_rgl</v>
      </c>
      <c r="H4" s="1" t="str">
        <f t="shared" si="0"/>
        <v>wht_prt_f_th_rgl</v>
      </c>
      <c r="I4" s="14" t="str">
        <f t="shared" si="1"/>
        <v>wht_prt_f_th_rgl</v>
      </c>
      <c r="J4" s="1" t="str">
        <f t="shared" si="2"/>
        <v>Wht prt f th rgltns s ths fclt xmpt?</v>
      </c>
      <c r="K4" s="1" t="s">
        <v>57</v>
      </c>
      <c r="L4" s="1" t="str">
        <f t="shared" si="4"/>
        <v>tdg_grp_xmptns_qstn_wht_prt_f_th_rgl_order</v>
      </c>
      <c r="M4" s="14" t="s">
        <v>181</v>
      </c>
      <c r="N4" s="14" t="s">
        <v>182</v>
      </c>
      <c r="O4" s="19">
        <v>1</v>
      </c>
      <c r="P4" s="19">
        <v>0</v>
      </c>
    </row>
    <row r="5" spans="1:16" x14ac:dyDescent="0.25">
      <c r="A5" s="1" t="s">
        <v>146</v>
      </c>
      <c r="B5" s="1" t="str">
        <f t="shared" ref="B5" si="9">CONCATENATE("tdg_grp_", E5)</f>
        <v>tdg_grp_xmptns</v>
      </c>
      <c r="C5" s="1" t="str">
        <f t="shared" ref="C5" si="10">SUBSTITUTE(SUBSTITUTE(SUBSTITUTE(SUBSTITUTE(SUBSTITUTE(SUBSTITUTE(LOWER(F5),"y",""), "u", ""), "o", ""),"i",""),"e", ""),"a", "")</f>
        <v>xmptns</v>
      </c>
      <c r="D5" s="1" t="str">
        <f t="shared" ref="D5" si="11">LOWER(MID(SUBSTITUTE(SUBSTITUTE(SUBSTITUTE(SUBSTITUTE(SUBSTITUTE(SUBSTITUTE(SUBSTITUTE(C5, "/", ""), ".", ""), ",","")," ","_"), "-", ""), ":", ""), "__", "_"),1,16))</f>
        <v>xmptns</v>
      </c>
      <c r="E5" s="1" t="str">
        <f t="shared" ref="E5" si="12">IF(RIGHT(D5, 1) = "_", REPLACE(D5, LEN(D5), 1, ""), D5)</f>
        <v>xmptns</v>
      </c>
      <c r="F5" s="3" t="s">
        <v>51</v>
      </c>
      <c r="G5" s="1" t="str">
        <f t="shared" ref="G5" si="13">CONCATENATE(B5, "_qstn_", H5)</f>
        <v>tdg_grp_xmptns_qstn_ar_th_n_cmplnc</v>
      </c>
      <c r="H5" s="1" t="str">
        <f t="shared" ref="H5" si="14">IF(RIGHT(I5, 1) = "_", REPLACE(I5, LEN(I5), 1, ""), I5)</f>
        <v>ar_th_n_cmplnc</v>
      </c>
      <c r="I5" s="14" t="str">
        <f t="shared" si="1"/>
        <v>ar_th_n_cmplnc</v>
      </c>
      <c r="J5" s="1" t="str">
        <f t="shared" ref="J5" si="15">SUBSTITUTE(SUBSTITUTE(SUBSTITUTE(SUBSTITUTE(SUBSTITUTE(SUBSTITUTE(K5,"y",""), "u", ""), "o", ""),"i",""),"e", ""),"a", "")</f>
        <v>Ar th n cmplnc?</v>
      </c>
      <c r="K5" s="14" t="s">
        <v>203</v>
      </c>
      <c r="L5" s="1" t="str">
        <f t="shared" ref="L5" si="16">CONCATENATE(G5, "_order")</f>
        <v>tdg_grp_xmptns_qstn_ar_th_n_cmplnc_order</v>
      </c>
      <c r="M5" s="14" t="s">
        <v>181</v>
      </c>
      <c r="N5" s="14" t="s">
        <v>182</v>
      </c>
      <c r="O5" s="19">
        <v>2</v>
      </c>
      <c r="P5" s="19">
        <v>0</v>
      </c>
    </row>
    <row r="6" spans="1:16" x14ac:dyDescent="0.25">
      <c r="A6" s="1" t="s">
        <v>146</v>
      </c>
      <c r="B6" s="1" t="str">
        <f t="shared" si="5"/>
        <v>tdg_grp_shppng_dcmnts</v>
      </c>
      <c r="C6" s="1" t="str">
        <f t="shared" si="6"/>
        <v>shppng dcmnts</v>
      </c>
      <c r="D6" s="1" t="str">
        <f t="shared" si="7"/>
        <v>shppng_dcmnts</v>
      </c>
      <c r="E6" s="1" t="str">
        <f t="shared" si="8"/>
        <v>shppng_dcmnts</v>
      </c>
      <c r="F6" s="3" t="s">
        <v>61</v>
      </c>
      <c r="G6" s="1" t="str">
        <f t="shared" si="3"/>
        <v>tdg_grp_shppng_dcmnts_qstn_nmbr_f_dngrs_gds</v>
      </c>
      <c r="H6" s="1" t="str">
        <f t="shared" si="0"/>
        <v>nmbr_f_dngrs_gds</v>
      </c>
      <c r="I6" s="14" t="str">
        <f t="shared" si="1"/>
        <v>nmbr_f_dngrs_gds</v>
      </c>
      <c r="J6" s="1" t="str">
        <f t="shared" si="2"/>
        <v>Nmbr f dngrs gds shpmnts pr r (pprxmt)</v>
      </c>
      <c r="K6" s="1" t="s">
        <v>63</v>
      </c>
      <c r="L6" s="1" t="str">
        <f t="shared" si="4"/>
        <v>tdg_grp_shppng_dcmnts_qstn_nmbr_f_dngrs_gds_order</v>
      </c>
      <c r="O6" s="19">
        <v>0</v>
      </c>
      <c r="P6" s="19">
        <v>1</v>
      </c>
    </row>
    <row r="7" spans="1:16" x14ac:dyDescent="0.25">
      <c r="A7" s="1" t="s">
        <v>146</v>
      </c>
      <c r="B7" s="1" t="str">
        <f t="shared" si="5"/>
        <v>tdg_grp_shppng_dcmnts</v>
      </c>
      <c r="C7" s="1" t="str">
        <f t="shared" si="6"/>
        <v>shppng dcmnts</v>
      </c>
      <c r="D7" s="1" t="str">
        <f t="shared" si="7"/>
        <v>shppng_dcmnts</v>
      </c>
      <c r="E7" s="1" t="str">
        <f t="shared" si="8"/>
        <v>shppng_dcmnts</v>
      </c>
      <c r="F7" s="3" t="s">
        <v>61</v>
      </c>
      <c r="G7" s="1" t="str">
        <f t="shared" si="3"/>
        <v>tdg_grp_shppng_dcmnts_qstn_tk_rprsnttv_nmbr</v>
      </c>
      <c r="H7" s="1" t="str">
        <f t="shared" si="0"/>
        <v>tk_rprsnttv_nmbr</v>
      </c>
      <c r="I7" s="14" t="str">
        <f t="shared" si="1"/>
        <v>tk_rprsnttv_nmbr</v>
      </c>
      <c r="J7" s="1" t="str">
        <f t="shared" si="2"/>
        <v>Tk  rprsnttv nmbr f shppng dcmnts t b vrfd (mn. 5)</v>
      </c>
      <c r="K7" s="1" t="s">
        <v>64</v>
      </c>
      <c r="L7" s="1" t="str">
        <f t="shared" si="4"/>
        <v>tdg_grp_shppng_dcmnts_qstn_tk_rprsnttv_nmbr_order</v>
      </c>
      <c r="O7" s="19">
        <v>1</v>
      </c>
      <c r="P7" s="19">
        <v>1</v>
      </c>
    </row>
    <row r="8" spans="1:16" x14ac:dyDescent="0.25">
      <c r="A8" s="1" t="s">
        <v>146</v>
      </c>
      <c r="B8" s="1" t="str">
        <f t="shared" si="5"/>
        <v>tdg_grp_shppng_dcmnts</v>
      </c>
      <c r="C8" s="1" t="str">
        <f t="shared" si="6"/>
        <v>shppng dcmnts</v>
      </c>
      <c r="D8" s="1" t="str">
        <f t="shared" si="7"/>
        <v>shppng_dcmnts</v>
      </c>
      <c r="E8" s="1" t="str">
        <f t="shared" si="8"/>
        <v>shppng_dcmnts</v>
      </c>
      <c r="F8" s="3" t="s">
        <v>61</v>
      </c>
      <c r="G8" s="1" t="str">
        <f t="shared" si="3"/>
        <v>tdg_grp_shppng_dcmnts_qstn_hv_rcrd_f_th_cln</v>
      </c>
      <c r="H8" s="1" t="str">
        <f t="shared" si="0"/>
        <v>hv_rcrd_f_th_cln</v>
      </c>
      <c r="I8" s="14" t="str">
        <f t="shared" si="1"/>
        <v>hv_rcrd_f_th_cln</v>
      </c>
      <c r="J8" s="1" t="str">
        <f t="shared" si="2"/>
        <v>Hv  rcrd f th clnts (stndrdzd mns f cntnmnt) TDGA (Sbsctn 9 (1))</v>
      </c>
      <c r="K8" s="1" t="s">
        <v>260</v>
      </c>
      <c r="L8" s="1" t="str">
        <f t="shared" si="4"/>
        <v>tdg_grp_shppng_dcmnts_qstn_hv_rcrd_f_th_cln_order</v>
      </c>
      <c r="O8" s="19">
        <v>2</v>
      </c>
      <c r="P8" s="19">
        <v>1</v>
      </c>
    </row>
    <row r="9" spans="1:16" x14ac:dyDescent="0.25">
      <c r="A9" s="1" t="s">
        <v>146</v>
      </c>
      <c r="B9" s="1" t="str">
        <f t="shared" si="5"/>
        <v>tdg_grp_shppng_dcmnts</v>
      </c>
      <c r="C9" s="1" t="str">
        <f t="shared" si="6"/>
        <v>shppng dcmnts</v>
      </c>
      <c r="D9" s="1" t="str">
        <f t="shared" si="7"/>
        <v>shppng_dcmnts</v>
      </c>
      <c r="E9" s="1" t="str">
        <f t="shared" si="8"/>
        <v>shppng_dcmnts</v>
      </c>
      <c r="F9" s="3" t="s">
        <v>61</v>
      </c>
      <c r="G9" s="1" t="str">
        <f t="shared" si="3"/>
        <v>tdg_grp_shppng_dcmnts_qstn_onst_vrfctn_f_pp</v>
      </c>
      <c r="H9" s="1" t="str">
        <f t="shared" si="0"/>
        <v>onst_vrfctn_f_pp</v>
      </c>
      <c r="I9" s="14" t="str">
        <f t="shared" si="1"/>
        <v>onst_vrfctn_f_pp</v>
      </c>
      <c r="J9" s="1" t="str">
        <f t="shared" si="2"/>
        <v>On-st vrfctn (f pplcbl)</v>
      </c>
      <c r="K9" s="3" t="s">
        <v>75</v>
      </c>
      <c r="L9" s="1" t="str">
        <f t="shared" si="4"/>
        <v>tdg_grp_shppng_dcmnts_qstn_onst_vrfctn_f_pp_order</v>
      </c>
      <c r="M9" s="3"/>
      <c r="N9" s="3"/>
      <c r="O9" s="19">
        <v>3</v>
      </c>
      <c r="P9" s="19">
        <v>1</v>
      </c>
    </row>
    <row r="10" spans="1:16" x14ac:dyDescent="0.25">
      <c r="A10" s="1" t="s">
        <v>146</v>
      </c>
      <c r="B10" s="1" t="str">
        <f t="shared" si="5"/>
        <v>tdg_grp_shppng_dcmnts</v>
      </c>
      <c r="C10" s="1" t="str">
        <f t="shared" si="6"/>
        <v>shppng dcmnts</v>
      </c>
      <c r="D10" s="1" t="str">
        <f t="shared" si="7"/>
        <v>shppng_dcmnts</v>
      </c>
      <c r="E10" s="1" t="str">
        <f t="shared" si="8"/>
        <v>shppng_dcmnts</v>
      </c>
      <c r="F10" s="3" t="s">
        <v>61</v>
      </c>
      <c r="G10" s="1" t="str">
        <f t="shared" si="3"/>
        <v>tdg_grp_shppng_dcmnts_qstn_lctn_f_shppng_dc</v>
      </c>
      <c r="H10" s="1" t="str">
        <f t="shared" si="0"/>
        <v>lctn_f_shppng_dc</v>
      </c>
      <c r="I10" s="14" t="str">
        <f t="shared" si="1"/>
        <v>lctn_f_shppng_dc</v>
      </c>
      <c r="J10" s="1" t="str">
        <f t="shared" si="2"/>
        <v>Lctn f shppng dcmnt (sctns 3.7 t 3.10)</v>
      </c>
      <c r="K10" s="1" t="s">
        <v>69</v>
      </c>
      <c r="L10" s="1" t="str">
        <f t="shared" si="4"/>
        <v>tdg_grp_shppng_dcmnts_qstn_lctn_f_shppng_dc_order</v>
      </c>
      <c r="O10" s="19">
        <v>4</v>
      </c>
      <c r="P10" s="19">
        <v>1</v>
      </c>
    </row>
    <row r="11" spans="1:16" x14ac:dyDescent="0.25">
      <c r="A11" s="1" t="s">
        <v>146</v>
      </c>
      <c r="B11" s="1" t="str">
        <f t="shared" si="5"/>
        <v>tdg_grp_shppng_dcmnts</v>
      </c>
      <c r="C11" s="1" t="str">
        <f t="shared" si="6"/>
        <v>shppng dcmnts</v>
      </c>
      <c r="D11" s="1" t="str">
        <f t="shared" si="7"/>
        <v>shppng_dcmnts</v>
      </c>
      <c r="E11" s="1" t="str">
        <f t="shared" si="8"/>
        <v>shppng_dcmnts</v>
      </c>
      <c r="F11" s="3" t="s">
        <v>61</v>
      </c>
      <c r="G11" s="1" t="str">
        <f t="shared" si="3"/>
        <v>tdg_grp_shppng_dcmnts_qstn_dngrs_gds_r_ccmp</v>
      </c>
      <c r="H11" s="1" t="str">
        <f t="shared" si="0"/>
        <v>dngrs_gds_r_ccmp</v>
      </c>
      <c r="I11" s="14" t="str">
        <f t="shared" si="1"/>
        <v>dngrs_gds_r_ccmp</v>
      </c>
      <c r="J11" s="1" t="str">
        <f t="shared" si="2"/>
        <v>Dngrs gds r ccmpnd b  shppng dcmnt (sctns 3.1 nd 3.2)</v>
      </c>
      <c r="K11" s="1" t="s">
        <v>70</v>
      </c>
      <c r="L11" s="1" t="str">
        <f t="shared" si="4"/>
        <v>tdg_grp_shppng_dcmnts_qstn_dngrs_gds_r_ccmp_order</v>
      </c>
      <c r="O11" s="19">
        <v>5</v>
      </c>
      <c r="P11" s="19">
        <v>1</v>
      </c>
    </row>
    <row r="12" spans="1:16" x14ac:dyDescent="0.25">
      <c r="A12" s="1" t="s">
        <v>146</v>
      </c>
      <c r="B12" s="1" t="str">
        <f t="shared" si="5"/>
        <v>tdg_grp_shppng_dcmnts</v>
      </c>
      <c r="C12" s="1" t="str">
        <f t="shared" si="6"/>
        <v>shppng dcmnts</v>
      </c>
      <c r="D12" s="1" t="str">
        <f t="shared" si="7"/>
        <v>shppng_dcmnts</v>
      </c>
      <c r="E12" s="1" t="str">
        <f t="shared" si="8"/>
        <v>shppng_dcmnts</v>
      </c>
      <c r="F12" s="3" t="s">
        <v>61</v>
      </c>
      <c r="G12" s="1" t="str">
        <f t="shared" si="3"/>
        <v>tdg_grp_shppng_dcmnts_qstn_cnsst_fr_trnsprt</v>
      </c>
      <c r="H12" s="1" t="str">
        <f t="shared" si="0"/>
        <v>cnsst_fr_trnsprt</v>
      </c>
      <c r="I12" s="14" t="str">
        <f t="shared" si="1"/>
        <v>cnsst_fr_trnsprt</v>
      </c>
      <c r="J12" s="1" t="str">
        <f t="shared" si="2"/>
        <v>Cnsst fr trnsprt b rl (sctn 3.3)</v>
      </c>
      <c r="K12" s="10" t="s">
        <v>205</v>
      </c>
      <c r="L12" s="1" t="str">
        <f t="shared" si="4"/>
        <v>tdg_grp_shppng_dcmnts_qstn_cnsst_fr_trnsprt_order</v>
      </c>
      <c r="M12" s="10"/>
      <c r="N12" s="10"/>
      <c r="O12" s="19">
        <v>6</v>
      </c>
      <c r="P12" s="19">
        <v>1</v>
      </c>
    </row>
    <row r="13" spans="1:16" x14ac:dyDescent="0.25">
      <c r="A13" s="1" t="s">
        <v>146</v>
      </c>
      <c r="B13" s="1" t="str">
        <f t="shared" si="5"/>
        <v>tdg_grp_shppng_dcmnts</v>
      </c>
      <c r="C13" s="1" t="str">
        <f t="shared" si="6"/>
        <v>shppng dcmnts</v>
      </c>
      <c r="D13" s="1" t="str">
        <f t="shared" si="7"/>
        <v>shppng_dcmnts</v>
      </c>
      <c r="E13" s="1" t="str">
        <f t="shared" si="8"/>
        <v>shppng_dcmnts</v>
      </c>
      <c r="F13" s="3" t="s">
        <v>61</v>
      </c>
      <c r="G13" s="1" t="str">
        <f t="shared" si="3"/>
        <v>tdg_grp_shppng_dcmnts_qstn_imprtnt_nfrmtn_r</v>
      </c>
      <c r="H13" s="1" t="str">
        <f t="shared" si="0"/>
        <v>imprtnt_nfrmtn_r</v>
      </c>
      <c r="I13" s="14" t="str">
        <f t="shared" si="1"/>
        <v>imprtnt_nfrmtn_r</v>
      </c>
      <c r="J13" s="1" t="str">
        <f t="shared" si="2"/>
        <v>Imprtnt nfrmtn rgrdng th shppng dcmnt</v>
      </c>
      <c r="K13" s="3" t="s">
        <v>73</v>
      </c>
      <c r="L13" s="1" t="str">
        <f t="shared" si="4"/>
        <v>tdg_grp_shppng_dcmnts_qstn_imprtnt_nfrmtn_r_order</v>
      </c>
      <c r="M13" s="3"/>
      <c r="N13" s="3"/>
      <c r="O13" s="19">
        <v>7</v>
      </c>
      <c r="P13" s="19">
        <v>1</v>
      </c>
    </row>
    <row r="14" spans="1:16" x14ac:dyDescent="0.25">
      <c r="A14" s="1" t="s">
        <v>146</v>
      </c>
      <c r="B14" s="1" t="str">
        <f t="shared" si="5"/>
        <v>tdg_grp_shppng_dcmnts</v>
      </c>
      <c r="C14" s="1" t="str">
        <f t="shared" si="6"/>
        <v>shppng dcmnts</v>
      </c>
      <c r="D14" s="1" t="str">
        <f t="shared" si="7"/>
        <v>shppng_dcmnts</v>
      </c>
      <c r="E14" s="1" t="str">
        <f t="shared" si="8"/>
        <v>shppng_dcmnts</v>
      </c>
      <c r="F14" s="3" t="s">
        <v>61</v>
      </c>
      <c r="G14" s="1" t="str">
        <f t="shared" si="3"/>
        <v>tdg_grp_shppng_dcmnts_qstn_lgblt_nd_lngg_sc</v>
      </c>
      <c r="H14" s="1" t="str">
        <f t="shared" si="0"/>
        <v>lgblt_nd_lngg_sc</v>
      </c>
      <c r="I14" s="14" t="str">
        <f t="shared" si="1"/>
        <v>lgblt_nd_lngg_sc</v>
      </c>
      <c r="J14" s="1" t="str">
        <f t="shared" si="2"/>
        <v>Lgblt nd Lngg (sctn 3.4)</v>
      </c>
      <c r="K14" s="1" t="s">
        <v>206</v>
      </c>
      <c r="L14" s="1" t="str">
        <f t="shared" si="4"/>
        <v>tdg_grp_shppng_dcmnts_qstn_lgblt_nd_lngg_sc_order</v>
      </c>
      <c r="O14" s="19">
        <v>8</v>
      </c>
      <c r="P14" s="19">
        <v>1</v>
      </c>
    </row>
    <row r="15" spans="1:16" x14ac:dyDescent="0.25">
      <c r="A15" s="1" t="s">
        <v>146</v>
      </c>
      <c r="B15" s="1" t="str">
        <f t="shared" si="5"/>
        <v>tdg_grp_shppng_dcmnts</v>
      </c>
      <c r="C15" s="1" t="str">
        <f t="shared" si="6"/>
        <v>shppng dcmnts</v>
      </c>
      <c r="D15" s="1" t="str">
        <f t="shared" si="7"/>
        <v>shppng_dcmnts</v>
      </c>
      <c r="E15" s="1" t="str">
        <f t="shared" si="8"/>
        <v>shppng_dcmnts</v>
      </c>
      <c r="F15" s="3" t="s">
        <v>61</v>
      </c>
      <c r="G15" s="1" t="str">
        <f t="shared" si="3"/>
        <v>tdg_grp_shppng_dcmnts_qstn_dngrs_gds_n_th_s</v>
      </c>
      <c r="H15" s="1" t="str">
        <f t="shared" si="0"/>
        <v>dngrs_gds_n_th_s</v>
      </c>
      <c r="I15" s="14" t="str">
        <f t="shared" si="1"/>
        <v>dngrs_gds_n_th_s</v>
      </c>
      <c r="J15" s="1" t="str">
        <f>SUBSTITUTE(SUBSTITUTE(SUBSTITUTE(SUBSTITUTE(SUBSTITUTE(SUBSTITUTE(K15,"y",""), "u", ""), "o", ""),"i",""),"e", ""),"a", "")</f>
        <v>Dngrs gds n th sm dcmnt s nn-dngrs gds (ptns) (Sbsctn 3.4 (2))</v>
      </c>
      <c r="K15" s="1" t="s">
        <v>261</v>
      </c>
      <c r="L15" s="1" t="str">
        <f t="shared" si="4"/>
        <v>tdg_grp_shppng_dcmnts_qstn_dngrs_gds_n_th_s_order</v>
      </c>
      <c r="O15" s="19">
        <v>9</v>
      </c>
      <c r="P15" s="19">
        <v>1</v>
      </c>
    </row>
    <row r="16" spans="1:16" x14ac:dyDescent="0.25">
      <c r="A16" s="1" t="s">
        <v>146</v>
      </c>
      <c r="B16" s="1" t="str">
        <f t="shared" si="5"/>
        <v>tdg_grp_shppng_dcmnts</v>
      </c>
      <c r="C16" s="1" t="str">
        <f t="shared" si="6"/>
        <v>shppng dcmnts</v>
      </c>
      <c r="D16" s="1" t="str">
        <f t="shared" si="7"/>
        <v>shppng_dcmnts</v>
      </c>
      <c r="E16" s="1" t="str">
        <f t="shared" si="8"/>
        <v>shppng_dcmnts</v>
      </c>
      <c r="F16" s="3" t="s">
        <v>61</v>
      </c>
      <c r="G16" s="1" t="str">
        <f t="shared" si="3"/>
        <v>tdg_grp_shppng_dcmnts_qstn_infrmtn_n_shppng</v>
      </c>
      <c r="H16" s="1" t="str">
        <f t="shared" si="0"/>
        <v>infrmtn_n_shppng</v>
      </c>
      <c r="I16" s="14" t="str">
        <f t="shared" si="1"/>
        <v>infrmtn_n_shppng</v>
      </c>
      <c r="J16" s="1" t="str">
        <f t="shared" si="2"/>
        <v>Infrmtn n  Shppng Dcmnt (sctn 3.5)</v>
      </c>
      <c r="K16" s="1" t="s">
        <v>207</v>
      </c>
      <c r="L16" s="1" t="str">
        <f t="shared" si="4"/>
        <v>tdg_grp_shppng_dcmnts_qstn_infrmtn_n_shppng_order</v>
      </c>
      <c r="O16" s="19">
        <v>10</v>
      </c>
      <c r="P16" s="19">
        <v>1</v>
      </c>
    </row>
    <row r="17" spans="1:16" x14ac:dyDescent="0.25">
      <c r="A17" s="1" t="s">
        <v>146</v>
      </c>
      <c r="B17" s="1" t="str">
        <f t="shared" si="5"/>
        <v>tdg_grp_shppng_dcmnts</v>
      </c>
      <c r="C17" s="1" t="str">
        <f t="shared" si="6"/>
        <v>shppng dcmnts</v>
      </c>
      <c r="D17" s="1" t="str">
        <f t="shared" si="7"/>
        <v>shppng_dcmnts</v>
      </c>
      <c r="E17" s="1" t="str">
        <f t="shared" si="8"/>
        <v>shppng_dcmnts</v>
      </c>
      <c r="F17" s="3" t="s">
        <v>61</v>
      </c>
      <c r="G17" s="1" t="str">
        <f t="shared" si="3"/>
        <v>tdg_grp_shppng_dcmnts_qstn_kpng_shppng_dcmn</v>
      </c>
      <c r="H17" s="1" t="str">
        <f t="shared" si="0"/>
        <v>kpng_shppng_dcmn</v>
      </c>
      <c r="I17" s="14" t="str">
        <f t="shared" si="1"/>
        <v>kpng_shppng_dcmn</v>
      </c>
      <c r="J17" s="1" t="str">
        <f t="shared" si="2"/>
        <v>Kpng Shppng Dcmnt Infrmtn (sctn 3.11)</v>
      </c>
      <c r="K17" s="1" t="s">
        <v>208</v>
      </c>
      <c r="L17" s="1" t="str">
        <f t="shared" si="4"/>
        <v>tdg_grp_shppng_dcmnts_qstn_kpng_shppng_dcmn_order</v>
      </c>
      <c r="O17" s="19">
        <v>11</v>
      </c>
      <c r="P17" s="19">
        <v>1</v>
      </c>
    </row>
    <row r="18" spans="1:16" ht="30" x14ac:dyDescent="0.25">
      <c r="A18" s="1" t="s">
        <v>146</v>
      </c>
      <c r="B18" s="1" t="str">
        <f t="shared" si="5"/>
        <v>tdg_grp_shppng_dcmnts</v>
      </c>
      <c r="C18" s="1" t="str">
        <f t="shared" si="6"/>
        <v>shppng dcmnts</v>
      </c>
      <c r="D18" s="1" t="str">
        <f t="shared" si="7"/>
        <v>shppng_dcmnts</v>
      </c>
      <c r="E18" s="1" t="str">
        <f t="shared" si="8"/>
        <v>shppng_dcmnts</v>
      </c>
      <c r="F18" s="3" t="s">
        <v>61</v>
      </c>
      <c r="G18" s="1" t="str">
        <f t="shared" si="3"/>
        <v>tdg_grp_shppng_dcmnts_qstn_clss_7_th_ddtnl</v>
      </c>
      <c r="H18" s="1" t="str">
        <f t="shared" si="0"/>
        <v>clss_7_th_ddtnl</v>
      </c>
      <c r="I18" s="14" t="str">
        <f t="shared" si="1"/>
        <v>clss_7_th_ddtnl_</v>
      </c>
      <c r="J18" s="1" t="str">
        <f t="shared" si="2"/>
        <v>Clss 7 - th ddtnl nfrmtn rqrd fr trnsprt dcmnts ndr th “Pckgng nd Trnsprt f Nclr Sbstncs Rgltns” (Prgrph 3.6 (3) (d))</v>
      </c>
      <c r="K18" s="1" t="s">
        <v>262</v>
      </c>
      <c r="L18" s="1" t="str">
        <f t="shared" si="4"/>
        <v>tdg_grp_shppng_dcmnts_qstn_clss_7_th_ddtnl_order</v>
      </c>
      <c r="O18" s="19">
        <v>12</v>
      </c>
      <c r="P18" s="19">
        <v>1</v>
      </c>
    </row>
    <row r="19" spans="1:16" x14ac:dyDescent="0.25">
      <c r="A19" s="1" t="s">
        <v>146</v>
      </c>
      <c r="B19" s="1" t="str">
        <f t="shared" si="5"/>
        <v>tdg_grp_shppng_dcmnts</v>
      </c>
      <c r="C19" s="1" t="str">
        <f t="shared" si="6"/>
        <v>shppng dcmnts</v>
      </c>
      <c r="D19" s="1" t="str">
        <f t="shared" si="7"/>
        <v>shppng_dcmnts</v>
      </c>
      <c r="E19" s="1" t="str">
        <f t="shared" si="8"/>
        <v>shppng_dcmnts</v>
      </c>
      <c r="F19" s="3" t="s">
        <v>61</v>
      </c>
      <c r="G19" s="1" t="str">
        <f t="shared" si="3"/>
        <v>tdg_grp_shppng_dcmnts_qstn_addtnl_infrmtn</v>
      </c>
      <c r="H19" s="1" t="str">
        <f t="shared" si="0"/>
        <v>addtnl_infrmtn</v>
      </c>
      <c r="I19" s="14" t="str">
        <f t="shared" si="1"/>
        <v>addtnl_infrmtn</v>
      </c>
      <c r="J19" s="1" t="str">
        <f t="shared" si="2"/>
        <v>Addtnl Infrmtn</v>
      </c>
      <c r="K19" s="3" t="s">
        <v>74</v>
      </c>
      <c r="L19" s="1" t="str">
        <f t="shared" si="4"/>
        <v>tdg_grp_shppng_dcmnts_qstn_addtnl_infrmtn_order</v>
      </c>
      <c r="M19" s="3"/>
      <c r="N19" s="3"/>
      <c r="O19" s="19">
        <v>13</v>
      </c>
      <c r="P19" s="19">
        <v>1</v>
      </c>
    </row>
    <row r="20" spans="1:16" x14ac:dyDescent="0.25">
      <c r="A20" s="1" t="s">
        <v>146</v>
      </c>
      <c r="B20" s="1" t="str">
        <f t="shared" si="5"/>
        <v>tdg_grp_shppng_dcmnts</v>
      </c>
      <c r="C20" s="1" t="str">
        <f t="shared" si="6"/>
        <v>shppng dcmnts</v>
      </c>
      <c r="D20" s="1" t="str">
        <f t="shared" si="7"/>
        <v>shppng_dcmnts</v>
      </c>
      <c r="E20" s="1" t="str">
        <f t="shared" si="8"/>
        <v>shppng_dcmnts</v>
      </c>
      <c r="F20" s="3" t="s">
        <v>61</v>
      </c>
      <c r="G20" s="1" t="str">
        <f t="shared" si="3"/>
        <v>tdg_grp_shppng_dcmnts_qstn_cmptblt_grp_clss</v>
      </c>
      <c r="H20" s="1" t="str">
        <f t="shared" si="0"/>
        <v>cmptblt_grp_clss</v>
      </c>
      <c r="I20" s="14" t="str">
        <f t="shared" si="1"/>
        <v>cmptblt_grp_clss</v>
      </c>
      <c r="J20" s="1" t="str">
        <f t="shared" si="2"/>
        <v>Cmptblt Grp (Clss 1) (Sbprgrph 3.5 (1) (c) (v))</v>
      </c>
      <c r="K20" s="1" t="s">
        <v>263</v>
      </c>
      <c r="L20" s="1" t="str">
        <f t="shared" si="4"/>
        <v>tdg_grp_shppng_dcmnts_qstn_cmptblt_grp_clss_order</v>
      </c>
      <c r="O20" s="19">
        <v>14</v>
      </c>
      <c r="P20" s="19">
        <v>1</v>
      </c>
    </row>
    <row r="21" spans="1:16" x14ac:dyDescent="0.25">
      <c r="A21" s="1" t="s">
        <v>146</v>
      </c>
      <c r="B21" s="1" t="str">
        <f t="shared" si="5"/>
        <v>tdg_grp_shppng_dcmnts</v>
      </c>
      <c r="C21" s="1" t="str">
        <f t="shared" si="6"/>
        <v>shppng dcmnts</v>
      </c>
      <c r="D21" s="1" t="str">
        <f t="shared" si="7"/>
        <v>shppng_dcmnts</v>
      </c>
      <c r="E21" s="1" t="str">
        <f t="shared" si="8"/>
        <v>shppng_dcmnts</v>
      </c>
      <c r="F21" s="3" t="s">
        <v>61</v>
      </c>
      <c r="G21" s="1" t="str">
        <f t="shared" si="3"/>
        <v>tdg_grp_shppng_dcmnts_qstn_fmgtn_sbsctn_35</v>
      </c>
      <c r="H21" s="1" t="str">
        <f t="shared" si="0"/>
        <v>fmgtn_sbsctn_35</v>
      </c>
      <c r="I21" s="14" t="str">
        <f t="shared" si="1"/>
        <v>fmgtn_sbsctn_35_</v>
      </c>
      <c r="J21" s="1" t="str">
        <f t="shared" si="2"/>
        <v>Fmgtn (Sbsctn 3.5 (3))</v>
      </c>
      <c r="K21" s="1" t="s">
        <v>264</v>
      </c>
      <c r="L21" s="1" t="str">
        <f t="shared" si="4"/>
        <v>tdg_grp_shppng_dcmnts_qstn_fmgtn_sbsctn_35_order</v>
      </c>
      <c r="O21" s="19">
        <v>15</v>
      </c>
      <c r="P21" s="19">
        <v>1</v>
      </c>
    </row>
    <row r="22" spans="1:16" x14ac:dyDescent="0.25">
      <c r="A22" s="1" t="s">
        <v>146</v>
      </c>
      <c r="B22" s="1" t="str">
        <f t="shared" si="5"/>
        <v>tdg_grp_shppng_dcmnts</v>
      </c>
      <c r="C22" s="1" t="str">
        <f t="shared" si="6"/>
        <v>shppng dcmnts</v>
      </c>
      <c r="D22" s="1" t="str">
        <f t="shared" si="7"/>
        <v>shppng_dcmnts</v>
      </c>
      <c r="E22" s="1" t="str">
        <f t="shared" si="8"/>
        <v>shppng_dcmnts</v>
      </c>
      <c r="F22" s="3" t="s">
        <v>61</v>
      </c>
      <c r="G22" s="1" t="str">
        <f t="shared" si="3"/>
        <v>tdg_grp_shppng_dcmnts_qstn_rsd_lst_cntnd_sb</v>
      </c>
      <c r="H22" s="1" t="str">
        <f t="shared" si="0"/>
        <v>rsd_lst_cntnd_sb</v>
      </c>
      <c r="I22" s="14" t="str">
        <f t="shared" si="1"/>
        <v>rsd_lst_cntnd_sb</v>
      </c>
      <c r="J22" s="1" t="str">
        <f t="shared" si="2"/>
        <v>Rsd - Lst Cntnd (Sbsctn 3.5 (4))</v>
      </c>
      <c r="K22" s="1" t="s">
        <v>265</v>
      </c>
      <c r="L22" s="1" t="str">
        <f t="shared" si="4"/>
        <v>tdg_grp_shppng_dcmnts_qstn_rsd_lst_cntnd_sb_order</v>
      </c>
      <c r="O22" s="19">
        <v>16</v>
      </c>
      <c r="P22" s="19">
        <v>1</v>
      </c>
    </row>
    <row r="23" spans="1:16" x14ac:dyDescent="0.25">
      <c r="A23" s="1" t="s">
        <v>146</v>
      </c>
      <c r="B23" s="1" t="str">
        <f t="shared" si="5"/>
        <v>tdg_grp_shppng_dcmnts</v>
      </c>
      <c r="C23" s="1" t="str">
        <f t="shared" si="6"/>
        <v>shppng dcmnts</v>
      </c>
      <c r="D23" s="1" t="str">
        <f t="shared" si="7"/>
        <v>shppng_dcmnts</v>
      </c>
      <c r="E23" s="1" t="str">
        <f t="shared" si="8"/>
        <v>shppng_dcmnts</v>
      </c>
      <c r="F23" s="3" t="s">
        <v>61</v>
      </c>
      <c r="G23" s="1" t="str">
        <f t="shared" si="3"/>
        <v>tdg_grp_shppng_dcmnts_qstn_emrgnc_rspns_ass</v>
      </c>
      <c r="H23" s="1" t="str">
        <f t="shared" si="0"/>
        <v>emrgnc_rspns_ass</v>
      </c>
      <c r="I23" s="14" t="str">
        <f t="shared" si="1"/>
        <v>emrgnc_rspns_ass</v>
      </c>
      <c r="J23" s="1" t="str">
        <f t="shared" si="2"/>
        <v>Emrgnc Rspns Assstnc Pln (Sbsctn 3.6 (1))</v>
      </c>
      <c r="K23" s="1" t="s">
        <v>266</v>
      </c>
      <c r="L23" s="1" t="str">
        <f t="shared" si="4"/>
        <v>tdg_grp_shppng_dcmnts_qstn_emrgnc_rspns_ass_order</v>
      </c>
      <c r="O23" s="19">
        <v>17</v>
      </c>
      <c r="P23" s="19">
        <v>1</v>
      </c>
    </row>
    <row r="24" spans="1:16" x14ac:dyDescent="0.25">
      <c r="A24" s="1" t="s">
        <v>146</v>
      </c>
      <c r="B24" s="1" t="str">
        <f t="shared" si="5"/>
        <v>tdg_grp_shppng_dcmnts</v>
      </c>
      <c r="C24" s="1" t="str">
        <f t="shared" si="6"/>
        <v>shppng dcmnts</v>
      </c>
      <c r="D24" s="1" t="str">
        <f t="shared" si="7"/>
        <v>shppng_dcmnts</v>
      </c>
      <c r="E24" s="1" t="str">
        <f t="shared" si="8"/>
        <v>shppng_dcmnts</v>
      </c>
      <c r="F24" s="3" t="s">
        <v>61</v>
      </c>
      <c r="G24" s="1" t="str">
        <f t="shared" si="3"/>
        <v>tdg_grp_shppng_dcmnts_qstn_trnsprttn_b_vssl</v>
      </c>
      <c r="H24" s="1" t="str">
        <f t="shared" si="0"/>
        <v>trnsprttn_b_vssl</v>
      </c>
      <c r="I24" s="14" t="str">
        <f t="shared" si="1"/>
        <v>trnsprttn_b_vssl</v>
      </c>
      <c r="J24" s="1" t="str">
        <f t="shared" si="2"/>
        <v>Trnsprttn b Vssl (Prgrph 3.6 (3) ())</v>
      </c>
      <c r="K24" s="1" t="s">
        <v>267</v>
      </c>
      <c r="L24" s="1" t="str">
        <f t="shared" si="4"/>
        <v>tdg_grp_shppng_dcmnts_qstn_trnsprttn_b_vssl_order</v>
      </c>
      <c r="O24" s="19">
        <v>18</v>
      </c>
      <c r="P24" s="19">
        <v>1</v>
      </c>
    </row>
    <row r="25" spans="1:16" x14ac:dyDescent="0.25">
      <c r="A25" s="1" t="s">
        <v>146</v>
      </c>
      <c r="B25" s="1" t="str">
        <f t="shared" si="5"/>
        <v>tdg_grp_shppng_dcmnts</v>
      </c>
      <c r="C25" s="1" t="str">
        <f t="shared" si="6"/>
        <v>shppng dcmnts</v>
      </c>
      <c r="D25" s="1" t="str">
        <f t="shared" si="7"/>
        <v>shppng_dcmnts</v>
      </c>
      <c r="E25" s="1" t="str">
        <f t="shared" si="8"/>
        <v>shppng_dcmnts</v>
      </c>
      <c r="F25" s="3" t="s">
        <v>61</v>
      </c>
      <c r="G25" s="1" t="str">
        <f t="shared" si="3"/>
        <v>tdg_grp_shppng_dcmnts_qstn_fr_clsss_41_52_7</v>
      </c>
      <c r="H25" s="1" t="str">
        <f t="shared" si="0"/>
        <v>fr_clsss_41_52_7</v>
      </c>
      <c r="I25" s="14" t="str">
        <f t="shared" si="1"/>
        <v>fr_clsss_41_52_7</v>
      </c>
      <c r="J25" s="1" t="str">
        <f t="shared" si="2"/>
        <v>Fr Clsss 4.1, 5.2, 7 (Cls 3.6 (3) (b) (c) (d))</v>
      </c>
      <c r="K25" s="1" t="s">
        <v>268</v>
      </c>
      <c r="L25" s="1" t="str">
        <f t="shared" si="4"/>
        <v>tdg_grp_shppng_dcmnts_qstn_fr_clsss_41_52_7_order</v>
      </c>
      <c r="O25" s="19">
        <v>19</v>
      </c>
      <c r="P25" s="19">
        <v>1</v>
      </c>
    </row>
    <row r="26" spans="1:16" x14ac:dyDescent="0.25">
      <c r="A26" s="1" t="s">
        <v>146</v>
      </c>
      <c r="B26" s="1" t="str">
        <f t="shared" si="5"/>
        <v>tdg_grp_shppng_dcmnts</v>
      </c>
      <c r="C26" s="1" t="str">
        <f t="shared" si="6"/>
        <v>shppng dcmnts</v>
      </c>
      <c r="D26" s="1" t="str">
        <f t="shared" si="7"/>
        <v>shppng_dcmnts</v>
      </c>
      <c r="E26" s="1" t="str">
        <f t="shared" si="8"/>
        <v>shppng_dcmnts</v>
      </c>
      <c r="F26" s="3" t="s">
        <v>61</v>
      </c>
      <c r="G26" s="1" t="str">
        <f t="shared" si="3"/>
        <v>tdg_grp_shppng_dcmnts_qstn_eqvlnc_crtfct_pr</v>
      </c>
      <c r="H26" s="1" t="str">
        <f t="shared" si="0"/>
        <v>eqvlnc_crtfct_pr</v>
      </c>
      <c r="I26" s="14" t="str">
        <f t="shared" si="1"/>
        <v>eqvlnc_crtfct_pr</v>
      </c>
      <c r="J26" s="1" t="str">
        <f t="shared" si="2"/>
        <v>Eqvlnc Crtfct (Prt 14)</v>
      </c>
      <c r="K26" s="1" t="s">
        <v>269</v>
      </c>
      <c r="L26" s="1" t="str">
        <f t="shared" si="4"/>
        <v>tdg_grp_shppng_dcmnts_qstn_eqvlnc_crtfct_pr_order</v>
      </c>
      <c r="O26" s="19">
        <v>20</v>
      </c>
      <c r="P26" s="19">
        <v>1</v>
      </c>
    </row>
    <row r="27" spans="1:16" x14ac:dyDescent="0.25">
      <c r="A27" s="1" t="s">
        <v>146</v>
      </c>
      <c r="B27" s="1" t="str">
        <f t="shared" si="5"/>
        <v>tdg_grp_sft_mrks</v>
      </c>
      <c r="C27" s="1" t="str">
        <f t="shared" si="6"/>
        <v>sft mrks</v>
      </c>
      <c r="D27" s="1" t="str">
        <f t="shared" si="7"/>
        <v>sft_mrks</v>
      </c>
      <c r="E27" s="1" t="str">
        <f t="shared" si="8"/>
        <v>sft_mrks</v>
      </c>
      <c r="F27" s="3" t="s">
        <v>89</v>
      </c>
      <c r="G27" s="1" t="str">
        <f t="shared" si="3"/>
        <v>tdg_grp_sft_mrks_qstn_cnsgnr_rspnsblts</v>
      </c>
      <c r="H27" s="1" t="str">
        <f t="shared" si="0"/>
        <v>cnsgnr_rspnsblts</v>
      </c>
      <c r="I27" s="14" t="str">
        <f t="shared" si="1"/>
        <v>cnsgnr_rspnsblts</v>
      </c>
      <c r="J27" s="1" t="str">
        <f t="shared" si="2"/>
        <v>Cnsgnr Rspnsblts (Sctn 4.4)</v>
      </c>
      <c r="K27" s="1" t="s">
        <v>226</v>
      </c>
      <c r="L27" s="1" t="str">
        <f t="shared" si="4"/>
        <v>tdg_grp_sft_mrks_qstn_cnsgnr_rspnsblts_order</v>
      </c>
      <c r="O27" s="19">
        <v>0</v>
      </c>
      <c r="P27" s="19">
        <v>1</v>
      </c>
    </row>
    <row r="28" spans="1:16" x14ac:dyDescent="0.25">
      <c r="A28" s="1" t="s">
        <v>146</v>
      </c>
      <c r="B28" s="1" t="str">
        <f t="shared" si="5"/>
        <v>tdg_grp_sft_mrks</v>
      </c>
      <c r="C28" s="1" t="str">
        <f t="shared" si="6"/>
        <v>sft mrks</v>
      </c>
      <c r="D28" s="1" t="str">
        <f t="shared" si="7"/>
        <v>sft_mrks</v>
      </c>
      <c r="E28" s="1" t="str">
        <f t="shared" si="8"/>
        <v>sft_mrks</v>
      </c>
      <c r="F28" s="3" t="s">
        <v>89</v>
      </c>
      <c r="G28" s="1" t="str">
        <f t="shared" si="3"/>
        <v>tdg_grp_sft_mrks_qstn_crrr_rspnsblts_s</v>
      </c>
      <c r="H28" s="1" t="str">
        <f t="shared" si="0"/>
        <v>crrr_rspnsblts_s</v>
      </c>
      <c r="I28" s="14" t="str">
        <f t="shared" si="1"/>
        <v>crrr_rspnsblts_s</v>
      </c>
      <c r="J28" s="1" t="str">
        <f t="shared" si="2"/>
        <v>Crrr Rspnsblts (Sctn 4.5)</v>
      </c>
      <c r="K28" s="1" t="s">
        <v>227</v>
      </c>
      <c r="L28" s="1" t="str">
        <f t="shared" si="4"/>
        <v>tdg_grp_sft_mrks_qstn_crrr_rspnsblts_s_order</v>
      </c>
      <c r="O28" s="19">
        <v>1</v>
      </c>
      <c r="P28" s="19">
        <v>1</v>
      </c>
    </row>
    <row r="29" spans="1:16" x14ac:dyDescent="0.25">
      <c r="A29" s="1" t="s">
        <v>146</v>
      </c>
      <c r="B29" s="1" t="str">
        <f t="shared" si="5"/>
        <v>tdg_grp_sft_mrks</v>
      </c>
      <c r="C29" s="1" t="str">
        <f t="shared" si="6"/>
        <v>sft mrks</v>
      </c>
      <c r="D29" s="1" t="str">
        <f t="shared" si="7"/>
        <v>sft_mrks</v>
      </c>
      <c r="E29" s="1" t="str">
        <f t="shared" si="8"/>
        <v>sft_mrks</v>
      </c>
      <c r="F29" s="3" t="s">
        <v>89</v>
      </c>
      <c r="G29" s="1" t="str">
        <f t="shared" si="3"/>
        <v>tdg_grp_sft_mrks_qstn_dspl_f_dngrs_gds</v>
      </c>
      <c r="H29" s="1" t="str">
        <f t="shared" si="0"/>
        <v>dspl_f_dngrs_gds</v>
      </c>
      <c r="I29" s="14" t="str">
        <f t="shared" si="1"/>
        <v>dspl_f_dngrs_gds</v>
      </c>
      <c r="J29" s="1" t="str">
        <f t="shared" si="2"/>
        <v>Dspl f Dngrs Gds Sft Mrks Bfr Ldng (Sctn 4.3)</v>
      </c>
      <c r="K29" s="1" t="s">
        <v>228</v>
      </c>
      <c r="L29" s="1" t="str">
        <f t="shared" si="4"/>
        <v>tdg_grp_sft_mrks_qstn_dspl_f_dngrs_gds_order</v>
      </c>
      <c r="O29" s="19">
        <v>2</v>
      </c>
      <c r="P29" s="19">
        <v>1</v>
      </c>
    </row>
    <row r="30" spans="1:16" x14ac:dyDescent="0.25">
      <c r="A30" s="1" t="s">
        <v>146</v>
      </c>
      <c r="B30" s="1" t="str">
        <f t="shared" si="5"/>
        <v>tdg_grp_sft_mrks</v>
      </c>
      <c r="C30" s="1" t="str">
        <f t="shared" si="6"/>
        <v>sft mrks</v>
      </c>
      <c r="D30" s="1" t="str">
        <f t="shared" si="7"/>
        <v>sft_mrks</v>
      </c>
      <c r="E30" s="1" t="str">
        <f t="shared" si="8"/>
        <v>sft_mrks</v>
      </c>
      <c r="F30" s="3" t="s">
        <v>89</v>
      </c>
      <c r="G30" s="1" t="str">
        <f t="shared" si="3"/>
        <v>tdg_grp_sft_mrks_qstn_vlntr_dspl_f_plc</v>
      </c>
      <c r="H30" s="1" t="str">
        <f t="shared" si="0"/>
        <v>vlntr_dspl_f_plc</v>
      </c>
      <c r="I30" s="14" t="str">
        <f t="shared" si="1"/>
        <v>vlntr_dspl_f_plc</v>
      </c>
      <c r="J30" s="1" t="str">
        <f t="shared" si="2"/>
        <v>Vlntr Dspl f  Plcrd (Sctn 4.1.1)</v>
      </c>
      <c r="K30" s="1" t="s">
        <v>229</v>
      </c>
      <c r="L30" s="1" t="str">
        <f t="shared" si="4"/>
        <v>tdg_grp_sft_mrks_qstn_vlntr_dspl_f_plc_order</v>
      </c>
      <c r="O30" s="19">
        <v>3</v>
      </c>
      <c r="P30" s="19">
        <v>1</v>
      </c>
    </row>
    <row r="31" spans="1:16" x14ac:dyDescent="0.25">
      <c r="A31" s="1" t="s">
        <v>146</v>
      </c>
      <c r="B31" s="1" t="str">
        <f t="shared" si="5"/>
        <v>tdg_grp_sft_mrks</v>
      </c>
      <c r="C31" s="1" t="str">
        <f t="shared" si="6"/>
        <v>sft mrks</v>
      </c>
      <c r="D31" s="1" t="str">
        <f t="shared" si="7"/>
        <v>sft_mrks</v>
      </c>
      <c r="E31" s="1" t="str">
        <f t="shared" si="8"/>
        <v>sft_mrks</v>
      </c>
      <c r="F31" s="3" t="s">
        <v>89</v>
      </c>
      <c r="G31" s="1" t="str">
        <f t="shared" si="3"/>
        <v>tdg_grp_sft_mrks_qstn_msldng_dngrs_gds</v>
      </c>
      <c r="H31" s="1" t="str">
        <f t="shared" si="0"/>
        <v>msldng_dngrs_gds</v>
      </c>
      <c r="I31" s="14" t="str">
        <f t="shared" si="1"/>
        <v>msldng_dngrs_gds</v>
      </c>
      <c r="J31" s="1" t="str">
        <f t="shared" si="2"/>
        <v>Msldng Dngrs Gds Sft Mrks (Sctn 4.2)</v>
      </c>
      <c r="K31" s="1" t="s">
        <v>230</v>
      </c>
      <c r="L31" s="1" t="str">
        <f t="shared" si="4"/>
        <v>tdg_grp_sft_mrks_qstn_msldng_dngrs_gds_order</v>
      </c>
      <c r="O31" s="19">
        <v>4</v>
      </c>
      <c r="P31" s="19">
        <v>1</v>
      </c>
    </row>
    <row r="32" spans="1:16" x14ac:dyDescent="0.25">
      <c r="A32" s="1" t="s">
        <v>146</v>
      </c>
      <c r="B32" s="1" t="str">
        <f t="shared" si="5"/>
        <v>tdg_grp_sft_mrks</v>
      </c>
      <c r="C32" s="1" t="str">
        <f t="shared" si="6"/>
        <v>sft mrks</v>
      </c>
      <c r="D32" s="1" t="str">
        <f t="shared" si="7"/>
        <v>sft_mrks</v>
      </c>
      <c r="E32" s="1" t="str">
        <f t="shared" si="8"/>
        <v>sft_mrks</v>
      </c>
      <c r="F32" s="3" t="s">
        <v>89</v>
      </c>
      <c r="G32" s="1" t="str">
        <f t="shared" si="3"/>
        <v>tdg_grp_sft_mrks_qstn_vsblt_lgblt_nd_c</v>
      </c>
      <c r="H32" s="1" t="str">
        <f t="shared" si="0"/>
        <v>vsblt_lgblt_nd_c</v>
      </c>
      <c r="I32" s="14" t="str">
        <f t="shared" si="1"/>
        <v>vsblt_lgblt_nd_c</v>
      </c>
      <c r="J32" s="1" t="str">
        <f t="shared" si="2"/>
        <v>Vsblt, Lgblt nd Clr (g drbl nd wthrprf mtrls) (Sctn 4.6)</v>
      </c>
      <c r="K32" s="1" t="s">
        <v>231</v>
      </c>
      <c r="L32" s="1" t="str">
        <f t="shared" si="4"/>
        <v>tdg_grp_sft_mrks_qstn_vsblt_lgblt_nd_c_order</v>
      </c>
      <c r="O32" s="19">
        <v>5</v>
      </c>
      <c r="P32" s="19">
        <v>1</v>
      </c>
    </row>
    <row r="33" spans="1:16" x14ac:dyDescent="0.25">
      <c r="A33" s="1" t="s">
        <v>146</v>
      </c>
      <c r="B33" s="1" t="str">
        <f t="shared" si="5"/>
        <v>tdg_grp_sft_mrks</v>
      </c>
      <c r="C33" s="1" t="str">
        <f t="shared" si="6"/>
        <v>sft mrks</v>
      </c>
      <c r="D33" s="1" t="str">
        <f t="shared" si="7"/>
        <v>sft_mrks</v>
      </c>
      <c r="E33" s="1" t="str">
        <f t="shared" si="8"/>
        <v>sft_mrks</v>
      </c>
      <c r="F33" s="3" t="s">
        <v>89</v>
      </c>
      <c r="G33" s="1" t="str">
        <f t="shared" si="3"/>
        <v>tdg_grp_sft_mrks_qstn_lbls_nd_plcrds_s</v>
      </c>
      <c r="H33" s="1" t="str">
        <f t="shared" si="0"/>
        <v>lbls_nd_plcrds_s</v>
      </c>
      <c r="I33" s="14" t="str">
        <f t="shared" si="1"/>
        <v>lbls_nd_plcrds_s</v>
      </c>
      <c r="J33" s="1" t="str">
        <f t="shared" si="2"/>
        <v>Lbls nd Plcrds (Sz nd rnttn) (Sctn 4.7)</v>
      </c>
      <c r="K33" s="1" t="s">
        <v>232</v>
      </c>
      <c r="L33" s="1" t="str">
        <f t="shared" si="4"/>
        <v>tdg_grp_sft_mrks_qstn_lbls_nd_plcrds_s_order</v>
      </c>
      <c r="O33" s="19">
        <v>6</v>
      </c>
      <c r="P33" s="19">
        <v>1</v>
      </c>
    </row>
    <row r="34" spans="1:16" x14ac:dyDescent="0.25">
      <c r="A34" s="1" t="s">
        <v>146</v>
      </c>
      <c r="B34" s="1" t="str">
        <f t="shared" si="5"/>
        <v>tdg_grp_sft_mrks</v>
      </c>
      <c r="C34" s="1" t="str">
        <f t="shared" si="6"/>
        <v>sft mrks</v>
      </c>
      <c r="D34" s="1" t="str">
        <f t="shared" si="7"/>
        <v>sft_mrks</v>
      </c>
      <c r="E34" s="1" t="str">
        <f t="shared" si="8"/>
        <v>sft_mrks</v>
      </c>
      <c r="F34" s="3" t="s">
        <v>89</v>
      </c>
      <c r="G34" s="1" t="str">
        <f t="shared" si="3"/>
        <v>tdg_grp_sft_mrks_qstn_ws_t_dspl_un_nmb</v>
      </c>
      <c r="H34" s="1" t="str">
        <f t="shared" si="0"/>
        <v>ws_t_dspl_un_nmb</v>
      </c>
      <c r="I34" s="14" t="str">
        <f t="shared" si="1"/>
        <v>ws_t_dspl_un_nmb</v>
      </c>
      <c r="J34" s="1" t="str">
        <f t="shared" si="2"/>
        <v>Ws t Dspl  UN Nmbr (Sctn 4.8)</v>
      </c>
      <c r="K34" s="1" t="s">
        <v>233</v>
      </c>
      <c r="L34" s="1" t="str">
        <f t="shared" si="4"/>
        <v>tdg_grp_sft_mrks_qstn_ws_t_dspl_un_nmb_order</v>
      </c>
      <c r="O34" s="19">
        <v>7</v>
      </c>
      <c r="P34" s="19">
        <v>1</v>
      </c>
    </row>
    <row r="35" spans="1:16" ht="150" x14ac:dyDescent="0.25">
      <c r="A35" s="1" t="s">
        <v>146</v>
      </c>
      <c r="B35" s="1" t="str">
        <f t="shared" si="5"/>
        <v>tdg_grp_sft_mrks</v>
      </c>
      <c r="C35" s="1" t="str">
        <f t="shared" si="6"/>
        <v>sft mrks</v>
      </c>
      <c r="D35" s="1" t="str">
        <f t="shared" si="7"/>
        <v>sft_mrks</v>
      </c>
      <c r="E35" s="1" t="str">
        <f t="shared" si="8"/>
        <v>sft_mrks</v>
      </c>
      <c r="F35" s="3" t="s">
        <v>89</v>
      </c>
      <c r="G35" s="1" t="str">
        <f t="shared" si="3"/>
        <v>tdg_grp_sft_mrks_qstn_lbls_n_smll_mns</v>
      </c>
      <c r="H35" s="1" t="str">
        <f t="shared" si="0"/>
        <v>lbls_n_smll_mns</v>
      </c>
      <c r="I35" s="14" t="str">
        <f>LOWER(MID(SUBSTITUTE(SUBSTITUTE(SUBSTITUTE(SUBSTITUTE(SUBSTITUTE(SUBSTITUTE(SUBSTITUTE(SUBSTITUTE(SUBSTITUTE(SUBSTITUTE(SUBSTITUTE(J35,"&lt;br/&gt;", ""),")",""),"(",""), "?", ""), "/", ""), ".", ""), ",","")," ","_"), "-", ""), ":", ""), "__", "_"),1,16))</f>
        <v>lbls_n_smll_mns_</v>
      </c>
      <c r="J35" s="1" t="str">
        <f t="shared" si="2"/>
        <v>Lbls n  Smll Mns f Cntnmnt &lt;br/&gt;
• Oxdzng gss: UN1072, UN1073, UN3156, UN3157 &lt;br/&gt;
• Lthm bttrs: UN3090, UN3091, UN3480, UN3481 &lt;br/&gt;
• Tw lbls fr clss 7 &lt;br/&gt;
• Clss 2 cmbntn f clndrs ch wth  cpct grtr thn 225 L tht r  sngl nt s  rslt f bng ntrcnnctd thrgh  ppng rrngmnt, nd r prmnntl mntd n  strctrl frm fr trnsprt, nd hv  cmbnd cpct xcdng 450 L &lt;br/&gt;
 ( lrg cntnr plcrd cn b sd) &lt;br/&gt;
• Pstnng: n n sd f th tr srfc f  smll mns f cntnmnt r n r nr th shldr f  clndr cntnng dngrs gds</v>
      </c>
      <c r="K35" s="1" t="s">
        <v>271</v>
      </c>
      <c r="L35" s="1" t="str">
        <f t="shared" si="4"/>
        <v>tdg_grp_sft_mrks_qstn_lbls_n_smll_mns_order</v>
      </c>
      <c r="O35" s="19">
        <v>8</v>
      </c>
      <c r="P35" s="19">
        <v>1</v>
      </c>
    </row>
    <row r="36" spans="1:16" x14ac:dyDescent="0.25">
      <c r="A36" s="1" t="s">
        <v>146</v>
      </c>
      <c r="B36" s="1" t="str">
        <f t="shared" si="5"/>
        <v>tdg_grp_sft_mrks</v>
      </c>
      <c r="C36" s="1" t="str">
        <f t="shared" si="6"/>
        <v>sft mrks</v>
      </c>
      <c r="D36" s="1" t="str">
        <f t="shared" si="7"/>
        <v>sft_mrks</v>
      </c>
      <c r="E36" s="1" t="str">
        <f t="shared" si="8"/>
        <v>sft_mrks</v>
      </c>
      <c r="F36" s="3" t="s">
        <v>89</v>
      </c>
      <c r="G36" s="1" t="str">
        <f t="shared" si="3"/>
        <v>tdg_grp_sft_mrks_qstn_un_nmbrs_n_smll</v>
      </c>
      <c r="H36" s="1" t="str">
        <f t="shared" si="0"/>
        <v>un_nmbrs_n_smll</v>
      </c>
      <c r="I36" s="14" t="str">
        <f t="shared" ref="I36:I62" si="17">LOWER(MID(SUBSTITUTE(SUBSTITUTE(SUBSTITUTE(SUBSTITUTE(SUBSTITUTE(SUBSTITUTE(SUBSTITUTE(SUBSTITUTE(SUBSTITUTE(SUBSTITUTE(SUBSTITUTE(J36,"&lt;br/&gt;", ""),")",""),"(",""), "?", ""), "/", ""), ".", ""), ",","")," ","_"), "-", ""), ":", ""), "__", "_"),1,16))</f>
        <v>un_nmbrs_n_smll_</v>
      </c>
      <c r="J36" s="1" t="str">
        <f t="shared" si="2"/>
        <v>UN Nmbrs n  Smll Mns f Cntnmnt r n  Tg (Sctn 4.12)</v>
      </c>
      <c r="K36" s="1" t="s">
        <v>234</v>
      </c>
      <c r="L36" s="1" t="str">
        <f t="shared" si="4"/>
        <v>tdg_grp_sft_mrks_qstn_un_nmbrs_n_smll_order</v>
      </c>
      <c r="O36" s="19">
        <v>9</v>
      </c>
      <c r="P36" s="19">
        <v>1</v>
      </c>
    </row>
    <row r="37" spans="1:16" ht="30" x14ac:dyDescent="0.25">
      <c r="A37" s="1" t="s">
        <v>146</v>
      </c>
      <c r="B37" s="1" t="str">
        <f t="shared" si="5"/>
        <v>tdg_grp_sft_mrks</v>
      </c>
      <c r="C37" s="1" t="str">
        <f t="shared" si="6"/>
        <v>sft mrks</v>
      </c>
      <c r="D37" s="1" t="str">
        <f t="shared" si="7"/>
        <v>sft_mrks</v>
      </c>
      <c r="E37" s="1" t="str">
        <f t="shared" si="8"/>
        <v>sft_mrks</v>
      </c>
      <c r="F37" s="3" t="s">
        <v>89</v>
      </c>
      <c r="G37" s="1" t="str">
        <f t="shared" si="3"/>
        <v>tdg_grp_sft_mrks_qstn_shppng_nm_nd_tch</v>
      </c>
      <c r="H37" s="1" t="str">
        <f t="shared" si="0"/>
        <v>shppng_nm_nd_tch</v>
      </c>
      <c r="I37" s="14" t="str">
        <f t="shared" si="17"/>
        <v>shppng_nm_nd_tch</v>
      </c>
      <c r="J37" s="1" t="str">
        <f t="shared" si="2"/>
        <v>Shppng Nm nd Tchncl Nm n  Smll Mns f Cntnmnt r n  Tg (nclds spcl prvsn 16) (Sctn 4.11)</v>
      </c>
      <c r="K37" s="1" t="s">
        <v>235</v>
      </c>
      <c r="L37" s="1" t="str">
        <f t="shared" si="4"/>
        <v>tdg_grp_sft_mrks_qstn_shppng_nm_nd_tch_order</v>
      </c>
      <c r="O37" s="19">
        <v>10</v>
      </c>
      <c r="P37" s="19">
        <v>1</v>
      </c>
    </row>
    <row r="38" spans="1:16" x14ac:dyDescent="0.25">
      <c r="A38" s="1" t="s">
        <v>146</v>
      </c>
      <c r="B38" s="1" t="str">
        <f t="shared" si="5"/>
        <v>tdg_grp_sft_mrks</v>
      </c>
      <c r="C38" s="1" t="str">
        <f t="shared" si="6"/>
        <v>sft mrks</v>
      </c>
      <c r="D38" s="1" t="str">
        <f t="shared" si="7"/>
        <v>sft_mrks</v>
      </c>
      <c r="E38" s="1" t="str">
        <f t="shared" si="8"/>
        <v>sft_mrks</v>
      </c>
      <c r="F38" s="3" t="s">
        <v>89</v>
      </c>
      <c r="G38" s="1" t="str">
        <f t="shared" si="3"/>
        <v>tdg_grp_sft_mrks_qstn_clss_7_sctn_414</v>
      </c>
      <c r="H38" s="1" t="str">
        <f t="shared" si="0"/>
        <v>clss_7_sctn_414</v>
      </c>
      <c r="I38" s="14" t="str">
        <f t="shared" si="17"/>
        <v>clss_7_sctn_414</v>
      </c>
      <c r="J38" s="1" t="str">
        <f t="shared" si="2"/>
        <v>Clss 7 (Sctn 4.14)</v>
      </c>
      <c r="K38" s="1" t="s">
        <v>236</v>
      </c>
      <c r="L38" s="1" t="str">
        <f t="shared" si="4"/>
        <v>tdg_grp_sft_mrks_qstn_clss_7_sctn_414_order</v>
      </c>
      <c r="O38" s="19">
        <v>11</v>
      </c>
      <c r="P38" s="19">
        <v>1</v>
      </c>
    </row>
    <row r="39" spans="1:16" x14ac:dyDescent="0.25">
      <c r="A39" s="1" t="s">
        <v>146</v>
      </c>
      <c r="B39" s="1" t="str">
        <f t="shared" si="5"/>
        <v>tdg_grp_sft_mrks</v>
      </c>
      <c r="C39" s="1" t="str">
        <f t="shared" si="6"/>
        <v>sft mrks</v>
      </c>
      <c r="D39" s="1" t="str">
        <f t="shared" si="7"/>
        <v>sft_mrks</v>
      </c>
      <c r="E39" s="1" t="str">
        <f t="shared" si="8"/>
        <v>sft_mrks</v>
      </c>
      <c r="F39" s="3" t="s">
        <v>89</v>
      </c>
      <c r="G39" s="1" t="str">
        <f t="shared" si="3"/>
        <v>tdg_grp_sft_mrks_qstn_ovrpck_sctn_4101</v>
      </c>
      <c r="H39" s="1" t="str">
        <f t="shared" si="0"/>
        <v>ovrpck_sctn_4101</v>
      </c>
      <c r="I39" s="14" t="str">
        <f t="shared" si="17"/>
        <v>ovrpck_sctn_4101</v>
      </c>
      <c r="J39" s="1" t="str">
        <f t="shared" si="2"/>
        <v>Ovrpck (Sctn 4.10.1)</v>
      </c>
      <c r="K39" s="1" t="s">
        <v>237</v>
      </c>
      <c r="L39" s="1" t="str">
        <f t="shared" si="4"/>
        <v>tdg_grp_sft_mrks_qstn_ovrpck_sctn_4101_order</v>
      </c>
      <c r="O39" s="19">
        <v>12</v>
      </c>
      <c r="P39" s="19">
        <v>1</v>
      </c>
    </row>
    <row r="40" spans="1:16" x14ac:dyDescent="0.25">
      <c r="A40" s="1" t="s">
        <v>146</v>
      </c>
      <c r="B40" s="1" t="str">
        <f t="shared" si="5"/>
        <v>tdg_grp_sft_mrks</v>
      </c>
      <c r="C40" s="1" t="str">
        <f t="shared" si="6"/>
        <v>sft mrks</v>
      </c>
      <c r="D40" s="1" t="str">
        <f t="shared" si="7"/>
        <v>sft_mrks</v>
      </c>
      <c r="E40" s="1" t="str">
        <f t="shared" si="8"/>
        <v>sft_mrks</v>
      </c>
      <c r="F40" s="3" t="s">
        <v>89</v>
      </c>
      <c r="G40" s="1" t="str">
        <f t="shared" si="3"/>
        <v>tdg_grp_sft_mrks_qstn_cnsldtn_bn_sctn</v>
      </c>
      <c r="H40" s="1" t="str">
        <f t="shared" si="0"/>
        <v>cnsldtn_bn_sctn</v>
      </c>
      <c r="I40" s="14" t="str">
        <f t="shared" si="17"/>
        <v>cnsldtn_bn_sctn_</v>
      </c>
      <c r="J40" s="1" t="str">
        <f t="shared" si="2"/>
        <v>Cnsldtn Bn (Sctn 4.10.2)</v>
      </c>
      <c r="K40" s="1" t="s">
        <v>238</v>
      </c>
      <c r="L40" s="1" t="str">
        <f t="shared" si="4"/>
        <v>tdg_grp_sft_mrks_qstn_cnsldtn_bn_sctn_order</v>
      </c>
      <c r="O40" s="19">
        <v>13</v>
      </c>
      <c r="P40" s="19">
        <v>1</v>
      </c>
    </row>
    <row r="41" spans="1:16" x14ac:dyDescent="0.25">
      <c r="A41" s="1" t="s">
        <v>146</v>
      </c>
      <c r="B41" s="1" t="str">
        <f t="shared" si="5"/>
        <v>tdg_grp_sft_mrks</v>
      </c>
      <c r="C41" s="1" t="str">
        <f t="shared" si="6"/>
        <v>sft mrks</v>
      </c>
      <c r="D41" s="1" t="str">
        <f t="shared" si="7"/>
        <v>sft_mrks</v>
      </c>
      <c r="E41" s="1" t="str">
        <f t="shared" si="8"/>
        <v>sft_mrks</v>
      </c>
      <c r="F41" s="3" t="s">
        <v>89</v>
      </c>
      <c r="G41" s="1" t="str">
        <f t="shared" si="3"/>
        <v>tdg_grp_sft_mrks_qstn_plcrds_n_lrg_mns</v>
      </c>
      <c r="H41" s="1" t="str">
        <f t="shared" si="0"/>
        <v>plcrds_n_lrg_mns</v>
      </c>
      <c r="I41" s="14" t="str">
        <f t="shared" si="17"/>
        <v>plcrds_n_lrg_mns</v>
      </c>
      <c r="J41" s="1" t="str">
        <f t="shared" si="2"/>
        <v>Plcrds n  Lrg Mns f Cntnmnt (Sctn 4.15)</v>
      </c>
      <c r="K41" s="1" t="s">
        <v>239</v>
      </c>
      <c r="L41" s="1" t="str">
        <f t="shared" si="4"/>
        <v>tdg_grp_sft_mrks_qstn_plcrds_n_lrg_mns_order</v>
      </c>
      <c r="O41" s="19">
        <v>14</v>
      </c>
      <c r="P41" s="19">
        <v>1</v>
      </c>
    </row>
    <row r="42" spans="1:16" x14ac:dyDescent="0.25">
      <c r="A42" s="1" t="s">
        <v>146</v>
      </c>
      <c r="B42" s="1" t="str">
        <f t="shared" si="5"/>
        <v>tdg_grp_sft_mrks</v>
      </c>
      <c r="C42" s="1" t="str">
        <f t="shared" si="6"/>
        <v>sft mrks</v>
      </c>
      <c r="D42" s="1" t="str">
        <f t="shared" si="7"/>
        <v>sft_mrks</v>
      </c>
      <c r="E42" s="1" t="str">
        <f t="shared" si="8"/>
        <v>sft_mrks</v>
      </c>
      <c r="F42" s="3" t="s">
        <v>89</v>
      </c>
      <c r="G42" s="1" t="str">
        <f t="shared" si="3"/>
        <v>tdg_grp_sft_mrks_qstn_un_nmbrs_n_lrg_m</v>
      </c>
      <c r="H42" s="1" t="str">
        <f t="shared" si="0"/>
        <v>un_nmbrs_n_lrg_m</v>
      </c>
      <c r="I42" s="14" t="str">
        <f t="shared" si="17"/>
        <v>un_nmbrs_n_lrg_m</v>
      </c>
      <c r="J42" s="1" t="str">
        <f t="shared" si="2"/>
        <v>UN Nmbrs n  Lrg Mns f Cntnmnt (Sctn 4.15.2)</v>
      </c>
      <c r="K42" s="1" t="s">
        <v>240</v>
      </c>
      <c r="L42" s="1" t="str">
        <f t="shared" si="4"/>
        <v>tdg_grp_sft_mrks_qstn_un_nmbrs_n_lrg_m_order</v>
      </c>
      <c r="O42" s="19">
        <v>15</v>
      </c>
      <c r="P42" s="19">
        <v>1</v>
      </c>
    </row>
    <row r="43" spans="1:16" x14ac:dyDescent="0.25">
      <c r="A43" s="1" t="s">
        <v>146</v>
      </c>
      <c r="B43" s="1" t="str">
        <f t="shared" si="5"/>
        <v>tdg_grp_sft_mrks</v>
      </c>
      <c r="C43" s="1" t="str">
        <f t="shared" si="6"/>
        <v>sft mrks</v>
      </c>
      <c r="D43" s="1" t="str">
        <f t="shared" si="7"/>
        <v>sft_mrks</v>
      </c>
      <c r="E43" s="1" t="str">
        <f t="shared" si="8"/>
        <v>sft_mrks</v>
      </c>
      <c r="F43" s="3" t="s">
        <v>89</v>
      </c>
      <c r="G43" s="1" t="str">
        <f t="shared" si="3"/>
        <v>tdg_grp_sft_mrks_qstn_vsblt_f_lbls_plc</v>
      </c>
      <c r="H43" s="1" t="str">
        <f t="shared" si="0"/>
        <v>vsblt_f_lbls_plc</v>
      </c>
      <c r="I43" s="14" t="str">
        <f t="shared" si="17"/>
        <v>vsblt_f_lbls_plc</v>
      </c>
      <c r="J43" s="1" t="str">
        <f t="shared" si="2"/>
        <v>Vsblt f Lbls, Plcrds nd UN Nmbrs n  Lrg Mns f Cntnmnt (Sctn 4.15.4)</v>
      </c>
      <c r="K43" s="1" t="s">
        <v>241</v>
      </c>
      <c r="L43" s="1" t="str">
        <f t="shared" si="4"/>
        <v>tdg_grp_sft_mrks_qstn_vsblt_f_lbls_plc_order</v>
      </c>
      <c r="O43" s="19">
        <v>16</v>
      </c>
      <c r="P43" s="19">
        <v>1</v>
      </c>
    </row>
    <row r="44" spans="1:16" ht="30" x14ac:dyDescent="0.25">
      <c r="A44" s="1" t="s">
        <v>146</v>
      </c>
      <c r="B44" s="1" t="str">
        <f t="shared" si="5"/>
        <v>tdg_grp_sft_mrks</v>
      </c>
      <c r="C44" s="1" t="str">
        <f t="shared" si="6"/>
        <v>sft mrks</v>
      </c>
      <c r="D44" s="1" t="str">
        <f t="shared" si="7"/>
        <v>sft_mrks</v>
      </c>
      <c r="E44" s="1" t="str">
        <f t="shared" si="8"/>
        <v>sft_mrks</v>
      </c>
      <c r="F44" s="3" t="s">
        <v>89</v>
      </c>
      <c r="G44" s="1" t="str">
        <f t="shared" si="3"/>
        <v>tdg_grp_sft_mrks_qstn_plcrds_lbls_n_n</v>
      </c>
      <c r="H44" s="1" t="str">
        <f t="shared" si="0"/>
        <v>plcrds_lbls_n_n</v>
      </c>
      <c r="I44" s="14" t="str">
        <f t="shared" si="17"/>
        <v>plcrds_lbls_n_n_</v>
      </c>
      <c r="J44" s="1" t="str">
        <f t="shared" si="2"/>
        <v>Plcrds / Lbls n n IBC wth  cpct grtr thn 450 L bt lss thn r ql t 3 000 L (Sctn 4.15.3 (c))</v>
      </c>
      <c r="K44" s="1" t="s">
        <v>242</v>
      </c>
      <c r="L44" s="1" t="str">
        <f t="shared" si="4"/>
        <v>tdg_grp_sft_mrks_qstn_plcrds_lbls_n_n_order</v>
      </c>
      <c r="O44" s="19">
        <v>17</v>
      </c>
      <c r="P44" s="19">
        <v>1</v>
      </c>
    </row>
    <row r="45" spans="1:16" x14ac:dyDescent="0.25">
      <c r="A45" s="1" t="s">
        <v>146</v>
      </c>
      <c r="B45" s="1" t="str">
        <f t="shared" si="5"/>
        <v>tdg_grp_sft_mrks</v>
      </c>
      <c r="C45" s="1" t="str">
        <f t="shared" si="6"/>
        <v>sft mrks</v>
      </c>
      <c r="D45" s="1" t="str">
        <f t="shared" si="7"/>
        <v>sft_mrks</v>
      </c>
      <c r="E45" s="1" t="str">
        <f t="shared" si="8"/>
        <v>sft_mrks</v>
      </c>
      <c r="F45" s="3" t="s">
        <v>89</v>
      </c>
      <c r="G45" s="1" t="str">
        <f t="shared" si="3"/>
        <v>tdg_grp_sft_mrks_qstn_danger_plcrd_sct</v>
      </c>
      <c r="H45" s="1" t="str">
        <f t="shared" si="0"/>
        <v>danger_plcrd_sct</v>
      </c>
      <c r="I45" s="14" t="str">
        <f t="shared" si="17"/>
        <v>danger_plcrd_sct</v>
      </c>
      <c r="J45" s="1" t="str">
        <f t="shared" si="2"/>
        <v>DANGER Plcrd (Sctn 4.16)</v>
      </c>
      <c r="K45" s="1" t="s">
        <v>243</v>
      </c>
      <c r="L45" s="1" t="str">
        <f t="shared" si="4"/>
        <v>tdg_grp_sft_mrks_qstn_danger_plcrd_sct_order</v>
      </c>
      <c r="O45" s="19">
        <v>18</v>
      </c>
      <c r="P45" s="19">
        <v>1</v>
      </c>
    </row>
    <row r="46" spans="1:16" x14ac:dyDescent="0.25">
      <c r="A46" s="1" t="s">
        <v>146</v>
      </c>
      <c r="B46" s="1" t="str">
        <f t="shared" si="5"/>
        <v>tdg_grp_sft_mrks</v>
      </c>
      <c r="C46" s="1" t="str">
        <f t="shared" si="6"/>
        <v>sft mrks</v>
      </c>
      <c r="D46" s="1" t="str">
        <f t="shared" si="7"/>
        <v>sft_mrks</v>
      </c>
      <c r="E46" s="1" t="str">
        <f t="shared" si="8"/>
        <v>sft_mrks</v>
      </c>
      <c r="F46" s="3" t="s">
        <v>89</v>
      </c>
      <c r="G46" s="1" t="str">
        <f t="shared" si="3"/>
        <v>tdg_grp_sft_mrks_qstn_plcrds_fr_oxdzng</v>
      </c>
      <c r="H46" s="1" t="str">
        <f t="shared" si="0"/>
        <v>plcrds_fr_oxdzng</v>
      </c>
      <c r="I46" s="14" t="str">
        <f t="shared" si="17"/>
        <v>plcrds_fr_oxdzng</v>
      </c>
      <c r="J46" s="1" t="str">
        <f t="shared" si="2"/>
        <v>Plcrds fr Oxdzng Gss (UN1072, UN1073, UN3156, UN3157) (Sctn 4.18.1)</v>
      </c>
      <c r="K46" s="1" t="s">
        <v>244</v>
      </c>
      <c r="L46" s="1" t="str">
        <f t="shared" si="4"/>
        <v>tdg_grp_sft_mrks_qstn_plcrds_fr_oxdzng_order</v>
      </c>
      <c r="O46" s="19">
        <v>19</v>
      </c>
      <c r="P46" s="19">
        <v>1</v>
      </c>
    </row>
    <row r="47" spans="1:16" x14ac:dyDescent="0.25">
      <c r="A47" s="1" t="s">
        <v>146</v>
      </c>
      <c r="B47" s="1" t="str">
        <f t="shared" si="5"/>
        <v>tdg_grp_sft_mrks</v>
      </c>
      <c r="C47" s="1" t="str">
        <f t="shared" si="6"/>
        <v>sft mrks</v>
      </c>
      <c r="D47" s="1" t="str">
        <f t="shared" si="7"/>
        <v>sft_mrks</v>
      </c>
      <c r="E47" s="1" t="str">
        <f t="shared" si="8"/>
        <v>sft_mrks</v>
      </c>
      <c r="F47" s="3" t="s">
        <v>89</v>
      </c>
      <c r="G47" s="1" t="str">
        <f t="shared" si="3"/>
        <v>tdg_grp_sft_mrks_qstn_plcrds_fr_un1005</v>
      </c>
      <c r="H47" s="1" t="str">
        <f t="shared" si="0"/>
        <v>plcrds_fr_un1005</v>
      </c>
      <c r="I47" s="14" t="str">
        <f t="shared" si="17"/>
        <v>plcrds_fr_un1005</v>
      </c>
      <c r="J47" s="1" t="str">
        <f t="shared" si="2"/>
        <v>Plcrds fr UN1005, ANHYDROUS AMMONIA (Sctn 4.18.2)</v>
      </c>
      <c r="K47" s="1" t="s">
        <v>245</v>
      </c>
      <c r="L47" s="1" t="str">
        <f t="shared" si="4"/>
        <v>tdg_grp_sft_mrks_qstn_plcrds_fr_un1005_order</v>
      </c>
      <c r="O47" s="19">
        <v>20</v>
      </c>
      <c r="P47" s="19">
        <v>1</v>
      </c>
    </row>
    <row r="48" spans="1:16" x14ac:dyDescent="0.25">
      <c r="A48" s="1" t="s">
        <v>146</v>
      </c>
      <c r="B48" s="1" t="str">
        <f t="shared" si="5"/>
        <v>tdg_grp_sft_mrks</v>
      </c>
      <c r="C48" s="1" t="str">
        <f t="shared" si="6"/>
        <v>sft mrks</v>
      </c>
      <c r="D48" s="1" t="str">
        <f t="shared" si="7"/>
        <v>sft_mrks</v>
      </c>
      <c r="E48" s="1" t="str">
        <f t="shared" si="8"/>
        <v>sft_mrks</v>
      </c>
      <c r="F48" s="3" t="s">
        <v>89</v>
      </c>
      <c r="G48" s="1" t="str">
        <f t="shared" si="3"/>
        <v>tdg_grp_sft_mrks_qstn_cmprtmntlzd_lrg</v>
      </c>
      <c r="H48" s="1" t="str">
        <f t="shared" si="0"/>
        <v>cmprtmntlzd_lrg</v>
      </c>
      <c r="I48" s="14" t="str">
        <f t="shared" si="17"/>
        <v>cmprtmntlzd_lrg_</v>
      </c>
      <c r="J48" s="1" t="str">
        <f t="shared" si="2"/>
        <v>Cmprtmntlzd Lrg Mns f Cntnmnt (Sctn 4.19)</v>
      </c>
      <c r="K48" s="1" t="s">
        <v>246</v>
      </c>
      <c r="L48" s="1" t="str">
        <f t="shared" si="4"/>
        <v>tdg_grp_sft_mrks_qstn_cmprtmntlzd_lrg_order</v>
      </c>
      <c r="O48" s="19">
        <v>21</v>
      </c>
      <c r="P48" s="19">
        <v>1</v>
      </c>
    </row>
    <row r="49" spans="1:16" x14ac:dyDescent="0.25">
      <c r="A49" s="1" t="s">
        <v>146</v>
      </c>
      <c r="B49" s="1" t="str">
        <f t="shared" si="5"/>
        <v>tdg_grp_sft_mrks</v>
      </c>
      <c r="C49" s="1" t="str">
        <f t="shared" si="6"/>
        <v>sft mrks</v>
      </c>
      <c r="D49" s="1" t="str">
        <f t="shared" si="7"/>
        <v>sft_mrks</v>
      </c>
      <c r="E49" s="1" t="str">
        <f t="shared" si="8"/>
        <v>sft_mrks</v>
      </c>
      <c r="F49" s="3" t="s">
        <v>89</v>
      </c>
      <c r="G49" s="1" t="str">
        <f t="shared" si="3"/>
        <v>tdg_grp_sft_mrks_qstn_elvtd_tmprtr_sct</v>
      </c>
      <c r="H49" s="1" t="str">
        <f t="shared" si="0"/>
        <v>elvtd_tmprtr_sct</v>
      </c>
      <c r="I49" s="14" t="str">
        <f t="shared" si="17"/>
        <v>elvtd_tmprtr_sct</v>
      </c>
      <c r="J49" s="1" t="str">
        <f t="shared" si="2"/>
        <v>Elvtd Tmprtr (Sctn 4.2)</v>
      </c>
      <c r="K49" s="1" t="s">
        <v>247</v>
      </c>
      <c r="L49" s="1" t="str">
        <f t="shared" si="4"/>
        <v>tdg_grp_sft_mrks_qstn_elvtd_tmprtr_sct_order</v>
      </c>
      <c r="O49" s="19">
        <v>22</v>
      </c>
      <c r="P49" s="19">
        <v>1</v>
      </c>
    </row>
    <row r="50" spans="1:16" x14ac:dyDescent="0.25">
      <c r="A50" s="1" t="s">
        <v>146</v>
      </c>
      <c r="B50" s="1" t="str">
        <f t="shared" si="5"/>
        <v>tdg_grp_sft_mrks</v>
      </c>
      <c r="C50" s="1" t="str">
        <f t="shared" si="6"/>
        <v>sft mrks</v>
      </c>
      <c r="D50" s="1" t="str">
        <f t="shared" si="7"/>
        <v>sft_mrks</v>
      </c>
      <c r="E50" s="1" t="str">
        <f t="shared" si="8"/>
        <v>sft_mrks</v>
      </c>
      <c r="F50" s="3" t="s">
        <v>89</v>
      </c>
      <c r="G50" s="1" t="str">
        <f t="shared" si="3"/>
        <v>tdg_grp_sft_mrks_qstn_fmgtn_sctn_421</v>
      </c>
      <c r="H50" s="1" t="str">
        <f t="shared" si="0"/>
        <v>fmgtn_sctn_421</v>
      </c>
      <c r="I50" s="14" t="str">
        <f t="shared" si="17"/>
        <v>fmgtn_sctn_421</v>
      </c>
      <c r="J50" s="1" t="str">
        <f t="shared" si="2"/>
        <v>Fmgtn (Sctn 4.21)</v>
      </c>
      <c r="K50" s="1" t="s">
        <v>248</v>
      </c>
      <c r="L50" s="1" t="str">
        <f t="shared" si="4"/>
        <v>tdg_grp_sft_mrks_qstn_fmgtn_sctn_421_order</v>
      </c>
      <c r="O50" s="19">
        <v>23</v>
      </c>
      <c r="P50" s="19">
        <v>1</v>
      </c>
    </row>
    <row r="51" spans="1:16" x14ac:dyDescent="0.25">
      <c r="A51" s="1" t="s">
        <v>146</v>
      </c>
      <c r="B51" s="1" t="str">
        <f t="shared" si="5"/>
        <v>tdg_grp_sft_mrks</v>
      </c>
      <c r="C51" s="1" t="str">
        <f t="shared" si="6"/>
        <v>sft mrks</v>
      </c>
      <c r="D51" s="1" t="str">
        <f t="shared" si="7"/>
        <v>sft_mrks</v>
      </c>
      <c r="E51" s="1" t="str">
        <f t="shared" si="8"/>
        <v>sft_mrks</v>
      </c>
      <c r="F51" s="3" t="s">
        <v>89</v>
      </c>
      <c r="G51" s="1" t="str">
        <f t="shared" si="3"/>
        <v>tdg_grp_sft_mrks_qstn_mrn_plltnt_mrk_s</v>
      </c>
      <c r="H51" s="1" t="str">
        <f t="shared" si="0"/>
        <v>mrn_plltnt_mrk_s</v>
      </c>
      <c r="I51" s="14" t="str">
        <f t="shared" si="17"/>
        <v>mrn_plltnt_mrk_s</v>
      </c>
      <c r="J51" s="1" t="str">
        <f t="shared" si="2"/>
        <v>Mrn Plltnt Mrk (Sctn 4.22)</v>
      </c>
      <c r="K51" s="1" t="s">
        <v>249</v>
      </c>
      <c r="L51" s="1" t="str">
        <f t="shared" si="4"/>
        <v>tdg_grp_sft_mrks_qstn_mrn_plltnt_mrk_s_order</v>
      </c>
      <c r="O51" s="19">
        <v>24</v>
      </c>
      <c r="P51" s="19">
        <v>1</v>
      </c>
    </row>
    <row r="52" spans="1:16" x14ac:dyDescent="0.25">
      <c r="A52" s="1" t="s">
        <v>146</v>
      </c>
      <c r="B52" s="1" t="str">
        <f t="shared" si="5"/>
        <v>tdg_grp_sft_mrks</v>
      </c>
      <c r="C52" s="1" t="str">
        <f t="shared" si="6"/>
        <v>sft mrks</v>
      </c>
      <c r="D52" s="1" t="str">
        <f t="shared" si="7"/>
        <v>sft_mrks</v>
      </c>
      <c r="E52" s="1" t="str">
        <f t="shared" si="8"/>
        <v>sft_mrks</v>
      </c>
      <c r="F52" s="3" t="s">
        <v>89</v>
      </c>
      <c r="G52" s="1" t="str">
        <f t="shared" si="3"/>
        <v>tdg_grp_sft_mrks_qstn_ctgr_b_mrk_sctn</v>
      </c>
      <c r="H52" s="1" t="str">
        <f t="shared" si="0"/>
        <v>ctgr_b_mrk_sctn</v>
      </c>
      <c r="I52" s="14" t="str">
        <f t="shared" si="17"/>
        <v>ctgr_b_mrk_sctn_</v>
      </c>
      <c r="J52" s="1" t="str">
        <f t="shared" si="2"/>
        <v>Ctgr B mrk (Sctn 4.22.1)</v>
      </c>
      <c r="K52" s="1" t="s">
        <v>250</v>
      </c>
      <c r="L52" s="1" t="str">
        <f t="shared" si="4"/>
        <v>tdg_grp_sft_mrks_qstn_ctgr_b_mrk_sctn_order</v>
      </c>
      <c r="O52" s="19">
        <v>25</v>
      </c>
      <c r="P52" s="19">
        <v>1</v>
      </c>
    </row>
    <row r="53" spans="1:16" ht="45" x14ac:dyDescent="0.25">
      <c r="A53" s="1" t="s">
        <v>146</v>
      </c>
      <c r="B53" s="1" t="str">
        <f t="shared" si="5"/>
        <v>tdg_grp_mns_f_cntnmnt</v>
      </c>
      <c r="C53" s="1" t="str">
        <f t="shared" si="6"/>
        <v>mns f cntnmnt</v>
      </c>
      <c r="D53" s="1" t="str">
        <f t="shared" si="7"/>
        <v>mns_f_cntnmnt</v>
      </c>
      <c r="E53" s="1" t="str">
        <f t="shared" si="8"/>
        <v>mns_f_cntnmnt</v>
      </c>
      <c r="F53" s="3" t="s">
        <v>121</v>
      </c>
      <c r="G53" s="1" t="str">
        <f t="shared" si="3"/>
        <v>tdg_grp_mns_f_cntnmnt_qstn_th_cntnr_mst_b_d</v>
      </c>
      <c r="H53" s="1" t="str">
        <f t="shared" si="0"/>
        <v>th_cntnr_mst_b_d</v>
      </c>
      <c r="I53" s="14" t="str">
        <f t="shared" si="17"/>
        <v>th_cntnr_mst_b_d</v>
      </c>
      <c r="J53" s="1" t="str">
        <f t="shared" si="2"/>
        <v>Th cntnr mst b dsgnd, cnstrctd, flld, clsd, scrd nd mntnd s tht ndr nrml cndtns f trnsprt, ncldng hndlng, thr wll b n rls f th dngrs gds tht cld ndngr pblc sft. (Sbsctn 5.1.1 (3))</v>
      </c>
      <c r="K53" s="1" t="s">
        <v>270</v>
      </c>
      <c r="L53" s="1" t="str">
        <f t="shared" si="4"/>
        <v>tdg_grp_mns_f_cntnmnt_qstn_th_cntnr_mst_b_d_order</v>
      </c>
      <c r="O53" s="19">
        <v>0</v>
      </c>
      <c r="P53" s="19">
        <v>1</v>
      </c>
    </row>
    <row r="54" spans="1:16" x14ac:dyDescent="0.25">
      <c r="A54" s="1" t="s">
        <v>146</v>
      </c>
      <c r="B54" s="1" t="str">
        <f t="shared" si="5"/>
        <v>tdg_grp_mns_f_cntnmnt</v>
      </c>
      <c r="C54" s="1" t="str">
        <f t="shared" si="6"/>
        <v>mns f cntnmnt</v>
      </c>
      <c r="D54" s="1" t="str">
        <f t="shared" si="7"/>
        <v>mns_f_cntnmnt</v>
      </c>
      <c r="E54" s="1" t="str">
        <f t="shared" si="8"/>
        <v>mns_f_cntnmnt</v>
      </c>
      <c r="F54" s="3" t="s">
        <v>121</v>
      </c>
      <c r="G54" s="1" t="str">
        <f t="shared" si="3"/>
        <v>tdg_grp_mns_f_cntnmnt_qstn_ldng_nd_scrng_sc</v>
      </c>
      <c r="H54" s="1" t="str">
        <f t="shared" si="0"/>
        <v>ldng_nd_scrng_sc</v>
      </c>
      <c r="I54" s="14" t="str">
        <f t="shared" si="17"/>
        <v>ldng_nd_scrng_sc</v>
      </c>
      <c r="J54" s="1" t="str">
        <f t="shared" si="2"/>
        <v>Ldng nd Scrng (Sctn 5.4)</v>
      </c>
      <c r="K54" s="1" t="s">
        <v>251</v>
      </c>
      <c r="L54" s="1" t="str">
        <f t="shared" si="4"/>
        <v>tdg_grp_mns_f_cntnmnt_qstn_ldng_nd_scrng_sc_order</v>
      </c>
      <c r="O54" s="19">
        <v>1</v>
      </c>
      <c r="P54" s="19">
        <v>1</v>
      </c>
    </row>
    <row r="55" spans="1:16" x14ac:dyDescent="0.25">
      <c r="A55" s="1" t="s">
        <v>146</v>
      </c>
      <c r="B55" s="1" t="str">
        <f t="shared" si="5"/>
        <v>tdg_grp_mns_f_cntnmnt</v>
      </c>
      <c r="C55" s="1" t="str">
        <f t="shared" si="6"/>
        <v>mns f cntnmnt</v>
      </c>
      <c r="D55" s="1" t="str">
        <f t="shared" si="7"/>
        <v>mns_f_cntnmnt</v>
      </c>
      <c r="E55" s="1" t="str">
        <f t="shared" si="8"/>
        <v>mns_f_cntnmnt</v>
      </c>
      <c r="F55" s="3" t="s">
        <v>121</v>
      </c>
      <c r="G55" s="1" t="str">
        <f t="shared" si="3"/>
        <v>tdg_grp_mns_f_cntnmnt_qstn_fllng_lmts_sctn</v>
      </c>
      <c r="H55" s="1" t="str">
        <f t="shared" si="0"/>
        <v>fllng_lmts_sctn</v>
      </c>
      <c r="I55" s="14" t="str">
        <f t="shared" si="17"/>
        <v>fllng_lmts_sctn_</v>
      </c>
      <c r="J55" s="1" t="str">
        <f t="shared" si="2"/>
        <v>Fllng Lmts (Sctn 5.5)</v>
      </c>
      <c r="K55" s="1" t="s">
        <v>252</v>
      </c>
      <c r="L55" s="1" t="str">
        <f t="shared" si="4"/>
        <v>tdg_grp_mns_f_cntnmnt_qstn_fllng_lmts_sctn_order</v>
      </c>
      <c r="O55" s="19">
        <v>2</v>
      </c>
      <c r="P55" s="19">
        <v>1</v>
      </c>
    </row>
    <row r="56" spans="1:16" x14ac:dyDescent="0.25">
      <c r="A56" s="1" t="s">
        <v>146</v>
      </c>
      <c r="B56" s="1" t="str">
        <f t="shared" si="5"/>
        <v>tdg_grp_mns_f_cntnmnt</v>
      </c>
      <c r="C56" s="1" t="str">
        <f t="shared" si="6"/>
        <v>mns f cntnmnt</v>
      </c>
      <c r="D56" s="1" t="str">
        <f t="shared" si="7"/>
        <v>mns_f_cntnmnt</v>
      </c>
      <c r="E56" s="1" t="str">
        <f t="shared" si="8"/>
        <v>mns_f_cntnmnt</v>
      </c>
      <c r="F56" s="3" t="s">
        <v>121</v>
      </c>
      <c r="G56" s="1" t="str">
        <f t="shared" si="3"/>
        <v>tdg_grp_mns_f_cntnmnt_qstn_un_stndrdzd_mns</v>
      </c>
      <c r="H56" s="1" t="str">
        <f t="shared" si="0"/>
        <v>un_stndrdzd_mns</v>
      </c>
      <c r="I56" s="14" t="str">
        <f t="shared" si="17"/>
        <v>un_stndrdzd_mns_</v>
      </c>
      <c r="J56" s="1" t="str">
        <f t="shared" si="2"/>
        <v>UN Stndrdzd Mns f Cntnmnt (Sctn 5.6)</v>
      </c>
      <c r="K56" s="1" t="s">
        <v>253</v>
      </c>
      <c r="L56" s="1" t="str">
        <f t="shared" si="4"/>
        <v>tdg_grp_mns_f_cntnmnt_qstn_un_stndrdzd_mns_order</v>
      </c>
      <c r="O56" s="19">
        <v>3</v>
      </c>
      <c r="P56" s="19">
        <v>1</v>
      </c>
    </row>
    <row r="57" spans="1:16" x14ac:dyDescent="0.25">
      <c r="A57" s="1" t="s">
        <v>146</v>
      </c>
      <c r="B57" s="1" t="str">
        <f t="shared" si="5"/>
        <v>tdg_grp_mns_f_cntnmnt</v>
      </c>
      <c r="C57" s="1" t="str">
        <f t="shared" si="6"/>
        <v>mns f cntnmnt</v>
      </c>
      <c r="D57" s="1" t="str">
        <f t="shared" si="7"/>
        <v>mns_f_cntnmnt</v>
      </c>
      <c r="E57" s="1" t="str">
        <f t="shared" si="8"/>
        <v>mns_f_cntnmnt</v>
      </c>
      <c r="F57" s="3" t="s">
        <v>121</v>
      </c>
      <c r="G57" s="1" t="str">
        <f t="shared" si="3"/>
        <v>tdg_grp_mns_f_cntnmnt_qstn_cmptblt_grps_sct</v>
      </c>
      <c r="H57" s="1" t="str">
        <f t="shared" si="0"/>
        <v>cmptblt_grps_sct</v>
      </c>
      <c r="I57" s="14" t="str">
        <f t="shared" si="17"/>
        <v>cmptblt_grps_sct</v>
      </c>
      <c r="J57" s="1" t="str">
        <f t="shared" si="2"/>
        <v>Cmptblt Grps (Sctn 5.7)</v>
      </c>
      <c r="K57" s="1" t="s">
        <v>254</v>
      </c>
      <c r="L57" s="1" t="str">
        <f t="shared" si="4"/>
        <v>tdg_grp_mns_f_cntnmnt_qstn_cmptblt_grps_sct_order</v>
      </c>
      <c r="O57" s="19">
        <v>4</v>
      </c>
      <c r="P57" s="19">
        <v>1</v>
      </c>
    </row>
    <row r="58" spans="1:16" x14ac:dyDescent="0.25">
      <c r="A58" s="1" t="s">
        <v>146</v>
      </c>
      <c r="B58" s="1" t="str">
        <f t="shared" si="5"/>
        <v>tdg_grp_mns_f_cntnmnt</v>
      </c>
      <c r="C58" s="1" t="str">
        <f t="shared" si="6"/>
        <v>mns f cntnmnt</v>
      </c>
      <c r="D58" s="1" t="str">
        <f t="shared" si="7"/>
        <v>mns_f_cntnmnt</v>
      </c>
      <c r="E58" s="1" t="str">
        <f t="shared" si="8"/>
        <v>mns_f_cntnmnt</v>
      </c>
      <c r="F58" s="3" t="s">
        <v>121</v>
      </c>
      <c r="G58" s="1" t="str">
        <f t="shared" si="3"/>
        <v>tdg_grp_mns_f_cntnmnt_qstn_smll_mns_f_cntnm</v>
      </c>
      <c r="H58" s="1" t="str">
        <f t="shared" si="0"/>
        <v>smll_mns_f_cntnm</v>
      </c>
      <c r="I58" s="14" t="str">
        <f t="shared" si="17"/>
        <v>smll_mns_f_cntnm</v>
      </c>
      <c r="J58" s="1" t="str">
        <f t="shared" si="2"/>
        <v>Smll Mns f Cntnmnt (Sctn 5.12)</v>
      </c>
      <c r="K58" s="1" t="s">
        <v>255</v>
      </c>
      <c r="L58" s="1" t="str">
        <f t="shared" si="4"/>
        <v>tdg_grp_mns_f_cntnmnt_qstn_smll_mns_f_cntnm_order</v>
      </c>
      <c r="O58" s="19">
        <v>5</v>
      </c>
      <c r="P58" s="19">
        <v>1</v>
      </c>
    </row>
    <row r="59" spans="1:16" x14ac:dyDescent="0.25">
      <c r="A59" s="1" t="s">
        <v>146</v>
      </c>
      <c r="B59" s="1" t="str">
        <f t="shared" si="5"/>
        <v>tdg_grp_mns_f_cntnmnt</v>
      </c>
      <c r="C59" s="1" t="str">
        <f t="shared" si="6"/>
        <v>mns f cntnmnt</v>
      </c>
      <c r="D59" s="1" t="str">
        <f t="shared" si="7"/>
        <v>mns_f_cntnmnt</v>
      </c>
      <c r="E59" s="1" t="str">
        <f t="shared" si="8"/>
        <v>mns_f_cntnmnt</v>
      </c>
      <c r="F59" s="3" t="s">
        <v>121</v>
      </c>
      <c r="G59" s="1" t="str">
        <f t="shared" si="3"/>
        <v>tdg_grp_mns_f_cntnmnt_qstn_lrg_mns_f_cntnmn</v>
      </c>
      <c r="H59" s="1" t="str">
        <f t="shared" si="0"/>
        <v>lrg_mns_f_cntnmn</v>
      </c>
      <c r="I59" s="14" t="str">
        <f t="shared" si="17"/>
        <v>lrg_mns_f_cntnmn</v>
      </c>
      <c r="J59" s="1" t="str">
        <f t="shared" si="2"/>
        <v>Lrg Mns f Cntnmnt (Sctn 5.14)</v>
      </c>
      <c r="K59" s="1" t="s">
        <v>256</v>
      </c>
      <c r="L59" s="1" t="str">
        <f t="shared" si="4"/>
        <v>tdg_grp_mns_f_cntnmnt_qstn_lrg_mns_f_cntnmn_order</v>
      </c>
      <c r="O59" s="19">
        <v>6</v>
      </c>
      <c r="P59" s="19">
        <v>1</v>
      </c>
    </row>
    <row r="60" spans="1:16" x14ac:dyDescent="0.25">
      <c r="A60" s="1" t="s">
        <v>146</v>
      </c>
      <c r="B60" s="1" t="str">
        <f t="shared" si="5"/>
        <v>tdg_grp_mns_f_cntnmnt</v>
      </c>
      <c r="C60" s="1" t="str">
        <f t="shared" si="6"/>
        <v>mns f cntnmnt</v>
      </c>
      <c r="D60" s="1" t="str">
        <f t="shared" si="7"/>
        <v>mns_f_cntnmnt</v>
      </c>
      <c r="E60" s="1" t="str">
        <f t="shared" si="8"/>
        <v>mns_f_cntnmnt</v>
      </c>
      <c r="F60" s="3" t="s">
        <v>121</v>
      </c>
      <c r="G60" s="1" t="str">
        <f t="shared" si="3"/>
        <v>tdg_grp_mns_f_cntnmnt_qstn_clss_2_gss_sctn</v>
      </c>
      <c r="H60" s="1" t="str">
        <f t="shared" si="0"/>
        <v>clss_2_gss_sctn</v>
      </c>
      <c r="I60" s="14" t="str">
        <f t="shared" si="17"/>
        <v>clss_2_gss_sctn_</v>
      </c>
      <c r="J60" s="1" t="str">
        <f t="shared" si="2"/>
        <v>Clss 2, Gss (Sctn 5.1)</v>
      </c>
      <c r="K60" s="1" t="s">
        <v>257</v>
      </c>
      <c r="L60" s="1" t="str">
        <f t="shared" si="4"/>
        <v>tdg_grp_mns_f_cntnmnt_qstn_clss_2_gss_sctn_order</v>
      </c>
      <c r="O60" s="19">
        <v>7</v>
      </c>
      <c r="P60" s="19">
        <v>1</v>
      </c>
    </row>
    <row r="61" spans="1:16" x14ac:dyDescent="0.25">
      <c r="A61" s="1" t="s">
        <v>146</v>
      </c>
      <c r="B61" s="1" t="str">
        <f t="shared" si="5"/>
        <v>tdg_grp_mns_f_cntnmnt</v>
      </c>
      <c r="C61" s="1" t="str">
        <f t="shared" si="6"/>
        <v>mns f cntnmnt</v>
      </c>
      <c r="D61" s="1" t="str">
        <f t="shared" si="7"/>
        <v>mns_f_cntnmnt</v>
      </c>
      <c r="E61" s="1" t="str">
        <f t="shared" si="8"/>
        <v>mns_f_cntnmnt</v>
      </c>
      <c r="F61" s="3" t="s">
        <v>121</v>
      </c>
      <c r="G61" s="1" t="str">
        <f t="shared" si="3"/>
        <v>tdg_grp_mns_f_cntnmnt_qstn_clss_62_infcts_s</v>
      </c>
      <c r="H61" s="1" t="str">
        <f>IF(RIGHT(I61, 1) = "_", REPLACE(I61, LEN(I61), 1, ""), I61)</f>
        <v>clss_62_infcts_s</v>
      </c>
      <c r="I61" s="14" t="str">
        <f t="shared" si="17"/>
        <v>clss_62_infcts_s</v>
      </c>
      <c r="J61" s="1" t="str">
        <f>SUBSTITUTE(SUBSTITUTE(SUBSTITUTE(SUBSTITUTE(SUBSTITUTE(SUBSTITUTE(K61,"y",""), "u", ""), "o", ""),"i",""),"e", ""),"a", "")</f>
        <v>Clss 6.2, Infcts Sbstncs (Sctn 5.16)</v>
      </c>
      <c r="K61" s="1" t="s">
        <v>258</v>
      </c>
      <c r="L61" s="1" t="str">
        <f t="shared" si="4"/>
        <v>tdg_grp_mns_f_cntnmnt_qstn_clss_62_infcts_s_order</v>
      </c>
      <c r="O61" s="19">
        <v>8</v>
      </c>
      <c r="P61" s="19">
        <v>1</v>
      </c>
    </row>
    <row r="62" spans="1:16" x14ac:dyDescent="0.25">
      <c r="A62" s="1" t="s">
        <v>146</v>
      </c>
      <c r="B62" s="1" t="str">
        <f t="shared" ref="B62" si="18">CONCATENATE("tdg_grp_", E62)</f>
        <v>tdg_grp_mns_f_cntnmnt</v>
      </c>
      <c r="C62" s="1" t="str">
        <f t="shared" ref="C62" si="19">SUBSTITUTE(SUBSTITUTE(SUBSTITUTE(SUBSTITUTE(SUBSTITUTE(SUBSTITUTE(LOWER(F62),"y",""), "u", ""), "o", ""),"i",""),"e", ""),"a", "")</f>
        <v>mns f cntnmnt</v>
      </c>
      <c r="D62" s="1" t="str">
        <f t="shared" ref="D62" si="20">LOWER(MID(SUBSTITUTE(SUBSTITUTE(SUBSTITUTE(SUBSTITUTE(SUBSTITUTE(SUBSTITUTE(SUBSTITUTE(C62, "/", ""), ".", ""), ",","")," ","_"), "-", ""), ":", ""), "__", "_"),1,16))</f>
        <v>mns_f_cntnmnt</v>
      </c>
      <c r="E62" s="1" t="str">
        <f t="shared" ref="E62" si="21">IF(RIGHT(D62, 1) = "_", REPLACE(D62, LEN(D62), 1, ""), D62)</f>
        <v>mns_f_cntnmnt</v>
      </c>
      <c r="F62" s="3" t="s">
        <v>121</v>
      </c>
      <c r="G62" s="1" t="str">
        <f t="shared" si="3"/>
        <v>tdg_grp_mns_f_cntnmnt_qstn_cnsldtn_bns_sctn</v>
      </c>
      <c r="H62" s="1" t="str">
        <f>IF(RIGHT(I62, 1) = "_", REPLACE(I62, LEN(I62), 1, ""), I62)</f>
        <v>cnsldtn_bns_sctn</v>
      </c>
      <c r="I62" s="14" t="str">
        <f t="shared" si="17"/>
        <v>cnsldtn_bns_sctn</v>
      </c>
      <c r="J62" s="1" t="str">
        <f>SUBSTITUTE(SUBSTITUTE(SUBSTITUTE(SUBSTITUTE(SUBSTITUTE(SUBSTITUTE(K62,"y",""), "u", ""), "o", ""),"i",""),"e", ""),"a", "")</f>
        <v>Cnsldtn Bns (Sctn 5.18)</v>
      </c>
      <c r="K62" s="1" t="s">
        <v>259</v>
      </c>
      <c r="L62" s="1" t="str">
        <f t="shared" si="4"/>
        <v>tdg_grp_mns_f_cntnmnt_qstn_cnsldtn_bns_sctn_order</v>
      </c>
      <c r="O62" s="19">
        <v>9</v>
      </c>
      <c r="P62" s="19">
        <v>1</v>
      </c>
    </row>
  </sheetData>
  <conditionalFormatting sqref="G1:G4 G6:G1048576">
    <cfRule type="duplicateValues" dxfId="5" priority="4"/>
    <cfRule type="duplicateValues" dxfId="4" priority="5"/>
    <cfRule type="duplicateValues" dxfId="3" priority="6"/>
  </conditionalFormatting>
  <conditionalFormatting sqref="G5">
    <cfRule type="duplicateValues" dxfId="2" priority="1"/>
    <cfRule type="duplicateValues" dxfId="1" priority="2"/>
    <cfRule type="duplicateValues" dxfId="0" priority="3"/>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G1" zoomScale="145" zoomScaleNormal="145" workbookViewId="0">
      <selection activeCell="M3" sqref="M3"/>
    </sheetView>
  </sheetViews>
  <sheetFormatPr defaultRowHeight="15" outlineLevelCol="1" x14ac:dyDescent="0.25"/>
  <cols>
    <col min="1" max="1" width="26.85546875" hidden="1" customWidth="1" outlineLevel="1"/>
    <col min="2" max="2" width="26" hidden="1" customWidth="1" outlineLevel="1"/>
    <col min="3" max="3" width="22.5703125" hidden="1" customWidth="1" outlineLevel="1"/>
    <col min="4" max="4" width="21.7109375" hidden="1" customWidth="1" outlineLevel="1"/>
    <col min="5" max="5" width="20.5703125" hidden="1" customWidth="1" outlineLevel="1"/>
    <col min="6" max="6" width="29" hidden="1" customWidth="1" outlineLevel="1"/>
    <col min="7" max="7" width="24.85546875" bestFit="1" customWidth="1" collapsed="1"/>
    <col min="8" max="8" width="13.140625" style="20" bestFit="1" customWidth="1"/>
    <col min="9" max="9" width="7.140625" style="20" bestFit="1" customWidth="1"/>
    <col min="10" max="11" width="9.5703125" style="20" bestFit="1" customWidth="1"/>
    <col min="12" max="12" width="9.140625" style="20"/>
    <col min="13" max="13" width="23" bestFit="1" customWidth="1"/>
  </cols>
  <sheetData>
    <row r="1" spans="1:13" s="12" customFormat="1" x14ac:dyDescent="0.25">
      <c r="A1" s="12" t="s">
        <v>138</v>
      </c>
      <c r="F1" s="12" t="s">
        <v>139</v>
      </c>
      <c r="G1" s="3" t="s">
        <v>27</v>
      </c>
      <c r="H1" s="18" t="s">
        <v>30</v>
      </c>
      <c r="I1" s="21" t="s">
        <v>178</v>
      </c>
      <c r="J1" s="21" t="s">
        <v>50</v>
      </c>
      <c r="K1" s="21" t="s">
        <v>179</v>
      </c>
      <c r="L1" s="21" t="s">
        <v>180</v>
      </c>
      <c r="M1" s="12" t="s">
        <v>186</v>
      </c>
    </row>
    <row r="2" spans="1:13" x14ac:dyDescent="0.25">
      <c r="A2" t="s">
        <v>146</v>
      </c>
      <c r="B2" t="str">
        <f>CONCATENATE("tdg_grp_", E2)</f>
        <v>tdg_grp_dngrs_gds</v>
      </c>
      <c r="C2" t="str">
        <f>SUBSTITUTE(SUBSTITUTE(SUBSTITUTE(SUBSTITUTE(SUBSTITUTE(SUBSTITUTE(LOWER(G2),"y",""), "u", ""), "o", ""),"i",""),"e", ""),"a", "")</f>
        <v>dngrs gds</v>
      </c>
      <c r="D2" t="str">
        <f>LOWER(MID(SUBSTITUTE(SUBSTITUTE(SUBSTITUTE(SUBSTITUTE(SUBSTITUTE(SUBSTITUTE(SUBSTITUTE(C2, "/", ""), ".", ""), ",","")," ","_"), "-", ""), ":", ""), "__", "_"),1,16))</f>
        <v>dngrs_gds</v>
      </c>
      <c r="E2" t="str">
        <f>IF(RIGHT(D2, 1) = "_", REPLACE(D2, LEN(D2), 1, ""), D2)</f>
        <v>dngrs_gds</v>
      </c>
      <c r="F2" t="str">
        <f>CONCATENATE(B2, "_order")</f>
        <v>tdg_grp_dngrs_gds_order</v>
      </c>
      <c r="G2" s="3" t="s">
        <v>3</v>
      </c>
      <c r="H2" s="19">
        <v>0</v>
      </c>
      <c r="I2" s="20">
        <v>1</v>
      </c>
      <c r="J2" s="20">
        <v>0</v>
      </c>
    </row>
    <row r="3" spans="1:13" x14ac:dyDescent="0.25">
      <c r="A3" t="s">
        <v>146</v>
      </c>
      <c r="B3" t="str">
        <f>CONCATENATE("tdg_grp_", E3)</f>
        <v>tdg_grp_xmptns</v>
      </c>
      <c r="C3" t="str">
        <f>SUBSTITUTE(SUBSTITUTE(SUBSTITUTE(SUBSTITUTE(SUBSTITUTE(SUBSTITUTE(LOWER(G3),"y",""), "u", ""), "o", ""),"i",""),"e", ""),"a", "")</f>
        <v>xmptns</v>
      </c>
      <c r="D3" t="str">
        <f>LOWER(MID(SUBSTITUTE(SUBSTITUTE(SUBSTITUTE(SUBSTITUTE(SUBSTITUTE(SUBSTITUTE(SUBSTITUTE(C3, "/", ""), ".", ""), ",","")," ","_"), "-", ""), ":", ""), "__", "_"),1,16))</f>
        <v>xmptns</v>
      </c>
      <c r="E3" t="str">
        <f>IF(RIGHT(D3, 1) = "_", REPLACE(D3, LEN(D3), 1, ""), D3)</f>
        <v>xmptns</v>
      </c>
      <c r="F3" t="str">
        <f>CONCATENATE(B3, "_order")</f>
        <v>tdg_grp_xmptns_order</v>
      </c>
      <c r="G3" s="3" t="s">
        <v>51</v>
      </c>
      <c r="H3" s="19">
        <v>1</v>
      </c>
      <c r="I3" s="20">
        <v>1</v>
      </c>
      <c r="J3" s="20">
        <v>1</v>
      </c>
      <c r="M3" t="s">
        <v>187</v>
      </c>
    </row>
    <row r="4" spans="1:13" x14ac:dyDescent="0.25">
      <c r="A4" t="s">
        <v>146</v>
      </c>
      <c r="B4" t="str">
        <f>CONCATENATE("tdg_grp_", E4)</f>
        <v>tdg_grp_shppng_dcmnts</v>
      </c>
      <c r="C4" t="str">
        <f>SUBSTITUTE(SUBSTITUTE(SUBSTITUTE(SUBSTITUTE(SUBSTITUTE(SUBSTITUTE(LOWER(G4),"y",""), "u", ""), "o", ""),"i",""),"e", ""),"a", "")</f>
        <v>shppng dcmnts</v>
      </c>
      <c r="D4" t="str">
        <f>LOWER(MID(SUBSTITUTE(SUBSTITUTE(SUBSTITUTE(SUBSTITUTE(SUBSTITUTE(SUBSTITUTE(SUBSTITUTE(C4, "/", ""), ".", ""), ",","")," ","_"), "-", ""), ":", ""), "__", "_"),1,16))</f>
        <v>shppng_dcmnts</v>
      </c>
      <c r="E4" t="str">
        <f>IF(RIGHT(D4, 1) = "_", REPLACE(D4, LEN(D4), 1, ""), D4)</f>
        <v>shppng_dcmnts</v>
      </c>
      <c r="F4" t="str">
        <f>CONCATENATE(B4, "_order")</f>
        <v>tdg_grp_shppng_dcmnts_order</v>
      </c>
      <c r="G4" s="3" t="s">
        <v>61</v>
      </c>
      <c r="H4" s="19">
        <v>0</v>
      </c>
      <c r="I4" s="20">
        <v>1</v>
      </c>
      <c r="J4" s="20">
        <v>2</v>
      </c>
    </row>
    <row r="5" spans="1:13" x14ac:dyDescent="0.25">
      <c r="A5" t="s">
        <v>146</v>
      </c>
      <c r="B5" t="str">
        <f>CONCATENATE("tdg_grp_", E5)</f>
        <v>tdg_grp_sft_mrks</v>
      </c>
      <c r="C5" t="str">
        <f>SUBSTITUTE(SUBSTITUTE(SUBSTITUTE(SUBSTITUTE(SUBSTITUTE(SUBSTITUTE(LOWER(G5),"y",""), "u", ""), "o", ""),"i",""),"e", ""),"a", "")</f>
        <v>sft mrks</v>
      </c>
      <c r="D5" t="str">
        <f>LOWER(MID(SUBSTITUTE(SUBSTITUTE(SUBSTITUTE(SUBSTITUTE(SUBSTITUTE(SUBSTITUTE(SUBSTITUTE(C5, "/", ""), ".", ""), ",","")," ","_"), "-", ""), ":", ""), "__", "_"),1,16))</f>
        <v>sft_mrks</v>
      </c>
      <c r="E5" t="str">
        <f>IF(RIGHT(D5, 1) = "_", REPLACE(D5, LEN(D5), 1, ""), D5)</f>
        <v>sft_mrks</v>
      </c>
      <c r="F5" t="str">
        <f>CONCATENATE(B5, "_order")</f>
        <v>tdg_grp_sft_mrks_order</v>
      </c>
      <c r="G5" s="3" t="s">
        <v>89</v>
      </c>
      <c r="H5" s="19">
        <v>0</v>
      </c>
      <c r="I5" s="20">
        <v>1</v>
      </c>
      <c r="J5" s="20">
        <v>3</v>
      </c>
    </row>
    <row r="6" spans="1:13" x14ac:dyDescent="0.25">
      <c r="A6" t="s">
        <v>146</v>
      </c>
      <c r="B6" t="str">
        <f>CONCATENATE("tdg_grp_", E6)</f>
        <v>tdg_grp_mns_f_cntnmnt</v>
      </c>
      <c r="C6" t="str">
        <f>SUBSTITUTE(SUBSTITUTE(SUBSTITUTE(SUBSTITUTE(SUBSTITUTE(SUBSTITUTE(LOWER(G6),"y",""), "u", ""), "o", ""),"i",""),"e", ""),"a", "")</f>
        <v>mns f cntnmnt</v>
      </c>
      <c r="D6" t="str">
        <f>LOWER(MID(SUBSTITUTE(SUBSTITUTE(SUBSTITUTE(SUBSTITUTE(SUBSTITUTE(SUBSTITUTE(SUBSTITUTE(C6, "/", ""), ".", ""), ",","")," ","_"), "-", ""), ":", ""), "__", "_"),1,16))</f>
        <v>mns_f_cntnmnt</v>
      </c>
      <c r="E6" t="str">
        <f>IF(RIGHT(D6, 1) = "_", REPLACE(D6, LEN(D6), 1, ""), D6)</f>
        <v>mns_f_cntnmnt</v>
      </c>
      <c r="F6" t="str">
        <f>CONCATENATE(B6, "_order")</f>
        <v>tdg_grp_mns_f_cntnmnt_order</v>
      </c>
      <c r="G6" s="3" t="s">
        <v>121</v>
      </c>
      <c r="H6" s="19">
        <v>0</v>
      </c>
      <c r="I6" s="20">
        <v>1</v>
      </c>
      <c r="J6" s="20">
        <v>4</v>
      </c>
    </row>
    <row r="7" spans="1:13" x14ac:dyDescent="0.25">
      <c r="G7" s="3"/>
      <c r="H7" s="19"/>
    </row>
    <row r="8" spans="1:13" x14ac:dyDescent="0.25">
      <c r="G8" s="3"/>
      <c r="H8" s="19"/>
    </row>
    <row r="9" spans="1:13" x14ac:dyDescent="0.25">
      <c r="G9" s="3"/>
      <c r="H9" s="19"/>
    </row>
    <row r="10" spans="1:13" x14ac:dyDescent="0.25">
      <c r="G10" s="3"/>
      <c r="H10" s="19"/>
    </row>
    <row r="11" spans="1:13" x14ac:dyDescent="0.25">
      <c r="G11" s="3"/>
      <c r="H11" s="19"/>
    </row>
    <row r="12" spans="1:13" x14ac:dyDescent="0.25">
      <c r="G12" s="3"/>
      <c r="H12" s="19"/>
    </row>
    <row r="13" spans="1:13" x14ac:dyDescent="0.25">
      <c r="G13" s="3"/>
      <c r="H13" s="19"/>
    </row>
    <row r="14" spans="1:13" x14ac:dyDescent="0.25">
      <c r="G14" s="3"/>
      <c r="H14" s="19"/>
    </row>
    <row r="15" spans="1:13" x14ac:dyDescent="0.25">
      <c r="G15" s="3"/>
      <c r="H15" s="19"/>
    </row>
    <row r="16" spans="1:13" x14ac:dyDescent="0.25">
      <c r="G16" s="3"/>
      <c r="H16"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J8" sqref="J8"/>
    </sheetView>
  </sheetViews>
  <sheetFormatPr defaultRowHeight="15" x14ac:dyDescent="0.25"/>
  <cols>
    <col min="1" max="1" width="16.42578125" customWidth="1"/>
    <col min="3" max="3" width="19.5703125" customWidth="1"/>
    <col min="5" max="5" width="25.85546875" customWidth="1"/>
    <col min="7" max="7" width="5.28515625" customWidth="1"/>
    <col min="8" max="8" width="20" customWidth="1"/>
  </cols>
  <sheetData>
    <row r="1" spans="1:10" x14ac:dyDescent="0.25">
      <c r="A1" t="s">
        <v>8</v>
      </c>
      <c r="C1" t="s">
        <v>12</v>
      </c>
      <c r="E1" t="s">
        <v>16</v>
      </c>
      <c r="H1" t="s">
        <v>19</v>
      </c>
      <c r="J1" t="s">
        <v>188</v>
      </c>
    </row>
    <row r="2" spans="1:10" x14ac:dyDescent="0.25">
      <c r="A2" t="s">
        <v>9</v>
      </c>
      <c r="B2">
        <v>1</v>
      </c>
      <c r="C2" t="s">
        <v>13</v>
      </c>
      <c r="D2">
        <v>1</v>
      </c>
      <c r="E2" t="s">
        <v>15</v>
      </c>
      <c r="F2">
        <v>0</v>
      </c>
      <c r="H2" t="s">
        <v>20</v>
      </c>
      <c r="J2" t="s">
        <v>187</v>
      </c>
    </row>
    <row r="3" spans="1:10" x14ac:dyDescent="0.25">
      <c r="A3" t="s">
        <v>10</v>
      </c>
      <c r="B3">
        <v>0</v>
      </c>
      <c r="C3" t="s">
        <v>14</v>
      </c>
      <c r="D3">
        <v>0</v>
      </c>
      <c r="E3" t="s">
        <v>17</v>
      </c>
      <c r="F3">
        <v>1</v>
      </c>
      <c r="H3" t="s">
        <v>21</v>
      </c>
      <c r="J3" t="s">
        <v>189</v>
      </c>
    </row>
    <row r="4" spans="1:10" x14ac:dyDescent="0.25">
      <c r="A4" t="s">
        <v>11</v>
      </c>
      <c r="B4">
        <v>2</v>
      </c>
      <c r="E4" t="s">
        <v>18</v>
      </c>
      <c r="F4">
        <v>2</v>
      </c>
      <c r="H4" t="s">
        <v>22</v>
      </c>
      <c r="J4" t="s">
        <v>190</v>
      </c>
    </row>
    <row r="5" spans="1:10" x14ac:dyDescent="0.25">
      <c r="H5" t="s">
        <v>7</v>
      </c>
      <c r="J5" t="s">
        <v>191</v>
      </c>
    </row>
    <row r="6" spans="1:10" x14ac:dyDescent="0.25">
      <c r="H6" t="s">
        <v>23</v>
      </c>
      <c r="J6" t="s">
        <v>192</v>
      </c>
    </row>
    <row r="7" spans="1:10" x14ac:dyDescent="0.25">
      <c r="H7" t="s">
        <v>24</v>
      </c>
      <c r="J7" t="s">
        <v>193</v>
      </c>
    </row>
    <row r="8" spans="1:10" x14ac:dyDescent="0.25">
      <c r="H8" t="s">
        <v>25</v>
      </c>
    </row>
    <row r="9" spans="1:10" x14ac:dyDescent="0.25">
      <c r="H9"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workbookViewId="0">
      <selection sqref="A1:A47"/>
    </sheetView>
  </sheetViews>
  <sheetFormatPr defaultRowHeight="15" x14ac:dyDescent="0.25"/>
  <cols>
    <col min="1" max="1" width="121.140625" style="25" customWidth="1"/>
    <col min="2" max="2" width="71.28515625" style="25" customWidth="1"/>
    <col min="3" max="3" width="11.85546875" style="27" bestFit="1" customWidth="1"/>
    <col min="4" max="16384" width="9.140625" style="25"/>
  </cols>
  <sheetData>
    <row r="1" spans="1:3" x14ac:dyDescent="0.25">
      <c r="A1" s="25" t="str">
        <f>CONCATENATE(B1, " (Section ", C1, ")")</f>
        <v>Fumigation (Section 3.5 (3))</v>
      </c>
      <c r="B1" s="26" t="s">
        <v>83</v>
      </c>
      <c r="C1" s="24" t="s">
        <v>209</v>
      </c>
    </row>
    <row r="2" spans="1:3" x14ac:dyDescent="0.25">
      <c r="A2" s="25" t="str">
        <f t="shared" ref="A2:A47" si="0">CONCATENATE(B2, " (Section ", C2, ")")</f>
        <v>Residue - Last Contained (Section 3.5 (4))</v>
      </c>
      <c r="B2" s="26" t="s">
        <v>84</v>
      </c>
      <c r="C2" s="24" t="s">
        <v>210</v>
      </c>
    </row>
    <row r="3" spans="1:3" x14ac:dyDescent="0.25">
      <c r="A3" s="25" t="str">
        <f t="shared" si="0"/>
        <v>Emergency Response Assistance Plan (Section 3.6 (1))</v>
      </c>
      <c r="B3" s="26" t="s">
        <v>85</v>
      </c>
      <c r="C3" s="24" t="s">
        <v>211</v>
      </c>
    </row>
    <row r="4" spans="1:3" x14ac:dyDescent="0.25">
      <c r="A4" s="25" t="str">
        <f t="shared" si="0"/>
        <v>Transportation by Vessel (Section 3.6 (3) a))</v>
      </c>
      <c r="B4" s="26" t="s">
        <v>86</v>
      </c>
      <c r="C4" s="24" t="s">
        <v>212</v>
      </c>
    </row>
    <row r="5" spans="1:3" x14ac:dyDescent="0.25">
      <c r="A5" s="25" t="str">
        <f t="shared" si="0"/>
        <v>For Classes 4.1, 5.2, 7 (Section 3.6 (3) b) c) d))</v>
      </c>
      <c r="B5" s="26" t="s">
        <v>87</v>
      </c>
      <c r="C5" s="24" t="s">
        <v>213</v>
      </c>
    </row>
    <row r="6" spans="1:3" x14ac:dyDescent="0.25">
      <c r="A6" s="25" t="str">
        <f t="shared" si="0"/>
        <v>Equivalency Certificate (Section Part 14)</v>
      </c>
      <c r="B6" s="26" t="s">
        <v>88</v>
      </c>
      <c r="C6" s="24" t="s">
        <v>214</v>
      </c>
    </row>
    <row r="7" spans="1:3" x14ac:dyDescent="0.25">
      <c r="A7" s="25" t="str">
        <f t="shared" si="0"/>
        <v>Consignor Responsibilities (Section 4.4)</v>
      </c>
      <c r="B7" s="26" t="s">
        <v>90</v>
      </c>
      <c r="C7" s="24">
        <v>4.4000000000000004</v>
      </c>
    </row>
    <row r="8" spans="1:3" x14ac:dyDescent="0.25">
      <c r="A8" s="25" t="str">
        <f t="shared" si="0"/>
        <v>Carrier Responsibilities (Section 4.5)</v>
      </c>
      <c r="B8" s="26" t="s">
        <v>91</v>
      </c>
      <c r="C8" s="24">
        <v>4.5</v>
      </c>
    </row>
    <row r="9" spans="1:3" x14ac:dyDescent="0.25">
      <c r="A9" s="25" t="str">
        <f t="shared" si="0"/>
        <v>Display of Dangerous Goods Safety Marks Before Loading (Section 4.3)</v>
      </c>
      <c r="B9" s="26" t="s">
        <v>92</v>
      </c>
      <c r="C9" s="24">
        <v>4.3</v>
      </c>
    </row>
    <row r="10" spans="1:3" x14ac:dyDescent="0.25">
      <c r="A10" s="25" t="str">
        <f t="shared" si="0"/>
        <v>Voluntary Display of a Placard (Section 4.1.1)</v>
      </c>
      <c r="B10" s="26" t="s">
        <v>93</v>
      </c>
      <c r="C10" s="24" t="s">
        <v>215</v>
      </c>
    </row>
    <row r="11" spans="1:3" x14ac:dyDescent="0.25">
      <c r="A11" s="25" t="str">
        <f t="shared" si="0"/>
        <v>Misleading Dangerous Goods Safety Marks (Section 4.2)</v>
      </c>
      <c r="B11" s="26" t="s">
        <v>94</v>
      </c>
      <c r="C11" s="24">
        <v>4.2</v>
      </c>
    </row>
    <row r="12" spans="1:3" x14ac:dyDescent="0.25">
      <c r="A12" s="25" t="str">
        <f t="shared" si="0"/>
        <v>Visibility, Legibility and Color (eg durable and weatherproof materials) (Section 4.6)</v>
      </c>
      <c r="B12" s="26" t="s">
        <v>95</v>
      </c>
      <c r="C12" s="24">
        <v>4.5999999999999996</v>
      </c>
    </row>
    <row r="13" spans="1:3" x14ac:dyDescent="0.25">
      <c r="A13" s="25" t="str">
        <f t="shared" si="0"/>
        <v>Labels and Placards (Size and orientation) (Section 4.7)</v>
      </c>
      <c r="B13" s="26" t="s">
        <v>96</v>
      </c>
      <c r="C13" s="24">
        <v>4.7</v>
      </c>
    </row>
    <row r="14" spans="1:3" x14ac:dyDescent="0.25">
      <c r="A14" s="25" t="str">
        <f t="shared" si="0"/>
        <v>Ways to Display a UN Number (Section 4.8)</v>
      </c>
      <c r="B14" s="26" t="s">
        <v>97</v>
      </c>
      <c r="C14" s="24">
        <v>4.8</v>
      </c>
    </row>
    <row r="15" spans="1:3" x14ac:dyDescent="0.25">
      <c r="A15" s="25" t="str">
        <f t="shared" si="0"/>
        <v>Labels on a Small Means of Containment (Section 4.1)</v>
      </c>
      <c r="B15" s="26" t="s">
        <v>98</v>
      </c>
      <c r="C15" s="24">
        <v>4.0999999999999996</v>
      </c>
    </row>
    <row r="16" spans="1:3" x14ac:dyDescent="0.25">
      <c r="A16" s="25" t="str">
        <f t="shared" si="0"/>
        <v>Oxidizing gases: UN1072, UN1073, UN3156, UN3157 (Section )</v>
      </c>
      <c r="B16" s="26" t="s">
        <v>140</v>
      </c>
      <c r="C16" s="24"/>
    </row>
    <row r="17" spans="1:3" x14ac:dyDescent="0.25">
      <c r="A17" s="25" t="str">
        <f t="shared" si="0"/>
        <v>Lithium batteries: UN3090, UN3091, UN3480, UN3481 (Section )</v>
      </c>
      <c r="B17" s="26" t="s">
        <v>141</v>
      </c>
      <c r="C17" s="24"/>
    </row>
    <row r="18" spans="1:3" x14ac:dyDescent="0.25">
      <c r="A18" s="25" t="str">
        <f t="shared" si="0"/>
        <v>Two labels for class 7 (Section )</v>
      </c>
      <c r="B18" s="26" t="s">
        <v>142</v>
      </c>
      <c r="C18" s="24"/>
    </row>
    <row r="19" spans="1:3" ht="48" x14ac:dyDescent="0.25">
      <c r="A19" s="25" t="str">
        <f t="shared" si="0"/>
        <v>Class 2 combination of cylinders each with a capacity greater than 225 L that are a single unit as a result of being interconnected through a piping arrangement, and are permanently mounted on a structural frame for transport, and have a combined capacity exceeding 450 L (a large container placard can be used) (Section )</v>
      </c>
      <c r="B19" s="26" t="s">
        <v>225</v>
      </c>
      <c r="C19" s="24"/>
    </row>
    <row r="20" spans="1:3" ht="24" x14ac:dyDescent="0.25">
      <c r="A20" s="25" t="str">
        <f t="shared" si="0"/>
        <v>Positioning: on any side of the outer surface of a small means of containment or on or near the shoulder of a cylinder containing dangerous goods (Section )</v>
      </c>
      <c r="B20" s="26" t="s">
        <v>143</v>
      </c>
      <c r="C20" s="24"/>
    </row>
    <row r="21" spans="1:3" x14ac:dyDescent="0.25">
      <c r="A21" s="25" t="str">
        <f t="shared" si="0"/>
        <v>UN Numbers on a Small Means of Containment or on a Tag (Section 4.12)</v>
      </c>
      <c r="B21" s="26" t="s">
        <v>105</v>
      </c>
      <c r="C21" s="24">
        <v>4.12</v>
      </c>
    </row>
    <row r="22" spans="1:3" ht="24" x14ac:dyDescent="0.25">
      <c r="A22" s="25" t="str">
        <f t="shared" si="0"/>
        <v>Shipping Name and Technical Name on a Small Means of Containment or on a Tag (includes special provision 16) (Section 4.11)</v>
      </c>
      <c r="B22" s="26" t="s">
        <v>106</v>
      </c>
      <c r="C22" s="24">
        <v>4.1100000000000003</v>
      </c>
    </row>
    <row r="23" spans="1:3" x14ac:dyDescent="0.25">
      <c r="A23" s="25" t="str">
        <f t="shared" si="0"/>
        <v>Class 7 (Section 4.14)</v>
      </c>
      <c r="B23" s="26" t="s">
        <v>107</v>
      </c>
      <c r="C23" s="24">
        <v>4.1399999999999997</v>
      </c>
    </row>
    <row r="24" spans="1:3" x14ac:dyDescent="0.25">
      <c r="A24" s="25" t="str">
        <f t="shared" si="0"/>
        <v>Overpack (Section 4.10.1)</v>
      </c>
      <c r="B24" s="26" t="s">
        <v>108</v>
      </c>
      <c r="C24" s="24" t="s">
        <v>216</v>
      </c>
    </row>
    <row r="25" spans="1:3" x14ac:dyDescent="0.25">
      <c r="A25" s="25" t="str">
        <f t="shared" si="0"/>
        <v>Consolidation Bin (Section 4.10.2)</v>
      </c>
      <c r="B25" s="26" t="s">
        <v>109</v>
      </c>
      <c r="C25" s="24" t="s">
        <v>217</v>
      </c>
    </row>
    <row r="26" spans="1:3" x14ac:dyDescent="0.25">
      <c r="A26" s="25" t="str">
        <f t="shared" si="0"/>
        <v>Placards on a Large Means of Containment (Section 4.15)</v>
      </c>
      <c r="B26" s="26" t="s">
        <v>110</v>
      </c>
      <c r="C26" s="24">
        <v>4.1500000000000004</v>
      </c>
    </row>
    <row r="27" spans="1:3" x14ac:dyDescent="0.25">
      <c r="A27" s="25" t="str">
        <f t="shared" si="0"/>
        <v>UN Numbers on a Large Means of Containment (Section 4.15.2)</v>
      </c>
      <c r="B27" s="26" t="s">
        <v>111</v>
      </c>
      <c r="C27" s="24" t="s">
        <v>218</v>
      </c>
    </row>
    <row r="28" spans="1:3" x14ac:dyDescent="0.25">
      <c r="A28" s="25" t="str">
        <f t="shared" si="0"/>
        <v>Visibility of Labels, Placards and UN Numbers on a Large Means of Containment (Section 4.15.4)</v>
      </c>
      <c r="B28" s="26" t="s">
        <v>112</v>
      </c>
      <c r="C28" s="24" t="s">
        <v>219</v>
      </c>
    </row>
    <row r="29" spans="1:3" ht="24" x14ac:dyDescent="0.25">
      <c r="A29" s="25" t="str">
        <f t="shared" si="0"/>
        <v>Placards / Labels on an IBC with a capacity greater than 450 L but less than or equal to 3 000 L (Section 4.15.3 (c))</v>
      </c>
      <c r="B29" s="26" t="s">
        <v>113</v>
      </c>
      <c r="C29" s="24" t="s">
        <v>220</v>
      </c>
    </row>
    <row r="30" spans="1:3" x14ac:dyDescent="0.25">
      <c r="A30" s="25" t="str">
        <f t="shared" si="0"/>
        <v>DANGER Placard (Section 4.16)</v>
      </c>
      <c r="B30" s="26" t="s">
        <v>114</v>
      </c>
      <c r="C30" s="24">
        <v>4.16</v>
      </c>
    </row>
    <row r="31" spans="1:3" x14ac:dyDescent="0.25">
      <c r="A31" s="25" t="str">
        <f t="shared" si="0"/>
        <v>Placards for Oxidizing Gases (UN1072, UN1073, UN3156, UN3157) (Section 4.18.1)</v>
      </c>
      <c r="B31" s="26" t="s">
        <v>115</v>
      </c>
      <c r="C31" s="24" t="s">
        <v>221</v>
      </c>
    </row>
    <row r="32" spans="1:3" x14ac:dyDescent="0.25">
      <c r="A32" s="25" t="str">
        <f t="shared" si="0"/>
        <v>Placards for UN1005, ANHYDROUS AMMONIA (Section 4.18.2)</v>
      </c>
      <c r="B32" s="26" t="s">
        <v>116</v>
      </c>
      <c r="C32" s="24" t="s">
        <v>222</v>
      </c>
    </row>
    <row r="33" spans="1:3" x14ac:dyDescent="0.25">
      <c r="A33" s="25" t="str">
        <f t="shared" si="0"/>
        <v>Compartmentalized Large Means of Containment (Section 4.19)</v>
      </c>
      <c r="B33" s="26" t="s">
        <v>117</v>
      </c>
      <c r="C33" s="24">
        <v>4.1900000000000004</v>
      </c>
    </row>
    <row r="34" spans="1:3" x14ac:dyDescent="0.25">
      <c r="A34" s="25" t="str">
        <f t="shared" si="0"/>
        <v>Elevated Temperature (Section 4.2)</v>
      </c>
      <c r="B34" s="26" t="s">
        <v>118</v>
      </c>
      <c r="C34" s="24">
        <v>4.2</v>
      </c>
    </row>
    <row r="35" spans="1:3" x14ac:dyDescent="0.25">
      <c r="A35" s="25" t="str">
        <f t="shared" si="0"/>
        <v>Fumigation (Section 4.21)</v>
      </c>
      <c r="B35" s="26" t="s">
        <v>83</v>
      </c>
      <c r="C35" s="24">
        <v>4.21</v>
      </c>
    </row>
    <row r="36" spans="1:3" x14ac:dyDescent="0.25">
      <c r="A36" s="25" t="str">
        <f t="shared" si="0"/>
        <v>Marine Pollutant Mark (Section 4.22)</v>
      </c>
      <c r="B36" s="26" t="s">
        <v>119</v>
      </c>
      <c r="C36" s="24">
        <v>4.22</v>
      </c>
    </row>
    <row r="37" spans="1:3" x14ac:dyDescent="0.25">
      <c r="A37" s="25" t="str">
        <f t="shared" si="0"/>
        <v>Category B mark (Section 4.22.1)</v>
      </c>
      <c r="B37" s="26" t="s">
        <v>120</v>
      </c>
      <c r="C37" s="24" t="s">
        <v>223</v>
      </c>
    </row>
    <row r="38" spans="1:3" ht="36" x14ac:dyDescent="0.25">
      <c r="A38" s="25" t="str">
        <f t="shared" si="0"/>
        <v>The container must be designed, constructed, filled, closed, secured and maintained so that under normal conditions of transport, including handling, there will be no release of the dangerous goods that could endanger public safety. (Section 5.1.1 (3))</v>
      </c>
      <c r="B38" s="26" t="s">
        <v>122</v>
      </c>
      <c r="C38" s="24" t="s">
        <v>224</v>
      </c>
    </row>
    <row r="39" spans="1:3" x14ac:dyDescent="0.25">
      <c r="A39" s="25" t="str">
        <f t="shared" si="0"/>
        <v>Loading and Securing (Section 5.4)</v>
      </c>
      <c r="B39" s="26" t="s">
        <v>123</v>
      </c>
      <c r="C39" s="24">
        <v>5.4</v>
      </c>
    </row>
    <row r="40" spans="1:3" x14ac:dyDescent="0.25">
      <c r="A40" s="25" t="str">
        <f t="shared" si="0"/>
        <v>Filling Limits (Section 5.5)</v>
      </c>
      <c r="B40" s="26" t="s">
        <v>124</v>
      </c>
      <c r="C40" s="24">
        <v>5.5</v>
      </c>
    </row>
    <row r="41" spans="1:3" x14ac:dyDescent="0.25">
      <c r="A41" s="25" t="str">
        <f t="shared" si="0"/>
        <v>UN Standardized Means of Containment (Section 5.6)</v>
      </c>
      <c r="B41" s="26" t="s">
        <v>125</v>
      </c>
      <c r="C41" s="24">
        <v>5.6</v>
      </c>
    </row>
    <row r="42" spans="1:3" x14ac:dyDescent="0.25">
      <c r="A42" s="25" t="str">
        <f t="shared" si="0"/>
        <v>Compatibility Groups (Section 5.7)</v>
      </c>
      <c r="B42" s="26" t="s">
        <v>126</v>
      </c>
      <c r="C42" s="24">
        <v>5.7</v>
      </c>
    </row>
    <row r="43" spans="1:3" x14ac:dyDescent="0.25">
      <c r="A43" s="25" t="str">
        <f t="shared" si="0"/>
        <v>Small Means of Containment (Section 5.12)</v>
      </c>
      <c r="B43" s="26" t="s">
        <v>127</v>
      </c>
      <c r="C43" s="24">
        <v>5.12</v>
      </c>
    </row>
    <row r="44" spans="1:3" x14ac:dyDescent="0.25">
      <c r="A44" s="25" t="str">
        <f t="shared" si="0"/>
        <v>Large Means of Containment (Section 5.14)</v>
      </c>
      <c r="B44" s="26" t="s">
        <v>128</v>
      </c>
      <c r="C44" s="24">
        <v>5.14</v>
      </c>
    </row>
    <row r="45" spans="1:3" x14ac:dyDescent="0.25">
      <c r="A45" s="25" t="str">
        <f t="shared" si="0"/>
        <v>Class 2, Gases (Section 5.1)</v>
      </c>
      <c r="B45" s="26" t="s">
        <v>129</v>
      </c>
      <c r="C45" s="24">
        <v>5.0999999999999996</v>
      </c>
    </row>
    <row r="46" spans="1:3" x14ac:dyDescent="0.25">
      <c r="A46" s="25" t="str">
        <f t="shared" si="0"/>
        <v>Class 6.2, Infectious Substances (Section 5.16)</v>
      </c>
      <c r="B46" s="26" t="s">
        <v>130</v>
      </c>
      <c r="C46" s="24">
        <v>5.16</v>
      </c>
    </row>
    <row r="47" spans="1:3" x14ac:dyDescent="0.25">
      <c r="A47" s="25" t="str">
        <f t="shared" si="0"/>
        <v>Consolidation Bins (Section 5.18)</v>
      </c>
      <c r="B47" s="26" t="s">
        <v>131</v>
      </c>
      <c r="C47" s="24">
        <v>5.18</v>
      </c>
    </row>
  </sheetData>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topLeftCell="E1" zoomScale="55" zoomScaleNormal="55" workbookViewId="0">
      <pane ySplit="6" topLeftCell="A7" activePane="bottomLeft" state="frozen"/>
      <selection activeCell="F1" sqref="F1"/>
      <selection pane="bottomLeft" activeCell="P11" sqref="P11"/>
    </sheetView>
  </sheetViews>
  <sheetFormatPr defaultRowHeight="23.25" x14ac:dyDescent="0.35"/>
  <cols>
    <col min="1" max="1" width="13.140625" style="1" customWidth="1"/>
    <col min="2" max="2" width="14.28515625" style="1" customWidth="1"/>
    <col min="3" max="3" width="33.5703125" style="1" customWidth="1"/>
    <col min="4" max="4" width="33" style="1" customWidth="1"/>
    <col min="5" max="5" width="24.5703125" style="3" bestFit="1" customWidth="1"/>
    <col min="6" max="6" width="27.85546875" style="3" bestFit="1" customWidth="1"/>
    <col min="7" max="7" width="10.5703125" style="1" customWidth="1"/>
    <col min="8" max="8" width="15.7109375" style="1" bestFit="1" customWidth="1"/>
    <col min="9" max="10" width="65" style="1" bestFit="1" customWidth="1"/>
    <col min="11" max="11" width="24" style="6" customWidth="1"/>
    <col min="12" max="12" width="25.42578125" style="6" customWidth="1"/>
    <col min="13" max="13" width="10.28515625" style="1" customWidth="1"/>
    <col min="14" max="14" width="11.28515625" style="1" customWidth="1"/>
    <col min="15" max="15" width="15.140625" style="1" customWidth="1"/>
    <col min="16" max="16" width="47.140625" style="2" bestFit="1" customWidth="1"/>
    <col min="17" max="17" width="14.85546875" style="1" bestFit="1" customWidth="1"/>
    <col min="18" max="18" width="11.5703125" style="1" bestFit="1" customWidth="1"/>
    <col min="19" max="19" width="18.5703125" style="1" bestFit="1" customWidth="1"/>
    <col min="20" max="20" width="24.42578125" style="1" bestFit="1" customWidth="1"/>
    <col min="21" max="21" width="67.28515625" style="1" bestFit="1" customWidth="1"/>
    <col min="22" max="22" width="33.7109375" style="1" customWidth="1"/>
    <col min="23" max="16384" width="9.140625" style="1"/>
  </cols>
  <sheetData>
    <row r="1" spans="1:22" ht="24" thickBot="1" x14ac:dyDescent="0.4">
      <c r="A1" s="29" t="s">
        <v>39</v>
      </c>
      <c r="B1" s="30"/>
      <c r="C1" s="30"/>
      <c r="D1" s="31"/>
      <c r="E1" s="29" t="s">
        <v>43</v>
      </c>
      <c r="F1" s="30"/>
      <c r="G1" s="30"/>
      <c r="H1" s="31"/>
      <c r="I1" s="29" t="s">
        <v>0</v>
      </c>
      <c r="J1" s="30"/>
      <c r="K1" s="30"/>
      <c r="L1" s="30"/>
      <c r="M1" s="30"/>
      <c r="N1" s="30"/>
      <c r="O1" s="31"/>
      <c r="P1" s="7" t="s">
        <v>1</v>
      </c>
      <c r="Q1" s="8"/>
      <c r="R1" s="8"/>
      <c r="S1" s="8"/>
      <c r="T1" s="8"/>
      <c r="U1" s="9"/>
    </row>
    <row r="2" spans="1:22" s="3" customFormat="1" ht="45.75" x14ac:dyDescent="0.3">
      <c r="A2" s="3" t="s">
        <v>32</v>
      </c>
      <c r="B2" s="3" t="s">
        <v>35</v>
      </c>
      <c r="C2" s="3" t="s">
        <v>37</v>
      </c>
      <c r="D2" s="3" t="s">
        <v>38</v>
      </c>
      <c r="E2" s="3" t="s">
        <v>27</v>
      </c>
      <c r="F2" s="3" t="s">
        <v>28</v>
      </c>
      <c r="G2" s="3" t="s">
        <v>30</v>
      </c>
      <c r="H2" s="3" t="s">
        <v>4</v>
      </c>
      <c r="I2" s="3" t="s">
        <v>33</v>
      </c>
      <c r="J2" s="3" t="s">
        <v>34</v>
      </c>
      <c r="K2" s="5" t="s">
        <v>67</v>
      </c>
      <c r="L2" s="5" t="s">
        <v>68</v>
      </c>
      <c r="M2" s="3" t="s">
        <v>50</v>
      </c>
      <c r="N2" s="3" t="s">
        <v>42</v>
      </c>
      <c r="O2" s="3" t="s">
        <v>6</v>
      </c>
      <c r="P2" s="28" t="s">
        <v>133</v>
      </c>
      <c r="Q2" s="28"/>
      <c r="R2" s="28"/>
      <c r="S2" s="28"/>
      <c r="T2" s="28"/>
      <c r="U2" s="28"/>
      <c r="V2" s="5"/>
    </row>
    <row r="3" spans="1:22" ht="31.5" x14ac:dyDescent="0.35">
      <c r="P3" s="1"/>
      <c r="Q3" s="4" t="s">
        <v>8</v>
      </c>
      <c r="R3" s="3" t="s">
        <v>12</v>
      </c>
      <c r="S3" s="3" t="s">
        <v>16</v>
      </c>
    </row>
    <row r="4" spans="1:22" ht="42" x14ac:dyDescent="0.35">
      <c r="P4" s="1"/>
      <c r="Q4" s="2" t="s">
        <v>44</v>
      </c>
      <c r="R4" s="1" t="s">
        <v>44</v>
      </c>
      <c r="S4" s="1" t="s">
        <v>48</v>
      </c>
      <c r="T4" s="1" t="s">
        <v>55</v>
      </c>
      <c r="U4" s="4" t="s">
        <v>60</v>
      </c>
      <c r="V4" s="1" t="s">
        <v>66</v>
      </c>
    </row>
    <row r="5" spans="1:22" ht="42" x14ac:dyDescent="0.35">
      <c r="P5" s="1"/>
      <c r="Q5" s="2" t="s">
        <v>45</v>
      </c>
      <c r="R5" s="1" t="s">
        <v>45</v>
      </c>
      <c r="S5" s="1" t="s">
        <v>47</v>
      </c>
      <c r="T5" s="1" t="s">
        <v>56</v>
      </c>
      <c r="U5" s="4" t="s">
        <v>59</v>
      </c>
      <c r="V5" s="4"/>
    </row>
    <row r="6" spans="1:22" ht="63" x14ac:dyDescent="0.35">
      <c r="P6" s="1"/>
      <c r="Q6" s="2" t="s">
        <v>46</v>
      </c>
      <c r="S6" s="1" t="s">
        <v>49</v>
      </c>
      <c r="U6" s="4" t="s">
        <v>72</v>
      </c>
      <c r="V6" s="4"/>
    </row>
    <row r="7" spans="1:22" ht="46.5" x14ac:dyDescent="0.35">
      <c r="A7" s="1" t="s">
        <v>31</v>
      </c>
      <c r="B7" s="1" t="s">
        <v>36</v>
      </c>
      <c r="C7" s="1" t="s">
        <v>40</v>
      </c>
      <c r="D7" s="1" t="s">
        <v>41</v>
      </c>
      <c r="P7" s="1"/>
      <c r="Q7" s="2"/>
      <c r="U7" s="4"/>
      <c r="V7" s="4"/>
    </row>
    <row r="8" spans="1:22" ht="53.25" customHeight="1" x14ac:dyDescent="0.35">
      <c r="E8" s="3" t="s">
        <v>3</v>
      </c>
      <c r="F8" s="3" t="s">
        <v>29</v>
      </c>
      <c r="G8" s="1">
        <v>0</v>
      </c>
      <c r="H8" s="1">
        <v>1</v>
      </c>
      <c r="P8" s="1"/>
      <c r="Q8" s="2"/>
      <c r="U8" s="4"/>
      <c r="V8" s="4"/>
    </row>
    <row r="9" spans="1:22" ht="42" x14ac:dyDescent="0.35">
      <c r="E9" s="1"/>
      <c r="F9" s="1"/>
      <c r="I9" s="1" t="s">
        <v>2</v>
      </c>
      <c r="J9" s="1" t="s">
        <v>5</v>
      </c>
      <c r="K9" s="6">
        <v>1</v>
      </c>
      <c r="M9" s="1">
        <v>1</v>
      </c>
      <c r="N9" s="1">
        <v>1</v>
      </c>
      <c r="O9" s="1" t="s">
        <v>7</v>
      </c>
      <c r="P9" s="4" t="s">
        <v>132</v>
      </c>
    </row>
    <row r="10" spans="1:22" x14ac:dyDescent="0.35">
      <c r="E10" s="3" t="s">
        <v>51</v>
      </c>
      <c r="F10" s="3" t="s">
        <v>52</v>
      </c>
      <c r="G10" s="1">
        <v>1</v>
      </c>
      <c r="H10" s="1">
        <v>2</v>
      </c>
      <c r="P10" s="4"/>
    </row>
    <row r="11" spans="1:22" ht="38.25" x14ac:dyDescent="0.35">
      <c r="E11" s="1"/>
      <c r="F11" s="1"/>
      <c r="I11" s="1" t="s">
        <v>53</v>
      </c>
      <c r="J11" s="1" t="s">
        <v>54</v>
      </c>
      <c r="K11" s="6">
        <v>2</v>
      </c>
      <c r="M11" s="1">
        <v>1</v>
      </c>
      <c r="N11" s="1">
        <v>1</v>
      </c>
      <c r="O11" s="1" t="s">
        <v>7</v>
      </c>
      <c r="P11" s="11" t="s">
        <v>134</v>
      </c>
    </row>
    <row r="12" spans="1:22" ht="244.5" x14ac:dyDescent="0.35">
      <c r="I12" s="1" t="s">
        <v>57</v>
      </c>
      <c r="J12" s="1" t="s">
        <v>58</v>
      </c>
      <c r="K12" s="6">
        <v>3</v>
      </c>
      <c r="L12" s="6">
        <v>2</v>
      </c>
      <c r="M12" s="1">
        <v>2</v>
      </c>
      <c r="N12" s="1">
        <v>0</v>
      </c>
      <c r="O12" s="1" t="s">
        <v>22</v>
      </c>
      <c r="P12" s="11" t="s">
        <v>137</v>
      </c>
    </row>
    <row r="13" spans="1:22" ht="66.75" customHeight="1" x14ac:dyDescent="0.35">
      <c r="E13" s="3" t="s">
        <v>61</v>
      </c>
      <c r="F13" s="3" t="s">
        <v>62</v>
      </c>
      <c r="G13" s="1">
        <v>0</v>
      </c>
      <c r="H13" s="1">
        <v>3</v>
      </c>
      <c r="P13" s="11"/>
    </row>
    <row r="14" spans="1:22" x14ac:dyDescent="0.35">
      <c r="I14" s="1" t="s">
        <v>63</v>
      </c>
      <c r="J14" s="1" t="s">
        <v>63</v>
      </c>
      <c r="K14" s="6">
        <v>4</v>
      </c>
      <c r="M14" s="1">
        <v>1</v>
      </c>
      <c r="N14" s="1">
        <v>1</v>
      </c>
      <c r="O14" s="1" t="s">
        <v>26</v>
      </c>
      <c r="P14" s="11" t="s">
        <v>135</v>
      </c>
    </row>
    <row r="15" spans="1:22" ht="31.5" x14ac:dyDescent="0.35">
      <c r="I15" s="1" t="s">
        <v>64</v>
      </c>
      <c r="J15" s="1" t="s">
        <v>64</v>
      </c>
      <c r="K15" s="6">
        <v>5</v>
      </c>
      <c r="M15" s="1">
        <v>2</v>
      </c>
      <c r="N15" s="1">
        <v>1</v>
      </c>
      <c r="O15" s="1" t="s">
        <v>26</v>
      </c>
      <c r="P15" s="11" t="s">
        <v>135</v>
      </c>
    </row>
    <row r="16" spans="1:22" ht="31.5" x14ac:dyDescent="0.35">
      <c r="I16" s="1" t="s">
        <v>65</v>
      </c>
      <c r="J16" s="1" t="s">
        <v>65</v>
      </c>
      <c r="K16" s="6">
        <v>6</v>
      </c>
      <c r="M16" s="1">
        <v>3</v>
      </c>
      <c r="N16" s="1">
        <v>1</v>
      </c>
      <c r="O16" s="1" t="s">
        <v>26</v>
      </c>
      <c r="P16" s="11" t="s">
        <v>135</v>
      </c>
    </row>
    <row r="17" spans="6:16" x14ac:dyDescent="0.35">
      <c r="I17" s="3" t="s">
        <v>75</v>
      </c>
      <c r="J17" s="3" t="str">
        <f>CONCATENATE("FR ", I17)</f>
        <v>FR On-site verification (if applicable)</v>
      </c>
      <c r="K17" s="6">
        <v>7</v>
      </c>
      <c r="M17" s="1">
        <v>4</v>
      </c>
      <c r="N17" s="1">
        <v>1</v>
      </c>
      <c r="O17" s="1" t="s">
        <v>76</v>
      </c>
      <c r="P17" s="11"/>
    </row>
    <row r="18" spans="6:16" ht="107.25" customHeight="1" x14ac:dyDescent="0.35">
      <c r="I18" s="1" t="s">
        <v>69</v>
      </c>
      <c r="J18" s="1" t="str">
        <f>CONCATENATE("FR ", I18)</f>
        <v>FR Location of shipping document (sections 3.7 to 3.10)</v>
      </c>
      <c r="K18" s="6">
        <v>8</v>
      </c>
      <c r="M18" s="1">
        <v>5</v>
      </c>
      <c r="N18" s="1">
        <v>1</v>
      </c>
      <c r="O18" s="1" t="s">
        <v>7</v>
      </c>
      <c r="P18" s="11" t="s">
        <v>136</v>
      </c>
    </row>
    <row r="19" spans="6:16" ht="75.75" x14ac:dyDescent="0.35">
      <c r="F19" s="3" t="str">
        <f t="shared" ref="F19:F77" si="0">IF(E19="","",CONCATENATE("FR ",E19))</f>
        <v/>
      </c>
      <c r="I19" s="1" t="s">
        <v>70</v>
      </c>
      <c r="J19" s="1" t="str">
        <f t="shared" ref="J19:J78" si="1">CONCATENATE("FR ", I19)</f>
        <v>FR Dangerous goods are accompanied by a shipping document (sections 3.1 and 3.2)</v>
      </c>
      <c r="K19" s="6">
        <v>9</v>
      </c>
      <c r="M19" s="1">
        <v>6</v>
      </c>
      <c r="N19" s="1">
        <v>1</v>
      </c>
      <c r="O19" s="1" t="s">
        <v>7</v>
      </c>
      <c r="P19" s="11" t="s">
        <v>136</v>
      </c>
    </row>
    <row r="20" spans="6:16" ht="75.75" x14ac:dyDescent="0.35">
      <c r="F20" s="3" t="str">
        <f t="shared" si="0"/>
        <v/>
      </c>
      <c r="I20" s="10" t="s">
        <v>71</v>
      </c>
      <c r="J20" s="10" t="str">
        <f t="shared" si="1"/>
        <v>FR Consist for transport by rail (Article 3.3)</v>
      </c>
      <c r="K20" s="6">
        <v>10</v>
      </c>
      <c r="M20" s="1">
        <v>7</v>
      </c>
      <c r="N20" s="1">
        <v>1</v>
      </c>
      <c r="O20" s="1" t="s">
        <v>7</v>
      </c>
      <c r="P20" s="11" t="s">
        <v>136</v>
      </c>
    </row>
    <row r="21" spans="6:16" ht="34.5" customHeight="1" x14ac:dyDescent="0.35">
      <c r="I21" s="3" t="s">
        <v>73</v>
      </c>
      <c r="J21" s="3" t="str">
        <f t="shared" si="1"/>
        <v>FR Important information regarding the shipping document</v>
      </c>
      <c r="K21" s="6">
        <v>11</v>
      </c>
      <c r="M21" s="1">
        <v>8</v>
      </c>
      <c r="N21" s="1">
        <v>1</v>
      </c>
      <c r="O21" s="1" t="s">
        <v>76</v>
      </c>
      <c r="P21" s="11"/>
    </row>
    <row r="22" spans="6:16" ht="75.75" x14ac:dyDescent="0.35">
      <c r="I22" s="1" t="s">
        <v>77</v>
      </c>
      <c r="J22" s="1" t="str">
        <f t="shared" si="1"/>
        <v>FR Legibility and Language</v>
      </c>
      <c r="K22" s="6">
        <v>12</v>
      </c>
      <c r="M22" s="1">
        <v>9</v>
      </c>
      <c r="N22" s="1">
        <v>1</v>
      </c>
      <c r="O22" s="1" t="s">
        <v>7</v>
      </c>
      <c r="P22" s="11" t="s">
        <v>136</v>
      </c>
    </row>
    <row r="23" spans="6:16" ht="75.75" x14ac:dyDescent="0.35">
      <c r="I23" s="1" t="s">
        <v>78</v>
      </c>
      <c r="J23" s="1" t="str">
        <f t="shared" si="1"/>
        <v>FR Dangerous goods on the same document as non-dangerous goods (options)</v>
      </c>
      <c r="K23" s="6">
        <v>13</v>
      </c>
      <c r="M23" s="1">
        <v>10</v>
      </c>
      <c r="N23" s="1">
        <v>1</v>
      </c>
      <c r="O23" s="1" t="s">
        <v>7</v>
      </c>
      <c r="P23" s="11" t="s">
        <v>136</v>
      </c>
    </row>
    <row r="24" spans="6:16" ht="75.75" x14ac:dyDescent="0.35">
      <c r="I24" s="1" t="s">
        <v>79</v>
      </c>
      <c r="J24" s="1" t="str">
        <f t="shared" si="1"/>
        <v>FR Information on a Shipping Document</v>
      </c>
      <c r="K24" s="6">
        <v>14</v>
      </c>
      <c r="M24" s="1">
        <v>11</v>
      </c>
      <c r="N24" s="1">
        <v>1</v>
      </c>
      <c r="O24" s="1" t="s">
        <v>7</v>
      </c>
      <c r="P24" s="11" t="s">
        <v>136</v>
      </c>
    </row>
    <row r="25" spans="6:16" ht="75.75" x14ac:dyDescent="0.35">
      <c r="I25" s="1" t="s">
        <v>80</v>
      </c>
      <c r="J25" s="1" t="str">
        <f t="shared" si="1"/>
        <v>FR Keeping Shipping Document Information</v>
      </c>
      <c r="K25" s="6">
        <v>15</v>
      </c>
      <c r="M25" s="1">
        <v>12</v>
      </c>
      <c r="N25" s="1">
        <v>1</v>
      </c>
      <c r="O25" s="1" t="s">
        <v>7</v>
      </c>
      <c r="P25" s="11" t="s">
        <v>136</v>
      </c>
    </row>
    <row r="26" spans="6:16" ht="75.75" x14ac:dyDescent="0.35">
      <c r="I26" s="1" t="s">
        <v>81</v>
      </c>
      <c r="J26" s="1" t="str">
        <f t="shared" si="1"/>
        <v>FR Class 7 - the additional information required for transport documents under the “Packaging and Transport of Nuclear Substances Regulations”</v>
      </c>
      <c r="K26" s="6">
        <v>16</v>
      </c>
      <c r="M26" s="1">
        <v>13</v>
      </c>
      <c r="N26" s="1">
        <v>1</v>
      </c>
      <c r="O26" s="1" t="s">
        <v>7</v>
      </c>
      <c r="P26" s="11" t="s">
        <v>136</v>
      </c>
    </row>
    <row r="27" spans="6:16" x14ac:dyDescent="0.35">
      <c r="I27" s="3" t="s">
        <v>74</v>
      </c>
      <c r="J27" s="3" t="str">
        <f t="shared" si="1"/>
        <v>FR Additional Information</v>
      </c>
      <c r="K27" s="6">
        <v>17</v>
      </c>
      <c r="M27" s="1">
        <v>14</v>
      </c>
      <c r="N27" s="1">
        <v>1</v>
      </c>
      <c r="O27" s="1" t="s">
        <v>76</v>
      </c>
      <c r="P27" s="11"/>
    </row>
    <row r="28" spans="6:16" ht="75.75" x14ac:dyDescent="0.35">
      <c r="F28" s="3" t="str">
        <f t="shared" si="0"/>
        <v/>
      </c>
      <c r="I28" s="1" t="s">
        <v>82</v>
      </c>
      <c r="J28" s="1" t="str">
        <f t="shared" si="1"/>
        <v>FR Compatibility Group (Class 1)</v>
      </c>
      <c r="K28" s="6">
        <v>18</v>
      </c>
      <c r="M28" s="1">
        <v>15</v>
      </c>
      <c r="N28" s="1">
        <v>1</v>
      </c>
      <c r="O28" s="1" t="s">
        <v>7</v>
      </c>
      <c r="P28" s="11" t="s">
        <v>136</v>
      </c>
    </row>
    <row r="29" spans="6:16" ht="75.75" x14ac:dyDescent="0.35">
      <c r="F29" s="3" t="str">
        <f t="shared" si="0"/>
        <v/>
      </c>
      <c r="I29" s="1" t="s">
        <v>83</v>
      </c>
      <c r="J29" s="1" t="str">
        <f t="shared" si="1"/>
        <v>FR Fumigation</v>
      </c>
      <c r="K29" s="6">
        <v>19</v>
      </c>
      <c r="M29" s="1">
        <v>16</v>
      </c>
      <c r="N29" s="1">
        <v>1</v>
      </c>
      <c r="O29" s="1" t="s">
        <v>7</v>
      </c>
      <c r="P29" s="11" t="s">
        <v>136</v>
      </c>
    </row>
    <row r="30" spans="6:16" ht="75.75" x14ac:dyDescent="0.35">
      <c r="F30" s="3" t="str">
        <f t="shared" si="0"/>
        <v/>
      </c>
      <c r="I30" s="1" t="s">
        <v>84</v>
      </c>
      <c r="J30" s="1" t="str">
        <f t="shared" si="1"/>
        <v>FR Residue - Last Contained</v>
      </c>
      <c r="K30" s="6">
        <v>20</v>
      </c>
      <c r="M30" s="1">
        <v>17</v>
      </c>
      <c r="N30" s="1">
        <v>1</v>
      </c>
      <c r="O30" s="1" t="s">
        <v>7</v>
      </c>
      <c r="P30" s="11" t="s">
        <v>136</v>
      </c>
    </row>
    <row r="31" spans="6:16" ht="75.75" x14ac:dyDescent="0.35">
      <c r="F31" s="3" t="str">
        <f t="shared" si="0"/>
        <v/>
      </c>
      <c r="I31" s="1" t="s">
        <v>85</v>
      </c>
      <c r="J31" s="1" t="str">
        <f t="shared" si="1"/>
        <v>FR Emergency Response Assistance Plan</v>
      </c>
      <c r="K31" s="6">
        <v>21</v>
      </c>
      <c r="M31" s="1">
        <v>18</v>
      </c>
      <c r="N31" s="1">
        <v>1</v>
      </c>
      <c r="O31" s="1" t="s">
        <v>7</v>
      </c>
      <c r="P31" s="11" t="s">
        <v>136</v>
      </c>
    </row>
    <row r="32" spans="6:16" ht="75.75" x14ac:dyDescent="0.35">
      <c r="F32" s="3" t="str">
        <f t="shared" si="0"/>
        <v/>
      </c>
      <c r="I32" s="1" t="s">
        <v>86</v>
      </c>
      <c r="J32" s="1" t="str">
        <f t="shared" si="1"/>
        <v>FR Transportation by Vessel</v>
      </c>
      <c r="K32" s="6">
        <v>22</v>
      </c>
      <c r="M32" s="1">
        <v>19</v>
      </c>
      <c r="N32" s="1">
        <v>1</v>
      </c>
      <c r="O32" s="1" t="s">
        <v>7</v>
      </c>
      <c r="P32" s="11" t="s">
        <v>136</v>
      </c>
    </row>
    <row r="33" spans="5:16" ht="75.75" x14ac:dyDescent="0.35">
      <c r="F33" s="3" t="str">
        <f t="shared" si="0"/>
        <v/>
      </c>
      <c r="I33" s="1" t="s">
        <v>87</v>
      </c>
      <c r="J33" s="1" t="str">
        <f t="shared" si="1"/>
        <v>FR For Classes 4.1, 5.2, 7</v>
      </c>
      <c r="K33" s="6">
        <v>23</v>
      </c>
      <c r="M33" s="1">
        <v>20</v>
      </c>
      <c r="N33" s="1">
        <v>1</v>
      </c>
      <c r="O33" s="1" t="s">
        <v>7</v>
      </c>
      <c r="P33" s="11" t="s">
        <v>136</v>
      </c>
    </row>
    <row r="34" spans="5:16" ht="75.75" x14ac:dyDescent="0.35">
      <c r="F34" s="3" t="str">
        <f t="shared" si="0"/>
        <v/>
      </c>
      <c r="I34" s="1" t="s">
        <v>88</v>
      </c>
      <c r="J34" s="1" t="str">
        <f t="shared" si="1"/>
        <v>FR Equivalency Certificate</v>
      </c>
      <c r="K34" s="6">
        <v>24</v>
      </c>
      <c r="M34" s="1">
        <v>21</v>
      </c>
      <c r="N34" s="1">
        <v>1</v>
      </c>
      <c r="O34" s="1" t="s">
        <v>7</v>
      </c>
      <c r="P34" s="11" t="s">
        <v>136</v>
      </c>
    </row>
    <row r="35" spans="5:16" x14ac:dyDescent="0.35">
      <c r="E35" s="3" t="s">
        <v>89</v>
      </c>
      <c r="F35" s="3" t="str">
        <f t="shared" si="0"/>
        <v>FR SAFETY MARKS</v>
      </c>
      <c r="G35" s="1">
        <v>0</v>
      </c>
      <c r="H35" s="1">
        <v>4</v>
      </c>
      <c r="P35" s="11"/>
    </row>
    <row r="36" spans="5:16" ht="75.75" x14ac:dyDescent="0.35">
      <c r="F36" s="3" t="str">
        <f t="shared" si="0"/>
        <v/>
      </c>
      <c r="I36" s="1" t="s">
        <v>90</v>
      </c>
      <c r="J36" s="1" t="str">
        <f t="shared" si="1"/>
        <v>FR Consignor Responsibilities</v>
      </c>
      <c r="K36" s="6">
        <v>26</v>
      </c>
      <c r="M36" s="1">
        <v>1</v>
      </c>
      <c r="N36" s="1">
        <v>1</v>
      </c>
      <c r="O36" s="1" t="s">
        <v>7</v>
      </c>
      <c r="P36" s="11" t="s">
        <v>136</v>
      </c>
    </row>
    <row r="37" spans="5:16" ht="75.75" x14ac:dyDescent="0.35">
      <c r="F37" s="3" t="str">
        <f t="shared" si="0"/>
        <v/>
      </c>
      <c r="I37" s="1" t="s">
        <v>91</v>
      </c>
      <c r="J37" s="1" t="str">
        <f t="shared" si="1"/>
        <v>FR Carrier Responsibilities</v>
      </c>
      <c r="K37" s="6">
        <v>27</v>
      </c>
      <c r="M37" s="1">
        <v>2</v>
      </c>
      <c r="N37" s="1">
        <v>1</v>
      </c>
      <c r="O37" s="1" t="s">
        <v>7</v>
      </c>
      <c r="P37" s="11" t="s">
        <v>136</v>
      </c>
    </row>
    <row r="38" spans="5:16" ht="75.75" x14ac:dyDescent="0.35">
      <c r="F38" s="3" t="str">
        <f t="shared" si="0"/>
        <v/>
      </c>
      <c r="I38" s="1" t="s">
        <v>92</v>
      </c>
      <c r="J38" s="1" t="str">
        <f t="shared" si="1"/>
        <v>FR Display of Dangerous Goods Safety Marks Before Loading</v>
      </c>
      <c r="K38" s="6">
        <v>28</v>
      </c>
      <c r="M38" s="1">
        <v>3</v>
      </c>
      <c r="N38" s="1">
        <v>1</v>
      </c>
      <c r="O38" s="1" t="s">
        <v>7</v>
      </c>
      <c r="P38" s="11" t="s">
        <v>136</v>
      </c>
    </row>
    <row r="39" spans="5:16" ht="75.75" x14ac:dyDescent="0.35">
      <c r="F39" s="3" t="str">
        <f t="shared" si="0"/>
        <v/>
      </c>
      <c r="I39" s="1" t="s">
        <v>93</v>
      </c>
      <c r="J39" s="1" t="str">
        <f t="shared" si="1"/>
        <v>FR Voluntary Display of a Placard</v>
      </c>
      <c r="K39" s="6">
        <v>29</v>
      </c>
      <c r="M39" s="1">
        <v>4</v>
      </c>
      <c r="N39" s="1">
        <v>1</v>
      </c>
      <c r="O39" s="1" t="s">
        <v>7</v>
      </c>
      <c r="P39" s="11" t="s">
        <v>136</v>
      </c>
    </row>
    <row r="40" spans="5:16" ht="75.75" x14ac:dyDescent="0.35">
      <c r="F40" s="3" t="str">
        <f t="shared" si="0"/>
        <v/>
      </c>
      <c r="I40" s="1" t="s">
        <v>94</v>
      </c>
      <c r="J40" s="1" t="str">
        <f t="shared" si="1"/>
        <v>FR Misleading Dangerous Goods Safety Marks</v>
      </c>
      <c r="K40" s="6">
        <v>30</v>
      </c>
      <c r="M40" s="1">
        <v>5</v>
      </c>
      <c r="N40" s="1">
        <v>1</v>
      </c>
      <c r="O40" s="1" t="s">
        <v>7</v>
      </c>
      <c r="P40" s="11" t="s">
        <v>136</v>
      </c>
    </row>
    <row r="41" spans="5:16" ht="75.75" x14ac:dyDescent="0.35">
      <c r="F41" s="3" t="str">
        <f t="shared" si="0"/>
        <v/>
      </c>
      <c r="I41" s="1" t="s">
        <v>95</v>
      </c>
      <c r="J41" s="1" t="str">
        <f t="shared" si="1"/>
        <v>FR Visibility, Legibility and Color (eg durable and weatherproof materials)</v>
      </c>
      <c r="K41" s="6">
        <v>31</v>
      </c>
      <c r="M41" s="1">
        <v>6</v>
      </c>
      <c r="N41" s="1">
        <v>1</v>
      </c>
      <c r="O41" s="1" t="s">
        <v>7</v>
      </c>
      <c r="P41" s="11" t="s">
        <v>136</v>
      </c>
    </row>
    <row r="42" spans="5:16" ht="75.75" x14ac:dyDescent="0.35">
      <c r="F42" s="3" t="str">
        <f t="shared" si="0"/>
        <v/>
      </c>
      <c r="I42" s="1" t="s">
        <v>96</v>
      </c>
      <c r="J42" s="1" t="str">
        <f t="shared" si="1"/>
        <v>FR Labels and Placards (Size and orientation)</v>
      </c>
      <c r="K42" s="6">
        <v>32</v>
      </c>
      <c r="M42" s="1">
        <v>7</v>
      </c>
      <c r="N42" s="1">
        <v>1</v>
      </c>
      <c r="O42" s="1" t="s">
        <v>7</v>
      </c>
      <c r="P42" s="11" t="s">
        <v>136</v>
      </c>
    </row>
    <row r="43" spans="5:16" ht="75.75" x14ac:dyDescent="0.35">
      <c r="F43" s="3" t="str">
        <f t="shared" si="0"/>
        <v/>
      </c>
      <c r="I43" s="1" t="s">
        <v>97</v>
      </c>
      <c r="J43" s="1" t="str">
        <f t="shared" si="1"/>
        <v>FR Ways to Display a UN Number</v>
      </c>
      <c r="K43" s="6">
        <v>33</v>
      </c>
      <c r="M43" s="1">
        <v>8</v>
      </c>
      <c r="N43" s="1">
        <v>1</v>
      </c>
      <c r="O43" s="1" t="s">
        <v>7</v>
      </c>
      <c r="P43" s="11" t="s">
        <v>136</v>
      </c>
    </row>
    <row r="44" spans="5:16" ht="75.75" x14ac:dyDescent="0.35">
      <c r="F44" s="3" t="str">
        <f t="shared" si="0"/>
        <v/>
      </c>
      <c r="I44" s="1" t="s">
        <v>98</v>
      </c>
      <c r="J44" s="1" t="str">
        <f t="shared" si="1"/>
        <v>FR Labels on a Small Means of Containment</v>
      </c>
      <c r="K44" s="6">
        <v>34</v>
      </c>
      <c r="M44" s="1">
        <v>9</v>
      </c>
      <c r="N44" s="1">
        <v>1</v>
      </c>
      <c r="O44" s="1" t="s">
        <v>7</v>
      </c>
      <c r="P44" s="11" t="s">
        <v>136</v>
      </c>
    </row>
    <row r="45" spans="5:16" ht="75.75" x14ac:dyDescent="0.35">
      <c r="F45" s="3" t="str">
        <f t="shared" si="0"/>
        <v/>
      </c>
      <c r="I45" s="1" t="s">
        <v>99</v>
      </c>
      <c r="J45" s="1" t="str">
        <f t="shared" si="1"/>
        <v>FR • Oxidizing gases: UN1072, UN1073, UN3156, UN3157</v>
      </c>
      <c r="K45" s="6">
        <v>35</v>
      </c>
      <c r="M45" s="1">
        <v>10</v>
      </c>
      <c r="N45" s="1">
        <v>1</v>
      </c>
      <c r="O45" s="1" t="s">
        <v>7</v>
      </c>
      <c r="P45" s="11" t="s">
        <v>136</v>
      </c>
    </row>
    <row r="46" spans="5:16" ht="75.75" x14ac:dyDescent="0.35">
      <c r="F46" s="3" t="str">
        <f t="shared" si="0"/>
        <v/>
      </c>
      <c r="I46" s="1" t="s">
        <v>100</v>
      </c>
      <c r="J46" s="1" t="str">
        <f t="shared" si="1"/>
        <v>FR • Lithium batteries: UN3090, UN3091, UN3480, UN3481</v>
      </c>
      <c r="K46" s="6">
        <v>36</v>
      </c>
      <c r="M46" s="1">
        <v>11</v>
      </c>
      <c r="N46" s="1">
        <v>1</v>
      </c>
      <c r="O46" s="1" t="s">
        <v>7</v>
      </c>
      <c r="P46" s="11" t="s">
        <v>136</v>
      </c>
    </row>
    <row r="47" spans="5:16" ht="75.75" x14ac:dyDescent="0.35">
      <c r="F47" s="3" t="str">
        <f t="shared" si="0"/>
        <v/>
      </c>
      <c r="I47" s="1" t="s">
        <v>101</v>
      </c>
      <c r="J47" s="1" t="str">
        <f t="shared" si="1"/>
        <v>FR • Two labels for class 7</v>
      </c>
      <c r="K47" s="6">
        <v>37</v>
      </c>
      <c r="M47" s="1">
        <v>12</v>
      </c>
      <c r="N47" s="1">
        <v>1</v>
      </c>
      <c r="O47" s="1" t="s">
        <v>7</v>
      </c>
      <c r="P47" s="11" t="s">
        <v>136</v>
      </c>
    </row>
    <row r="48" spans="5:16" ht="75.75" x14ac:dyDescent="0.35">
      <c r="F48" s="3" t="str">
        <f t="shared" si="0"/>
        <v/>
      </c>
      <c r="I48" s="1" t="s">
        <v>102</v>
      </c>
      <c r="J48" s="1" t="str">
        <f t="shared" si="1"/>
        <v>FR • Class 2 combination of cylinders each with a capacity greater than 225 L that are a single unit as a result of being interconnected through a piping arrangement, and are permanently mounted on a structural frame for transport, and have a combined capacity exceeding 450 L</v>
      </c>
      <c r="K48" s="6">
        <v>38</v>
      </c>
      <c r="M48" s="1">
        <v>13</v>
      </c>
      <c r="N48" s="1">
        <v>1</v>
      </c>
      <c r="O48" s="1" t="s">
        <v>7</v>
      </c>
      <c r="P48" s="11" t="s">
        <v>136</v>
      </c>
    </row>
    <row r="49" spans="6:16" ht="75.75" x14ac:dyDescent="0.35">
      <c r="F49" s="3" t="str">
        <f t="shared" si="0"/>
        <v/>
      </c>
      <c r="I49" s="1" t="s">
        <v>103</v>
      </c>
      <c r="J49" s="1" t="str">
        <f t="shared" si="1"/>
        <v>FR  (a large container placard can be used)</v>
      </c>
      <c r="K49" s="6">
        <v>39</v>
      </c>
      <c r="M49" s="1">
        <v>14</v>
      </c>
      <c r="N49" s="1">
        <v>1</v>
      </c>
      <c r="O49" s="1" t="s">
        <v>7</v>
      </c>
      <c r="P49" s="11" t="s">
        <v>136</v>
      </c>
    </row>
    <row r="50" spans="6:16" ht="75.75" x14ac:dyDescent="0.35">
      <c r="F50" s="3" t="str">
        <f t="shared" si="0"/>
        <v/>
      </c>
      <c r="I50" s="1" t="s">
        <v>104</v>
      </c>
      <c r="J50" s="1" t="str">
        <f t="shared" si="1"/>
        <v>FR • Positioning: on any side of the outer surface of a small means of containment or on or near the shoulder of a cylinder containing dangerous goods</v>
      </c>
      <c r="K50" s="6">
        <v>40</v>
      </c>
      <c r="M50" s="1">
        <v>15</v>
      </c>
      <c r="N50" s="1">
        <v>1</v>
      </c>
      <c r="O50" s="1" t="s">
        <v>7</v>
      </c>
      <c r="P50" s="11" t="s">
        <v>136</v>
      </c>
    </row>
    <row r="51" spans="6:16" ht="75.75" x14ac:dyDescent="0.35">
      <c r="F51" s="3" t="str">
        <f t="shared" si="0"/>
        <v/>
      </c>
      <c r="I51" s="1" t="s">
        <v>105</v>
      </c>
      <c r="J51" s="1" t="str">
        <f t="shared" si="1"/>
        <v>FR UN Numbers on a Small Means of Containment or on a Tag</v>
      </c>
      <c r="K51" s="6">
        <v>41</v>
      </c>
      <c r="M51" s="1">
        <v>16</v>
      </c>
      <c r="N51" s="1">
        <v>1</v>
      </c>
      <c r="O51" s="1" t="s">
        <v>7</v>
      </c>
      <c r="P51" s="11" t="s">
        <v>136</v>
      </c>
    </row>
    <row r="52" spans="6:16" ht="75.75" x14ac:dyDescent="0.35">
      <c r="F52" s="3" t="str">
        <f t="shared" si="0"/>
        <v/>
      </c>
      <c r="I52" s="1" t="s">
        <v>106</v>
      </c>
      <c r="J52" s="1" t="str">
        <f t="shared" si="1"/>
        <v>FR Shipping Name and Technical Name on a Small Means of Containment or on a Tag (includes special provision 16)</v>
      </c>
      <c r="K52" s="6">
        <v>42</v>
      </c>
      <c r="M52" s="1">
        <v>17</v>
      </c>
      <c r="N52" s="1">
        <v>1</v>
      </c>
      <c r="O52" s="1" t="s">
        <v>7</v>
      </c>
      <c r="P52" s="11" t="s">
        <v>136</v>
      </c>
    </row>
    <row r="53" spans="6:16" ht="75.75" x14ac:dyDescent="0.35">
      <c r="F53" s="3" t="str">
        <f t="shared" si="0"/>
        <v/>
      </c>
      <c r="I53" s="1" t="s">
        <v>107</v>
      </c>
      <c r="J53" s="1" t="str">
        <f t="shared" si="1"/>
        <v>FR Class 7</v>
      </c>
      <c r="K53" s="6">
        <v>43</v>
      </c>
      <c r="M53" s="1">
        <v>18</v>
      </c>
      <c r="N53" s="1">
        <v>1</v>
      </c>
      <c r="O53" s="1" t="s">
        <v>7</v>
      </c>
      <c r="P53" s="11" t="s">
        <v>136</v>
      </c>
    </row>
    <row r="54" spans="6:16" ht="75.75" x14ac:dyDescent="0.35">
      <c r="F54" s="3" t="str">
        <f t="shared" si="0"/>
        <v/>
      </c>
      <c r="I54" s="1" t="s">
        <v>108</v>
      </c>
      <c r="J54" s="1" t="str">
        <f t="shared" si="1"/>
        <v>FR Overpack</v>
      </c>
      <c r="K54" s="6">
        <v>44</v>
      </c>
      <c r="M54" s="1">
        <v>19</v>
      </c>
      <c r="N54" s="1">
        <v>1</v>
      </c>
      <c r="O54" s="1" t="s">
        <v>7</v>
      </c>
      <c r="P54" s="11" t="s">
        <v>136</v>
      </c>
    </row>
    <row r="55" spans="6:16" ht="75.75" x14ac:dyDescent="0.35">
      <c r="F55" s="3" t="str">
        <f t="shared" si="0"/>
        <v/>
      </c>
      <c r="I55" s="1" t="s">
        <v>109</v>
      </c>
      <c r="J55" s="1" t="str">
        <f t="shared" si="1"/>
        <v>FR Consolidation Bin</v>
      </c>
      <c r="K55" s="6">
        <v>45</v>
      </c>
      <c r="M55" s="1">
        <v>20</v>
      </c>
      <c r="N55" s="1">
        <v>1</v>
      </c>
      <c r="O55" s="1" t="s">
        <v>7</v>
      </c>
      <c r="P55" s="11" t="s">
        <v>136</v>
      </c>
    </row>
    <row r="56" spans="6:16" ht="75.75" x14ac:dyDescent="0.35">
      <c r="F56" s="3" t="str">
        <f t="shared" si="0"/>
        <v/>
      </c>
      <c r="I56" s="1" t="s">
        <v>110</v>
      </c>
      <c r="J56" s="1" t="str">
        <f t="shared" si="1"/>
        <v>FR Placards on a Large Means of Containment</v>
      </c>
      <c r="K56" s="6">
        <v>46</v>
      </c>
      <c r="M56" s="1">
        <v>21</v>
      </c>
      <c r="N56" s="1">
        <v>1</v>
      </c>
      <c r="O56" s="1" t="s">
        <v>7</v>
      </c>
      <c r="P56" s="11" t="s">
        <v>136</v>
      </c>
    </row>
    <row r="57" spans="6:16" ht="75.75" x14ac:dyDescent="0.35">
      <c r="F57" s="3" t="str">
        <f t="shared" si="0"/>
        <v/>
      </c>
      <c r="I57" s="1" t="s">
        <v>111</v>
      </c>
      <c r="J57" s="1" t="str">
        <f t="shared" si="1"/>
        <v>FR UN Numbers on a Large Means of Containment</v>
      </c>
      <c r="K57" s="6">
        <v>47</v>
      </c>
      <c r="M57" s="1">
        <v>22</v>
      </c>
      <c r="N57" s="1">
        <v>1</v>
      </c>
      <c r="O57" s="1" t="s">
        <v>7</v>
      </c>
      <c r="P57" s="11" t="s">
        <v>136</v>
      </c>
    </row>
    <row r="58" spans="6:16" ht="75.75" x14ac:dyDescent="0.35">
      <c r="F58" s="3" t="str">
        <f t="shared" si="0"/>
        <v/>
      </c>
      <c r="I58" s="1" t="s">
        <v>112</v>
      </c>
      <c r="J58" s="1" t="str">
        <f t="shared" si="1"/>
        <v>FR Visibility of Labels, Placards and UN Numbers on a Large Means of Containment</v>
      </c>
      <c r="K58" s="6">
        <v>48</v>
      </c>
      <c r="M58" s="1">
        <v>23</v>
      </c>
      <c r="N58" s="1">
        <v>1</v>
      </c>
      <c r="O58" s="1" t="s">
        <v>7</v>
      </c>
      <c r="P58" s="11" t="s">
        <v>136</v>
      </c>
    </row>
    <row r="59" spans="6:16" ht="75.75" x14ac:dyDescent="0.35">
      <c r="F59" s="3" t="str">
        <f t="shared" si="0"/>
        <v/>
      </c>
      <c r="I59" s="1" t="s">
        <v>113</v>
      </c>
      <c r="J59" s="1" t="str">
        <f t="shared" si="1"/>
        <v>FR Placards / Labels on an IBC with a capacity greater than 450 L but less than or equal to 3 000 L</v>
      </c>
      <c r="K59" s="6">
        <v>49</v>
      </c>
      <c r="M59" s="1">
        <v>24</v>
      </c>
      <c r="N59" s="1">
        <v>1</v>
      </c>
      <c r="O59" s="1" t="s">
        <v>7</v>
      </c>
      <c r="P59" s="11" t="s">
        <v>136</v>
      </c>
    </row>
    <row r="60" spans="6:16" ht="75.75" x14ac:dyDescent="0.35">
      <c r="F60" s="3" t="str">
        <f t="shared" si="0"/>
        <v/>
      </c>
      <c r="I60" s="1" t="s">
        <v>114</v>
      </c>
      <c r="J60" s="1" t="str">
        <f t="shared" si="1"/>
        <v>FR DANGER Placard</v>
      </c>
      <c r="K60" s="6">
        <v>50</v>
      </c>
      <c r="M60" s="1">
        <v>25</v>
      </c>
      <c r="N60" s="1">
        <v>1</v>
      </c>
      <c r="O60" s="1" t="s">
        <v>7</v>
      </c>
      <c r="P60" s="11" t="s">
        <v>136</v>
      </c>
    </row>
    <row r="61" spans="6:16" ht="35.25" customHeight="1" x14ac:dyDescent="0.35">
      <c r="F61" s="3" t="str">
        <f t="shared" si="0"/>
        <v/>
      </c>
      <c r="I61" s="1" t="s">
        <v>115</v>
      </c>
      <c r="J61" s="1" t="str">
        <f t="shared" si="1"/>
        <v>FR Placards for Oxidizing Gases (UN1072, UN1073, UN3156, UN3157)</v>
      </c>
      <c r="K61" s="6">
        <v>51</v>
      </c>
      <c r="M61" s="1">
        <v>26</v>
      </c>
      <c r="N61" s="1">
        <v>1</v>
      </c>
      <c r="O61" s="1" t="s">
        <v>7</v>
      </c>
      <c r="P61" s="11" t="s">
        <v>136</v>
      </c>
    </row>
    <row r="62" spans="6:16" ht="75.75" x14ac:dyDescent="0.35">
      <c r="F62" s="3" t="str">
        <f t="shared" si="0"/>
        <v/>
      </c>
      <c r="I62" s="1" t="s">
        <v>116</v>
      </c>
      <c r="J62" s="1" t="str">
        <f t="shared" si="1"/>
        <v>FR Placards for UN1005, ANHYDROUS AMMONIA</v>
      </c>
      <c r="K62" s="6">
        <v>52</v>
      </c>
      <c r="M62" s="1">
        <v>27</v>
      </c>
      <c r="N62" s="1">
        <v>1</v>
      </c>
      <c r="O62" s="1" t="s">
        <v>7</v>
      </c>
      <c r="P62" s="11" t="s">
        <v>136</v>
      </c>
    </row>
    <row r="63" spans="6:16" ht="75.75" x14ac:dyDescent="0.35">
      <c r="F63" s="3" t="str">
        <f t="shared" si="0"/>
        <v/>
      </c>
      <c r="I63" s="1" t="s">
        <v>117</v>
      </c>
      <c r="J63" s="1" t="str">
        <f t="shared" si="1"/>
        <v>FR Compartmentalized Large Means of Containment</v>
      </c>
      <c r="K63" s="6">
        <v>53</v>
      </c>
      <c r="M63" s="1">
        <v>28</v>
      </c>
      <c r="N63" s="1">
        <v>1</v>
      </c>
      <c r="O63" s="1" t="s">
        <v>7</v>
      </c>
      <c r="P63" s="11" t="s">
        <v>136</v>
      </c>
    </row>
    <row r="64" spans="6:16" ht="75.75" x14ac:dyDescent="0.35">
      <c r="F64" s="3" t="str">
        <f t="shared" si="0"/>
        <v/>
      </c>
      <c r="I64" s="1" t="s">
        <v>118</v>
      </c>
      <c r="J64" s="1" t="str">
        <f t="shared" si="1"/>
        <v>FR Elevated Temperature</v>
      </c>
      <c r="K64" s="6">
        <v>54</v>
      </c>
      <c r="M64" s="1">
        <v>29</v>
      </c>
      <c r="N64" s="1">
        <v>1</v>
      </c>
      <c r="O64" s="1" t="s">
        <v>7</v>
      </c>
      <c r="P64" s="11" t="s">
        <v>136</v>
      </c>
    </row>
    <row r="65" spans="5:16" ht="75.75" x14ac:dyDescent="0.35">
      <c r="F65" s="3" t="str">
        <f t="shared" si="0"/>
        <v/>
      </c>
      <c r="I65" s="1" t="s">
        <v>83</v>
      </c>
      <c r="J65" s="1" t="str">
        <f t="shared" si="1"/>
        <v>FR Fumigation</v>
      </c>
      <c r="K65" s="6">
        <v>55</v>
      </c>
      <c r="M65" s="1">
        <v>30</v>
      </c>
      <c r="N65" s="1">
        <v>1</v>
      </c>
      <c r="O65" s="1" t="s">
        <v>7</v>
      </c>
      <c r="P65" s="11" t="s">
        <v>136</v>
      </c>
    </row>
    <row r="66" spans="5:16" ht="75.75" x14ac:dyDescent="0.35">
      <c r="F66" s="3" t="str">
        <f t="shared" si="0"/>
        <v/>
      </c>
      <c r="I66" s="1" t="s">
        <v>119</v>
      </c>
      <c r="J66" s="1" t="str">
        <f t="shared" si="1"/>
        <v>FR Marine Pollutant Mark</v>
      </c>
      <c r="K66" s="6">
        <v>56</v>
      </c>
      <c r="M66" s="1">
        <v>31</v>
      </c>
      <c r="N66" s="1">
        <v>1</v>
      </c>
      <c r="O66" s="1" t="s">
        <v>7</v>
      </c>
      <c r="P66" s="11" t="s">
        <v>136</v>
      </c>
    </row>
    <row r="67" spans="5:16" ht="75.75" x14ac:dyDescent="0.35">
      <c r="F67" s="3" t="str">
        <f t="shared" si="0"/>
        <v/>
      </c>
      <c r="I67" s="1" t="s">
        <v>120</v>
      </c>
      <c r="J67" s="1" t="str">
        <f t="shared" si="1"/>
        <v>FR Category B mark</v>
      </c>
      <c r="K67" s="6">
        <v>57</v>
      </c>
      <c r="M67" s="1">
        <v>32</v>
      </c>
      <c r="N67" s="1">
        <v>1</v>
      </c>
      <c r="O67" s="1" t="s">
        <v>7</v>
      </c>
      <c r="P67" s="11" t="s">
        <v>136</v>
      </c>
    </row>
    <row r="68" spans="5:16" ht="42" customHeight="1" x14ac:dyDescent="0.35">
      <c r="E68" s="3" t="s">
        <v>121</v>
      </c>
      <c r="F68" s="3" t="str">
        <f t="shared" si="0"/>
        <v>FR MEANS OF CONTAINMENT</v>
      </c>
      <c r="G68" s="1">
        <v>0</v>
      </c>
      <c r="H68" s="1">
        <v>5</v>
      </c>
      <c r="K68" s="6">
        <v>58</v>
      </c>
      <c r="N68" s="1">
        <v>1</v>
      </c>
      <c r="P68" s="11"/>
    </row>
    <row r="69" spans="5:16" ht="75.75" x14ac:dyDescent="0.35">
      <c r="F69" s="3" t="str">
        <f t="shared" si="0"/>
        <v/>
      </c>
      <c r="I69" s="1" t="s">
        <v>122</v>
      </c>
      <c r="J69" s="1" t="str">
        <f t="shared" si="1"/>
        <v>FR The container must be designed, constructed, filled, closed, secured and maintained so that under normal conditions of transport, including handling, there will be no release of the dangerous goods that could endanger public safety.</v>
      </c>
      <c r="K69" s="6">
        <v>59</v>
      </c>
      <c r="M69" s="1">
        <v>1</v>
      </c>
      <c r="N69" s="1">
        <v>1</v>
      </c>
      <c r="O69" s="1" t="s">
        <v>7</v>
      </c>
      <c r="P69" s="11" t="s">
        <v>136</v>
      </c>
    </row>
    <row r="70" spans="5:16" ht="75.75" x14ac:dyDescent="0.35">
      <c r="F70" s="3" t="str">
        <f t="shared" si="0"/>
        <v/>
      </c>
      <c r="I70" s="1" t="s">
        <v>123</v>
      </c>
      <c r="J70" s="1" t="str">
        <f t="shared" si="1"/>
        <v>FR Loading and Securing</v>
      </c>
      <c r="K70" s="6">
        <v>60</v>
      </c>
      <c r="M70" s="1">
        <v>2</v>
      </c>
      <c r="N70" s="1">
        <v>1</v>
      </c>
      <c r="O70" s="1" t="s">
        <v>7</v>
      </c>
      <c r="P70" s="11" t="s">
        <v>136</v>
      </c>
    </row>
    <row r="71" spans="5:16" ht="75.75" x14ac:dyDescent="0.35">
      <c r="F71" s="3" t="str">
        <f t="shared" si="0"/>
        <v/>
      </c>
      <c r="I71" s="1" t="s">
        <v>124</v>
      </c>
      <c r="J71" s="1" t="str">
        <f t="shared" si="1"/>
        <v>FR Filling Limits</v>
      </c>
      <c r="K71" s="6">
        <v>61</v>
      </c>
      <c r="M71" s="1">
        <v>3</v>
      </c>
      <c r="N71" s="1">
        <v>1</v>
      </c>
      <c r="O71" s="1" t="s">
        <v>7</v>
      </c>
      <c r="P71" s="11" t="s">
        <v>136</v>
      </c>
    </row>
    <row r="72" spans="5:16" ht="75.75" x14ac:dyDescent="0.35">
      <c r="F72" s="3" t="str">
        <f t="shared" si="0"/>
        <v/>
      </c>
      <c r="I72" s="1" t="s">
        <v>125</v>
      </c>
      <c r="J72" s="1" t="str">
        <f t="shared" si="1"/>
        <v>FR UN Standardized Means of Containment</v>
      </c>
      <c r="K72" s="6">
        <v>62</v>
      </c>
      <c r="M72" s="1">
        <v>4</v>
      </c>
      <c r="N72" s="1">
        <v>1</v>
      </c>
      <c r="O72" s="1" t="s">
        <v>7</v>
      </c>
      <c r="P72" s="11" t="s">
        <v>136</v>
      </c>
    </row>
    <row r="73" spans="5:16" ht="75.75" x14ac:dyDescent="0.35">
      <c r="F73" s="3" t="str">
        <f t="shared" si="0"/>
        <v/>
      </c>
      <c r="I73" s="1" t="s">
        <v>126</v>
      </c>
      <c r="J73" s="1" t="str">
        <f t="shared" si="1"/>
        <v>FR Compatibility Groups</v>
      </c>
      <c r="K73" s="6">
        <v>63</v>
      </c>
      <c r="M73" s="1">
        <v>5</v>
      </c>
      <c r="N73" s="1">
        <v>1</v>
      </c>
      <c r="O73" s="1" t="s">
        <v>7</v>
      </c>
      <c r="P73" s="11" t="s">
        <v>136</v>
      </c>
    </row>
    <row r="74" spans="5:16" ht="75.75" x14ac:dyDescent="0.35">
      <c r="F74" s="3" t="str">
        <f t="shared" si="0"/>
        <v/>
      </c>
      <c r="I74" s="1" t="s">
        <v>127</v>
      </c>
      <c r="J74" s="1" t="str">
        <f t="shared" si="1"/>
        <v>FR Small Means of Containment</v>
      </c>
      <c r="K74" s="6">
        <v>64</v>
      </c>
      <c r="M74" s="1">
        <v>6</v>
      </c>
      <c r="N74" s="1">
        <v>1</v>
      </c>
      <c r="O74" s="1" t="s">
        <v>7</v>
      </c>
      <c r="P74" s="11" t="s">
        <v>136</v>
      </c>
    </row>
    <row r="75" spans="5:16" ht="75.75" x14ac:dyDescent="0.35">
      <c r="F75" s="3" t="str">
        <f t="shared" si="0"/>
        <v/>
      </c>
      <c r="I75" s="1" t="s">
        <v>128</v>
      </c>
      <c r="J75" s="1" t="str">
        <f t="shared" si="1"/>
        <v>FR Large Means of Containment</v>
      </c>
      <c r="K75" s="6">
        <v>65</v>
      </c>
      <c r="M75" s="1">
        <v>7</v>
      </c>
      <c r="N75" s="1">
        <v>1</v>
      </c>
      <c r="O75" s="1" t="s">
        <v>7</v>
      </c>
      <c r="P75" s="11" t="s">
        <v>136</v>
      </c>
    </row>
    <row r="76" spans="5:16" ht="75.75" x14ac:dyDescent="0.35">
      <c r="F76" s="3" t="str">
        <f t="shared" si="0"/>
        <v/>
      </c>
      <c r="I76" s="1" t="s">
        <v>129</v>
      </c>
      <c r="J76" s="1" t="str">
        <f t="shared" si="1"/>
        <v>FR Class 2, Gases</v>
      </c>
      <c r="K76" s="6">
        <v>66</v>
      </c>
      <c r="M76" s="1">
        <v>8</v>
      </c>
      <c r="N76" s="1">
        <v>1</v>
      </c>
      <c r="O76" s="1" t="s">
        <v>7</v>
      </c>
      <c r="P76" s="11" t="s">
        <v>136</v>
      </c>
    </row>
    <row r="77" spans="5:16" ht="75.75" x14ac:dyDescent="0.35">
      <c r="F77" s="3" t="str">
        <f t="shared" si="0"/>
        <v/>
      </c>
      <c r="I77" s="1" t="s">
        <v>130</v>
      </c>
      <c r="J77" s="1" t="str">
        <f t="shared" si="1"/>
        <v>FR Class 6.2, Infectious Substances</v>
      </c>
      <c r="K77" s="6">
        <v>67</v>
      </c>
      <c r="M77" s="1">
        <v>9</v>
      </c>
      <c r="N77" s="1">
        <v>1</v>
      </c>
      <c r="O77" s="1" t="s">
        <v>7</v>
      </c>
      <c r="P77" s="11" t="s">
        <v>136</v>
      </c>
    </row>
    <row r="78" spans="5:16" ht="75.75" x14ac:dyDescent="0.35">
      <c r="I78" s="1" t="s">
        <v>131</v>
      </c>
      <c r="J78" s="1" t="str">
        <f t="shared" si="1"/>
        <v>FR Consolidation Bins</v>
      </c>
      <c r="K78" s="6">
        <v>68</v>
      </c>
      <c r="M78" s="1">
        <v>10</v>
      </c>
      <c r="N78" s="1">
        <v>1</v>
      </c>
      <c r="O78" s="1" t="s">
        <v>7</v>
      </c>
      <c r="P78" s="11" t="s">
        <v>136</v>
      </c>
    </row>
    <row r="81" spans="12:12" x14ac:dyDescent="0.35">
      <c r="L81" s="6" t="str">
        <f>IF(K81 = "", "", CONCATENATE(K81,"_hide"))</f>
        <v/>
      </c>
    </row>
    <row r="82" spans="12:12" x14ac:dyDescent="0.35">
      <c r="L82" s="6" t="str">
        <f>IF(K82 = "", "", CONCATENATE(K82,"_hide"))</f>
        <v/>
      </c>
    </row>
    <row r="83" spans="12:12" x14ac:dyDescent="0.35">
      <c r="L83" s="6" t="str">
        <f>IF(K83 = "", "", CONCATENATE(K83,"_hide"))</f>
        <v/>
      </c>
    </row>
    <row r="84" spans="12:12" x14ac:dyDescent="0.35">
      <c r="L84" s="6" t="str">
        <f>IF(K84 = "", "", CONCATENATE(K84,"_hide"))</f>
        <v/>
      </c>
    </row>
  </sheetData>
  <mergeCells count="4">
    <mergeCell ref="P2:U2"/>
    <mergeCell ref="A1:D1"/>
    <mergeCell ref="E1:H1"/>
    <mergeCell ref="I1:O1"/>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template</vt:lpstr>
      <vt:lpstr>groups</vt:lpstr>
      <vt:lpstr>questions</vt:lpstr>
      <vt:lpstr>responses</vt:lpstr>
      <vt:lpstr>question_order</vt:lpstr>
      <vt:lpstr>group_order</vt:lpstr>
      <vt:lpstr>Lookups</vt:lpstr>
      <vt:lpstr>Sheet2</vt:lpstr>
      <vt:lpstr>Sheet1</vt:lpstr>
    </vt:vector>
  </TitlesOfParts>
  <Company>Transport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Leblanc, Aaron</dc:creator>
  <cp:lastModifiedBy>Leblanc, Aaron</cp:lastModifiedBy>
  <dcterms:created xsi:type="dcterms:W3CDTF">2020-01-10T15:47:46Z</dcterms:created>
  <dcterms:modified xsi:type="dcterms:W3CDTF">2020-02-13T17:08:21Z</dcterms:modified>
</cp:coreProperties>
</file>