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"/>
    </mc:Choice>
  </mc:AlternateContent>
  <xr:revisionPtr revIDLastSave="0" documentId="13_ncr:1_{42F3D28D-53CC-423B-A155-9B59AE147409}" xr6:coauthVersionLast="44" xr6:coauthVersionMax="44" xr10:uidLastSave="{00000000-0000-0000-0000-000000000000}"/>
  <bookViews>
    <workbookView xWindow="-108" yWindow="-108" windowWidth="23256" windowHeight="12576" activeTab="2" xr2:uid="{7A1E0E77-F6B4-4FDB-96B1-BBC9D58C2D54}"/>
  </bookViews>
  <sheets>
    <sheet name="LM833" sheetId="1" r:id="rId1"/>
    <sheet name="NE5534" sheetId="3" r:id="rId2"/>
    <sheet name="Z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G12" i="3"/>
  <c r="H12" i="3" s="1"/>
  <c r="G13" i="3"/>
  <c r="H13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4" i="3"/>
  <c r="H14" i="3" s="1"/>
  <c r="G24" i="3"/>
  <c r="H24" i="3" s="1"/>
  <c r="G34" i="3"/>
  <c r="H34" i="3" s="1"/>
  <c r="G44" i="3"/>
  <c r="H44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2" i="1"/>
  <c r="H2" i="1" s="1"/>
  <c r="G3" i="1"/>
  <c r="H3" i="1" s="1"/>
  <c r="G4" i="1"/>
  <c r="H4" i="1" s="1"/>
  <c r="G9" i="1"/>
  <c r="H9" i="1" s="1"/>
  <c r="G14" i="1"/>
  <c r="H14" i="1" s="1"/>
  <c r="G19" i="1"/>
  <c r="H19" i="1" s="1"/>
  <c r="G24" i="1"/>
  <c r="H24" i="1" s="1"/>
  <c r="G29" i="1"/>
  <c r="H29" i="1" s="1"/>
  <c r="G34" i="1"/>
  <c r="H34" i="1" s="1"/>
  <c r="G44" i="1"/>
  <c r="H44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G61" i="1"/>
  <c r="G62" i="1"/>
  <c r="H62" i="1" s="1"/>
  <c r="G63" i="1"/>
  <c r="H63" i="1" s="1"/>
  <c r="G64" i="1"/>
  <c r="H64" i="1" s="1"/>
  <c r="G65" i="1"/>
  <c r="H65" i="1" s="1"/>
  <c r="G66" i="1"/>
  <c r="H66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H60" i="1"/>
  <c r="H61" i="1"/>
  <c r="D69" i="1"/>
</calcChain>
</file>

<file path=xl/sharedStrings.xml><?xml version="1.0" encoding="utf-8"?>
<sst xmlns="http://schemas.openxmlformats.org/spreadsheetml/2006/main" count="36" uniqueCount="26">
  <si>
    <t>Vin</t>
  </si>
  <si>
    <t>Vout</t>
  </si>
  <si>
    <t>Phase</t>
  </si>
  <si>
    <t>f</t>
  </si>
  <si>
    <t>Ratio</t>
  </si>
  <si>
    <t>Zin</t>
  </si>
  <si>
    <t>R3 = 220k</t>
  </si>
  <si>
    <t>I (in)</t>
  </si>
  <si>
    <t>Rin = 1,8k</t>
  </si>
  <si>
    <t>V(Rin)</t>
  </si>
  <si>
    <t>rin=1,8k</t>
  </si>
  <si>
    <t>Vinp</t>
  </si>
  <si>
    <t>Voutp</t>
  </si>
  <si>
    <t>Ratiop</t>
  </si>
  <si>
    <t>Phasep</t>
  </si>
  <si>
    <t>Vin2</t>
  </si>
  <si>
    <t>Vout2</t>
  </si>
  <si>
    <t>Ratio2</t>
  </si>
  <si>
    <t>Phase2</t>
  </si>
  <si>
    <t>Zin2</t>
  </si>
  <si>
    <t>I (Rin)</t>
  </si>
  <si>
    <t>V(Rin)2</t>
  </si>
  <si>
    <t>I(Rin)</t>
  </si>
  <si>
    <t>I (in)2</t>
  </si>
  <si>
    <t>Z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</si>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</sst>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2">
    <dxf>
      <numFmt numFmtId="15" formatCode="0.00E+00"/>
    </dxf>
    <dxf>
      <numFmt numFmtId="15" formatCode="0.00E+00"/>
    </dxf>
    <dxf>
      <numFmt numFmtId="1" formatCode="0"/>
    </dxf>
    <dxf>
      <numFmt numFmtId="2" formatCode="0.00"/>
    </dxf>
    <dxf>
      <numFmt numFmtId="2" formatCode="0.00"/>
    </dxf>
    <dxf>
      <numFmt numFmtId="165" formatCode="0.000"/>
    </dxf>
    <dxf>
      <numFmt numFmtId="15" formatCode="0.00E+00"/>
    </dxf>
    <dxf>
      <numFmt numFmtId="15" formatCode="0.00E+00"/>
    </dxf>
    <dxf>
      <numFmt numFmtId="15" formatCode="0.00E+0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'LM833'!$E$1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'LM833'!$A$2:$A$83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31000</c:v>
                </c:pt>
                <c:pt idx="4">
                  <c:v>32000</c:v>
                </c:pt>
                <c:pt idx="5">
                  <c:v>33000</c:v>
                </c:pt>
                <c:pt idx="6">
                  <c:v>34000</c:v>
                </c:pt>
                <c:pt idx="7">
                  <c:v>35000</c:v>
                </c:pt>
                <c:pt idx="8">
                  <c:v>36000</c:v>
                </c:pt>
                <c:pt idx="9">
                  <c:v>37000</c:v>
                </c:pt>
                <c:pt idx="10">
                  <c:v>38000</c:v>
                </c:pt>
                <c:pt idx="11">
                  <c:v>39000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'LM833'!$E$2:$E$83</c:f>
              <c:numCache>
                <c:formatCode>General</c:formatCode>
                <c:ptCount val="82"/>
                <c:pt idx="0">
                  <c:v>38.6</c:v>
                </c:pt>
                <c:pt idx="1">
                  <c:v>39.1</c:v>
                </c:pt>
                <c:pt idx="2">
                  <c:v>40</c:v>
                </c:pt>
                <c:pt idx="3">
                  <c:v>40.200000000000003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40.6</c:v>
                </c:pt>
                <c:pt idx="7">
                  <c:v>40.700000000000003</c:v>
                </c:pt>
                <c:pt idx="8">
                  <c:v>40.799999999999997</c:v>
                </c:pt>
                <c:pt idx="9">
                  <c:v>41</c:v>
                </c:pt>
                <c:pt idx="10">
                  <c:v>41.1</c:v>
                </c:pt>
                <c:pt idx="11">
                  <c:v>41.3</c:v>
                </c:pt>
                <c:pt idx="12">
                  <c:v>41.5</c:v>
                </c:pt>
                <c:pt idx="13">
                  <c:v>41.7</c:v>
                </c:pt>
                <c:pt idx="14">
                  <c:v>41.9</c:v>
                </c:pt>
                <c:pt idx="15">
                  <c:v>42.1</c:v>
                </c:pt>
                <c:pt idx="16">
                  <c:v>42.3</c:v>
                </c:pt>
                <c:pt idx="17">
                  <c:v>42.5</c:v>
                </c:pt>
                <c:pt idx="18">
                  <c:v>42.7</c:v>
                </c:pt>
                <c:pt idx="19">
                  <c:v>43</c:v>
                </c:pt>
                <c:pt idx="20">
                  <c:v>43.2</c:v>
                </c:pt>
                <c:pt idx="21">
                  <c:v>43.5</c:v>
                </c:pt>
                <c:pt idx="22">
                  <c:v>43.7</c:v>
                </c:pt>
                <c:pt idx="23">
                  <c:v>44.1</c:v>
                </c:pt>
                <c:pt idx="24">
                  <c:v>44.4</c:v>
                </c:pt>
                <c:pt idx="25">
                  <c:v>44.7</c:v>
                </c:pt>
                <c:pt idx="26">
                  <c:v>45</c:v>
                </c:pt>
                <c:pt idx="27">
                  <c:v>45.3</c:v>
                </c:pt>
                <c:pt idx="28">
                  <c:v>45.7</c:v>
                </c:pt>
                <c:pt idx="29">
                  <c:v>46</c:v>
                </c:pt>
                <c:pt idx="30">
                  <c:v>46.4</c:v>
                </c:pt>
                <c:pt idx="31">
                  <c:v>46.8</c:v>
                </c:pt>
                <c:pt idx="32">
                  <c:v>47.2</c:v>
                </c:pt>
                <c:pt idx="33">
                  <c:v>47.6</c:v>
                </c:pt>
                <c:pt idx="34">
                  <c:v>48</c:v>
                </c:pt>
                <c:pt idx="35">
                  <c:v>48.4</c:v>
                </c:pt>
                <c:pt idx="36">
                  <c:v>48.8</c:v>
                </c:pt>
                <c:pt idx="37">
                  <c:v>49.2</c:v>
                </c:pt>
                <c:pt idx="38">
                  <c:v>49.5</c:v>
                </c:pt>
                <c:pt idx="39">
                  <c:v>49.8</c:v>
                </c:pt>
                <c:pt idx="40">
                  <c:v>50</c:v>
                </c:pt>
                <c:pt idx="41">
                  <c:v>50.2</c:v>
                </c:pt>
                <c:pt idx="42">
                  <c:v>50.2</c:v>
                </c:pt>
                <c:pt idx="43">
                  <c:v>50.3</c:v>
                </c:pt>
                <c:pt idx="44">
                  <c:v>50.2</c:v>
                </c:pt>
                <c:pt idx="45">
                  <c:v>50</c:v>
                </c:pt>
                <c:pt idx="46">
                  <c:v>49.7</c:v>
                </c:pt>
                <c:pt idx="47">
                  <c:v>49.4</c:v>
                </c:pt>
                <c:pt idx="48">
                  <c:v>49</c:v>
                </c:pt>
                <c:pt idx="49">
                  <c:v>48.5</c:v>
                </c:pt>
                <c:pt idx="50">
                  <c:v>48</c:v>
                </c:pt>
                <c:pt idx="51">
                  <c:v>47.5</c:v>
                </c:pt>
                <c:pt idx="52">
                  <c:v>46.8</c:v>
                </c:pt>
                <c:pt idx="53">
                  <c:v>42</c:v>
                </c:pt>
                <c:pt idx="54">
                  <c:v>38.299999999999997</c:v>
                </c:pt>
                <c:pt idx="55">
                  <c:v>35.299999999999997</c:v>
                </c:pt>
                <c:pt idx="56">
                  <c:v>33</c:v>
                </c:pt>
                <c:pt idx="57">
                  <c:v>31</c:v>
                </c:pt>
                <c:pt idx="58">
                  <c:v>29.2</c:v>
                </c:pt>
                <c:pt idx="59">
                  <c:v>27.6</c:v>
                </c:pt>
                <c:pt idx="60">
                  <c:v>26.3</c:v>
                </c:pt>
                <c:pt idx="61">
                  <c:v>25</c:v>
                </c:pt>
                <c:pt idx="62">
                  <c:v>23.8</c:v>
                </c:pt>
                <c:pt idx="63">
                  <c:v>22.7</c:v>
                </c:pt>
                <c:pt idx="64">
                  <c:v>21.7</c:v>
                </c:pt>
                <c:pt idx="65">
                  <c:v>20.7</c:v>
                </c:pt>
                <c:pt idx="66">
                  <c:v>19.899999999999999</c:v>
                </c:pt>
                <c:pt idx="67">
                  <c:v>19.100000000000001</c:v>
                </c:pt>
                <c:pt idx="68">
                  <c:v>18.100000000000001</c:v>
                </c:pt>
                <c:pt idx="69">
                  <c:v>17.399999999999999</c:v>
                </c:pt>
                <c:pt idx="70">
                  <c:v>16.7</c:v>
                </c:pt>
                <c:pt idx="71">
                  <c:v>16</c:v>
                </c:pt>
                <c:pt idx="72">
                  <c:v>15.1</c:v>
                </c:pt>
                <c:pt idx="73">
                  <c:v>14.6</c:v>
                </c:pt>
                <c:pt idx="74">
                  <c:v>13.9</c:v>
                </c:pt>
                <c:pt idx="75">
                  <c:v>8.6</c:v>
                </c:pt>
                <c:pt idx="76">
                  <c:v>4.5</c:v>
                </c:pt>
                <c:pt idx="77">
                  <c:v>0.3</c:v>
                </c:pt>
                <c:pt idx="78">
                  <c:v>-2.2999999999999998</c:v>
                </c:pt>
                <c:pt idx="79">
                  <c:v>-4.5999999999999996</c:v>
                </c:pt>
                <c:pt idx="80">
                  <c:v>-6.3</c:v>
                </c:pt>
                <c:pt idx="81">
                  <c:v>-8.1999999999999993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3-4242-8433-7BD35CCA6234}"/>
            </c:ext>
          </c:extLst>
        </c:ser>
        <c:ser>
          <c:idx val="9"/>
          <c:order val="9"/>
          <c:tx>
            <c:strRef>
              <c:f>'LM833'!$K$1</c:f>
              <c:strCache>
                <c:ptCount val="1"/>
                <c:pt idx="0">
                  <c:v>Ratio2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'LM833'!$A$2:$A$83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31000</c:v>
                </c:pt>
                <c:pt idx="4">
                  <c:v>32000</c:v>
                </c:pt>
                <c:pt idx="5">
                  <c:v>33000</c:v>
                </c:pt>
                <c:pt idx="6">
                  <c:v>34000</c:v>
                </c:pt>
                <c:pt idx="7">
                  <c:v>35000</c:v>
                </c:pt>
                <c:pt idx="8">
                  <c:v>36000</c:v>
                </c:pt>
                <c:pt idx="9">
                  <c:v>37000</c:v>
                </c:pt>
                <c:pt idx="10">
                  <c:v>38000</c:v>
                </c:pt>
                <c:pt idx="11">
                  <c:v>39000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'LM833'!$K$2:$K$83</c:f>
              <c:numCache>
                <c:formatCode>0.00</c:formatCode>
                <c:ptCount val="82"/>
                <c:pt idx="0">
                  <c:v>38.700000000000003</c:v>
                </c:pt>
                <c:pt idx="1">
                  <c:v>39.1</c:v>
                </c:pt>
                <c:pt idx="2">
                  <c:v>39.9</c:v>
                </c:pt>
                <c:pt idx="12">
                  <c:v>41</c:v>
                </c:pt>
                <c:pt idx="22">
                  <c:v>42.6</c:v>
                </c:pt>
                <c:pt idx="23">
                  <c:v>42.8</c:v>
                </c:pt>
                <c:pt idx="24">
                  <c:v>43</c:v>
                </c:pt>
                <c:pt idx="25">
                  <c:v>43.2</c:v>
                </c:pt>
                <c:pt idx="26">
                  <c:v>43.3</c:v>
                </c:pt>
                <c:pt idx="27">
                  <c:v>43.5</c:v>
                </c:pt>
                <c:pt idx="28">
                  <c:v>43.7</c:v>
                </c:pt>
                <c:pt idx="29">
                  <c:v>43.9</c:v>
                </c:pt>
                <c:pt idx="30">
                  <c:v>44.1</c:v>
                </c:pt>
                <c:pt idx="31">
                  <c:v>44.3</c:v>
                </c:pt>
                <c:pt idx="32">
                  <c:v>44.5</c:v>
                </c:pt>
                <c:pt idx="33">
                  <c:v>44.7</c:v>
                </c:pt>
                <c:pt idx="34">
                  <c:v>44.8</c:v>
                </c:pt>
                <c:pt idx="35">
                  <c:v>45</c:v>
                </c:pt>
                <c:pt idx="36">
                  <c:v>45.1</c:v>
                </c:pt>
                <c:pt idx="37">
                  <c:v>45.3</c:v>
                </c:pt>
                <c:pt idx="38">
                  <c:v>45.4</c:v>
                </c:pt>
                <c:pt idx="39">
                  <c:v>45.5</c:v>
                </c:pt>
                <c:pt idx="40">
                  <c:v>45.6</c:v>
                </c:pt>
                <c:pt idx="41">
                  <c:v>45.6</c:v>
                </c:pt>
                <c:pt idx="42">
                  <c:v>45.7</c:v>
                </c:pt>
                <c:pt idx="43">
                  <c:v>45.7</c:v>
                </c:pt>
                <c:pt idx="44">
                  <c:v>45.6</c:v>
                </c:pt>
                <c:pt idx="45">
                  <c:v>45.6</c:v>
                </c:pt>
                <c:pt idx="46">
                  <c:v>45.5</c:v>
                </c:pt>
                <c:pt idx="47">
                  <c:v>45.4</c:v>
                </c:pt>
                <c:pt idx="48">
                  <c:v>45.3</c:v>
                </c:pt>
                <c:pt idx="49">
                  <c:v>45.2</c:v>
                </c:pt>
                <c:pt idx="50">
                  <c:v>45</c:v>
                </c:pt>
                <c:pt idx="51">
                  <c:v>44.8</c:v>
                </c:pt>
                <c:pt idx="52">
                  <c:v>44.6</c:v>
                </c:pt>
                <c:pt idx="53">
                  <c:v>41.1</c:v>
                </c:pt>
                <c:pt idx="54">
                  <c:v>36.5</c:v>
                </c:pt>
                <c:pt idx="55">
                  <c:v>33.9</c:v>
                </c:pt>
                <c:pt idx="56">
                  <c:v>32.700000000000003</c:v>
                </c:pt>
                <c:pt idx="57">
                  <c:v>31.3</c:v>
                </c:pt>
                <c:pt idx="58">
                  <c:v>29.9</c:v>
                </c:pt>
                <c:pt idx="59">
                  <c:v>28.5</c:v>
                </c:pt>
                <c:pt idx="60">
                  <c:v>27.2</c:v>
                </c:pt>
                <c:pt idx="61">
                  <c:v>26</c:v>
                </c:pt>
                <c:pt idx="62">
                  <c:v>24.8</c:v>
                </c:pt>
                <c:pt idx="63">
                  <c:v>23.8</c:v>
                </c:pt>
                <c:pt idx="64">
                  <c:v>22.8</c:v>
                </c:pt>
                <c:pt idx="74">
                  <c:v>15.1</c:v>
                </c:pt>
                <c:pt idx="75">
                  <c:v>9.9</c:v>
                </c:pt>
                <c:pt idx="76">
                  <c:v>5.8</c:v>
                </c:pt>
                <c:pt idx="77">
                  <c:v>2.5</c:v>
                </c:pt>
                <c:pt idx="78">
                  <c:v>-0.6</c:v>
                </c:pt>
                <c:pt idx="79">
                  <c:v>-3.1</c:v>
                </c:pt>
                <c:pt idx="80">
                  <c:v>-5.4</c:v>
                </c:pt>
                <c:pt idx="81">
                  <c:v>-7.4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B-4494-A349-E54C93A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09152"/>
        <c:axId val="1223669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'LM833'!$B$1</c15:sqref>
                        </c15:formulaRef>
                      </c:ext>
                    </c:extLst>
                    <c:strCache>
                      <c:ptCount val="1"/>
                      <c:pt idx="0">
                        <c:v>Vin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'LM833'!$B$2:$B$83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0.1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0.1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  <c:pt idx="20">
                        <c:v>0.1</c:v>
                      </c:pt>
                      <c:pt idx="21">
                        <c:v>0.1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0.1</c:v>
                      </c:pt>
                      <c:pt idx="27">
                        <c:v>0.1</c:v>
                      </c:pt>
                      <c:pt idx="28">
                        <c:v>0.1</c:v>
                      </c:pt>
                      <c:pt idx="29">
                        <c:v>0.1</c:v>
                      </c:pt>
                      <c:pt idx="30">
                        <c:v>0.1</c:v>
                      </c:pt>
                      <c:pt idx="31">
                        <c:v>0.05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0.05</c:v>
                      </c:pt>
                      <c:pt idx="40">
                        <c:v>0.05</c:v>
                      </c:pt>
                      <c:pt idx="41">
                        <c:v>0.05</c:v>
                      </c:pt>
                      <c:pt idx="42">
                        <c:v>0.05</c:v>
                      </c:pt>
                      <c:pt idx="43">
                        <c:v>0.05</c:v>
                      </c:pt>
                      <c:pt idx="44">
                        <c:v>0.05</c:v>
                      </c:pt>
                      <c:pt idx="45">
                        <c:v>0.05</c:v>
                      </c:pt>
                      <c:pt idx="46">
                        <c:v>0.05</c:v>
                      </c:pt>
                      <c:pt idx="47">
                        <c:v>0.05</c:v>
                      </c:pt>
                      <c:pt idx="48">
                        <c:v>0.05</c:v>
                      </c:pt>
                      <c:pt idx="49">
                        <c:v>0.05</c:v>
                      </c:pt>
                      <c:pt idx="50">
                        <c:v>0.05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0.2</c:v>
                      </c:pt>
                      <c:pt idx="74">
                        <c:v>0.05</c:v>
                      </c:pt>
                      <c:pt idx="75">
                        <c:v>0.05</c:v>
                      </c:pt>
                      <c:pt idx="76">
                        <c:v>0.05</c:v>
                      </c:pt>
                      <c:pt idx="77">
                        <c:v>0.05</c:v>
                      </c:pt>
                      <c:pt idx="78">
                        <c:v>0.05</c:v>
                      </c:pt>
                      <c:pt idx="79">
                        <c:v>0.05</c:v>
                      </c:pt>
                      <c:pt idx="80">
                        <c:v>0.05</c:v>
                      </c:pt>
                      <c:pt idx="81">
                        <c:v>0.05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73-4242-8433-7BD35CCA623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'LM833'!$C$1</c15:sqref>
                        </c15:formulaRef>
                      </c:ext>
                    </c:extLst>
                    <c:strCache>
                      <c:ptCount val="1"/>
                      <c:pt idx="0">
                        <c:v>Vout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16.899999999999999</c:v>
                      </c:pt>
                      <c:pt idx="1">
                        <c:v>18</c:v>
                      </c:pt>
                      <c:pt idx="2">
                        <c:v>9.9</c:v>
                      </c:pt>
                      <c:pt idx="3">
                        <c:v>10.1</c:v>
                      </c:pt>
                      <c:pt idx="4">
                        <c:v>10.199999999999999</c:v>
                      </c:pt>
                      <c:pt idx="5">
                        <c:v>10.4</c:v>
                      </c:pt>
                      <c:pt idx="6">
                        <c:v>10.5</c:v>
                      </c:pt>
                      <c:pt idx="7">
                        <c:v>10.7</c:v>
                      </c:pt>
                      <c:pt idx="8">
                        <c:v>10.9</c:v>
                      </c:pt>
                      <c:pt idx="9">
                        <c:v>11.1</c:v>
                      </c:pt>
                      <c:pt idx="10">
                        <c:v>11.3</c:v>
                      </c:pt>
                      <c:pt idx="11">
                        <c:v>11.5</c:v>
                      </c:pt>
                      <c:pt idx="12">
                        <c:v>11.7</c:v>
                      </c:pt>
                      <c:pt idx="13">
                        <c:v>12</c:v>
                      </c:pt>
                      <c:pt idx="14">
                        <c:v>12.3</c:v>
                      </c:pt>
                      <c:pt idx="15">
                        <c:v>12.6</c:v>
                      </c:pt>
                      <c:pt idx="16">
                        <c:v>12.9</c:v>
                      </c:pt>
                      <c:pt idx="17">
                        <c:v>13.2</c:v>
                      </c:pt>
                      <c:pt idx="18">
                        <c:v>13.6</c:v>
                      </c:pt>
                      <c:pt idx="19">
                        <c:v>13.9</c:v>
                      </c:pt>
                      <c:pt idx="20">
                        <c:v>14.3</c:v>
                      </c:pt>
                      <c:pt idx="21">
                        <c:v>14.8</c:v>
                      </c:pt>
                      <c:pt idx="22">
                        <c:v>15.2</c:v>
                      </c:pt>
                      <c:pt idx="23">
                        <c:v>15.9</c:v>
                      </c:pt>
                      <c:pt idx="24">
                        <c:v>16.399999999999999</c:v>
                      </c:pt>
                      <c:pt idx="25">
                        <c:v>17</c:v>
                      </c:pt>
                      <c:pt idx="26">
                        <c:v>17.7</c:v>
                      </c:pt>
                      <c:pt idx="27">
                        <c:v>18.399999999999999</c:v>
                      </c:pt>
                      <c:pt idx="28">
                        <c:v>19.100000000000001</c:v>
                      </c:pt>
                      <c:pt idx="29">
                        <c:v>19.899999999999999</c:v>
                      </c:pt>
                      <c:pt idx="30">
                        <c:v>20.8</c:v>
                      </c:pt>
                      <c:pt idx="31">
                        <c:v>10.8</c:v>
                      </c:pt>
                      <c:pt idx="32">
                        <c:v>11.3</c:v>
                      </c:pt>
                      <c:pt idx="33">
                        <c:v>11.9</c:v>
                      </c:pt>
                      <c:pt idx="34">
                        <c:v>12.5</c:v>
                      </c:pt>
                      <c:pt idx="35">
                        <c:v>13</c:v>
                      </c:pt>
                      <c:pt idx="36">
                        <c:v>13.6</c:v>
                      </c:pt>
                      <c:pt idx="37">
                        <c:v>14.2</c:v>
                      </c:pt>
                      <c:pt idx="38">
                        <c:v>14.7</c:v>
                      </c:pt>
                      <c:pt idx="39">
                        <c:v>15.2</c:v>
                      </c:pt>
                      <c:pt idx="40">
                        <c:v>15.6</c:v>
                      </c:pt>
                      <c:pt idx="41">
                        <c:v>16</c:v>
                      </c:pt>
                      <c:pt idx="42">
                        <c:v>16</c:v>
                      </c:pt>
                      <c:pt idx="43">
                        <c:v>16.2</c:v>
                      </c:pt>
                      <c:pt idx="44">
                        <c:v>16.100000000000001</c:v>
                      </c:pt>
                      <c:pt idx="45">
                        <c:v>15.7</c:v>
                      </c:pt>
                      <c:pt idx="46">
                        <c:v>15.2</c:v>
                      </c:pt>
                      <c:pt idx="47">
                        <c:v>14.5</c:v>
                      </c:pt>
                      <c:pt idx="48">
                        <c:v>13.9</c:v>
                      </c:pt>
                      <c:pt idx="49">
                        <c:v>13.2</c:v>
                      </c:pt>
                      <c:pt idx="50">
                        <c:v>12.5</c:v>
                      </c:pt>
                      <c:pt idx="51">
                        <c:v>11.8</c:v>
                      </c:pt>
                      <c:pt idx="52">
                        <c:v>10.9</c:v>
                      </c:pt>
                      <c:pt idx="53">
                        <c:v>6.2</c:v>
                      </c:pt>
                      <c:pt idx="54">
                        <c:v>4.09</c:v>
                      </c:pt>
                      <c:pt idx="55">
                        <c:v>11.69</c:v>
                      </c:pt>
                      <c:pt idx="56">
                        <c:v>9.02</c:v>
                      </c:pt>
                      <c:pt idx="57">
                        <c:v>7.14</c:v>
                      </c:pt>
                      <c:pt idx="58">
                        <c:v>5.97</c:v>
                      </c:pt>
                      <c:pt idx="59">
                        <c:v>4.93</c:v>
                      </c:pt>
                      <c:pt idx="60">
                        <c:v>4.1500000000000004</c:v>
                      </c:pt>
                      <c:pt idx="61">
                        <c:v>3.65</c:v>
                      </c:pt>
                      <c:pt idx="62">
                        <c:v>3.15</c:v>
                      </c:pt>
                      <c:pt idx="63">
                        <c:v>2.79</c:v>
                      </c:pt>
                      <c:pt idx="64">
                        <c:v>0.61399999999999999</c:v>
                      </c:pt>
                      <c:pt idx="65">
                        <c:v>2.2200000000000002</c:v>
                      </c:pt>
                      <c:pt idx="66">
                        <c:v>2.02</c:v>
                      </c:pt>
                      <c:pt idx="67">
                        <c:v>1.81</c:v>
                      </c:pt>
                      <c:pt idx="68">
                        <c:v>1.65</c:v>
                      </c:pt>
                      <c:pt idx="69">
                        <c:v>1.53</c:v>
                      </c:pt>
                      <c:pt idx="70">
                        <c:v>1.41</c:v>
                      </c:pt>
                      <c:pt idx="71">
                        <c:v>1.31</c:v>
                      </c:pt>
                      <c:pt idx="72">
                        <c:v>1.22</c:v>
                      </c:pt>
                      <c:pt idx="73">
                        <c:v>1.1000000000000001</c:v>
                      </c:pt>
                      <c:pt idx="74">
                        <c:v>0.248</c:v>
                      </c:pt>
                      <c:pt idx="75">
                        <c:v>0.14000000000000001</c:v>
                      </c:pt>
                      <c:pt idx="76">
                        <c:v>8.5999999999999993E-2</c:v>
                      </c:pt>
                      <c:pt idx="77">
                        <c:v>5.1999999999999998E-2</c:v>
                      </c:pt>
                      <c:pt idx="78">
                        <c:v>4.5999999999999999E-2</c:v>
                      </c:pt>
                      <c:pt idx="79">
                        <c:v>3.1E-2</c:v>
                      </c:pt>
                      <c:pt idx="80">
                        <c:v>2.7E-2</c:v>
                      </c:pt>
                      <c:pt idx="81">
                        <c:v>2.3E-2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73-4242-8433-7BD35CCA623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'LM833'!$F$1</c15:sqref>
                        </c15:formulaRef>
                      </c:ext>
                    </c:extLst>
                    <c:strCache>
                      <c:ptCount val="1"/>
                      <c:pt idx="0">
                        <c:v>V(Rin)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'LM833'!$F$2:$F$83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4.8799999999999998E-3</c:v>
                      </c:pt>
                      <c:pt idx="1">
                        <c:v>6.9800000000000001E-3</c:v>
                      </c:pt>
                      <c:pt idx="2">
                        <c:v>5.5999999999999999E-3</c:v>
                      </c:pt>
                      <c:pt idx="7">
                        <c:v>6.0200000000000002E-3</c:v>
                      </c:pt>
                      <c:pt idx="12">
                        <c:v>6.4799999999999996E-3</c:v>
                      </c:pt>
                      <c:pt idx="17">
                        <c:v>6.9800000000000001E-3</c:v>
                      </c:pt>
                      <c:pt idx="22">
                        <c:v>7.5900000000000004E-3</c:v>
                      </c:pt>
                      <c:pt idx="27">
                        <c:v>8.3400000000000002E-3</c:v>
                      </c:pt>
                      <c:pt idx="32">
                        <c:v>4.8399999999999997E-3</c:v>
                      </c:pt>
                      <c:pt idx="42">
                        <c:v>5.2300000000000003E-3</c:v>
                      </c:pt>
                      <c:pt idx="52">
                        <c:v>5.8700000000000002E-3</c:v>
                      </c:pt>
                      <c:pt idx="53">
                        <c:v>6.4799999999999996E-3</c:v>
                      </c:pt>
                      <c:pt idx="54">
                        <c:v>7.0699999999999999E-3</c:v>
                      </c:pt>
                      <c:pt idx="55">
                        <c:v>8.0599999999999995E-3</c:v>
                      </c:pt>
                      <c:pt idx="56">
                        <c:v>8.3499999999999998E-3</c:v>
                      </c:pt>
                      <c:pt idx="57">
                        <c:v>9.3699999999999999E-3</c:v>
                      </c:pt>
                      <c:pt idx="58">
                        <c:v>9.8899999999999995E-3</c:v>
                      </c:pt>
                      <c:pt idx="59">
                        <c:v>1.01E-2</c:v>
                      </c:pt>
                      <c:pt idx="60">
                        <c:v>1.0500000000000001E-2</c:v>
                      </c:pt>
                      <c:pt idx="61">
                        <c:v>1.14E-2</c:v>
                      </c:pt>
                      <c:pt idx="62">
                        <c:v>1.1900000000000001E-2</c:v>
                      </c:pt>
                      <c:pt idx="63">
                        <c:v>1.23E-2</c:v>
                      </c:pt>
                      <c:pt idx="64">
                        <c:v>1.37E-2</c:v>
                      </c:pt>
                      <c:pt idx="74">
                        <c:v>1.8800000000000001E-2</c:v>
                      </c:pt>
                      <c:pt idx="75">
                        <c:v>2.41E-2</c:v>
                      </c:pt>
                      <c:pt idx="76">
                        <c:v>2.3400000000000001E-2</c:v>
                      </c:pt>
                      <c:pt idx="77">
                        <c:v>2.2800000000000001E-2</c:v>
                      </c:pt>
                      <c:pt idx="78">
                        <c:v>2.0199999999999999E-2</c:v>
                      </c:pt>
                      <c:pt idx="79">
                        <c:v>1.78E-2</c:v>
                      </c:pt>
                      <c:pt idx="80">
                        <c:v>1.44E-2</c:v>
                      </c:pt>
                      <c:pt idx="81">
                        <c:v>1.4200000000000001E-2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ACB-43D1-AF40-A84B6F5FD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'LM833'!$G$1</c15:sqref>
                        </c15:formulaRef>
                      </c:ext>
                    </c:extLst>
                    <c:strCache>
                      <c:ptCount val="1"/>
                      <c:pt idx="0">
                        <c:v>I (in)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'LM833'!$G$2:$G$83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2.7111111111111112E-6</c:v>
                      </c:pt>
                      <c:pt idx="1">
                        <c:v>3.8777777777777775E-6</c:v>
                      </c:pt>
                      <c:pt idx="2">
                        <c:v>3.1111111111111112E-6</c:v>
                      </c:pt>
                      <c:pt idx="7">
                        <c:v>3.3444444444444445E-6</c:v>
                      </c:pt>
                      <c:pt idx="12">
                        <c:v>3.5999999999999998E-6</c:v>
                      </c:pt>
                      <c:pt idx="17">
                        <c:v>3.8777777777777775E-6</c:v>
                      </c:pt>
                      <c:pt idx="22">
                        <c:v>4.2166666666666672E-6</c:v>
                      </c:pt>
                      <c:pt idx="27">
                        <c:v>4.6333333333333336E-6</c:v>
                      </c:pt>
                      <c:pt idx="32">
                        <c:v>2.6888888888888888E-6</c:v>
                      </c:pt>
                      <c:pt idx="42">
                        <c:v>2.9055555555555558E-6</c:v>
                      </c:pt>
                      <c:pt idx="52">
                        <c:v>3.2611111111111114E-6</c:v>
                      </c:pt>
                      <c:pt idx="53">
                        <c:v>3.5999999999999998E-6</c:v>
                      </c:pt>
                      <c:pt idx="54">
                        <c:v>3.9277777777777779E-6</c:v>
                      </c:pt>
                      <c:pt idx="55">
                        <c:v>4.4777777777777777E-6</c:v>
                      </c:pt>
                      <c:pt idx="56">
                        <c:v>4.6388888888888892E-6</c:v>
                      </c:pt>
                      <c:pt idx="57">
                        <c:v>5.2055555555555558E-6</c:v>
                      </c:pt>
                      <c:pt idx="58">
                        <c:v>5.4944444444444443E-6</c:v>
                      </c:pt>
                      <c:pt idx="59">
                        <c:v>5.6111111111111109E-6</c:v>
                      </c:pt>
                      <c:pt idx="60">
                        <c:v>5.833333333333334E-6</c:v>
                      </c:pt>
                      <c:pt idx="61">
                        <c:v>6.3333333333333334E-6</c:v>
                      </c:pt>
                      <c:pt idx="62">
                        <c:v>6.6111111111111115E-6</c:v>
                      </c:pt>
                      <c:pt idx="63">
                        <c:v>6.8333333333333337E-6</c:v>
                      </c:pt>
                      <c:pt idx="64">
                        <c:v>7.6111111111111113E-6</c:v>
                      </c:pt>
                      <c:pt idx="74">
                        <c:v>1.0444444444444445E-5</c:v>
                      </c:pt>
                      <c:pt idx="75">
                        <c:v>1.3388888888888889E-5</c:v>
                      </c:pt>
                      <c:pt idx="76">
                        <c:v>1.3000000000000001E-5</c:v>
                      </c:pt>
                      <c:pt idx="77">
                        <c:v>1.2666666666666667E-5</c:v>
                      </c:pt>
                      <c:pt idx="78">
                        <c:v>1.1222222222222222E-5</c:v>
                      </c:pt>
                      <c:pt idx="79">
                        <c:v>9.8888888888888889E-6</c:v>
                      </c:pt>
                      <c:pt idx="80">
                        <c:v>7.9999999999999996E-6</c:v>
                      </c:pt>
                      <c:pt idx="81">
                        <c:v>7.8888888888888894E-6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CB-43D1-AF40-A84B6F5FD7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'LM833'!$H$1</c15:sqref>
                        </c15:formulaRef>
                      </c:ext>
                    </c:extLst>
                    <c:strCache>
                      <c:ptCount val="1"/>
                      <c:pt idx="0">
                        <c:v>Zin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'LM833'!$H$2:$H$83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73770.491803278695</c:v>
                      </c:pt>
                      <c:pt idx="1">
                        <c:v>51575.931232091694</c:v>
                      </c:pt>
                      <c:pt idx="2">
                        <c:v>32142.857142857145</c:v>
                      </c:pt>
                      <c:pt idx="7">
                        <c:v>29900.332225913622</c:v>
                      </c:pt>
                      <c:pt idx="12">
                        <c:v>27777.777777777781</c:v>
                      </c:pt>
                      <c:pt idx="17">
                        <c:v>25787.965616045847</c:v>
                      </c:pt>
                      <c:pt idx="22">
                        <c:v>23715.415019762844</c:v>
                      </c:pt>
                      <c:pt idx="27">
                        <c:v>21582.733812949642</c:v>
                      </c:pt>
                      <c:pt idx="32">
                        <c:v>18595.041322314053</c:v>
                      </c:pt>
                      <c:pt idx="42">
                        <c:v>17208.413001912046</c:v>
                      </c:pt>
                      <c:pt idx="52">
                        <c:v>15332.197614991481</c:v>
                      </c:pt>
                      <c:pt idx="53">
                        <c:v>13888.888888888891</c:v>
                      </c:pt>
                      <c:pt idx="54">
                        <c:v>12729.84441301273</c:v>
                      </c:pt>
                      <c:pt idx="55">
                        <c:v>11166.253101736973</c:v>
                      </c:pt>
                      <c:pt idx="56">
                        <c:v>10778.443113772455</c:v>
                      </c:pt>
                      <c:pt idx="57">
                        <c:v>9605.1227321238002</c:v>
                      </c:pt>
                      <c:pt idx="58">
                        <c:v>9100.1011122345808</c:v>
                      </c:pt>
                      <c:pt idx="59">
                        <c:v>8910.8910891089108</c:v>
                      </c:pt>
                      <c:pt idx="60">
                        <c:v>8571.4285714285706</c:v>
                      </c:pt>
                      <c:pt idx="61">
                        <c:v>7894.7368421052633</c:v>
                      </c:pt>
                      <c:pt idx="62">
                        <c:v>7563.0252100840335</c:v>
                      </c:pt>
                      <c:pt idx="63">
                        <c:v>7317.0731707317073</c:v>
                      </c:pt>
                      <c:pt idx="64">
                        <c:v>6569.3430656934306</c:v>
                      </c:pt>
                      <c:pt idx="74">
                        <c:v>4787.2340425531911</c:v>
                      </c:pt>
                      <c:pt idx="75">
                        <c:v>3734.4398340248963</c:v>
                      </c:pt>
                      <c:pt idx="76">
                        <c:v>3846.1538461538462</c:v>
                      </c:pt>
                      <c:pt idx="77">
                        <c:v>3947.3684210526317</c:v>
                      </c:pt>
                      <c:pt idx="78">
                        <c:v>4455.4455445544554</c:v>
                      </c:pt>
                      <c:pt idx="79">
                        <c:v>5056.1797752808989</c:v>
                      </c:pt>
                      <c:pt idx="80">
                        <c:v>6250.0000000000009</c:v>
                      </c:pt>
                      <c:pt idx="81">
                        <c:v>6338.0281690140846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CB-43D1-AF40-A84B6F5FD7F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'LM833'!$D$1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'LM833'!$A$2:$A$83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31000</c:v>
                </c:pt>
                <c:pt idx="4">
                  <c:v>32000</c:v>
                </c:pt>
                <c:pt idx="5">
                  <c:v>33000</c:v>
                </c:pt>
                <c:pt idx="6">
                  <c:v>34000</c:v>
                </c:pt>
                <c:pt idx="7">
                  <c:v>35000</c:v>
                </c:pt>
                <c:pt idx="8">
                  <c:v>36000</c:v>
                </c:pt>
                <c:pt idx="9">
                  <c:v>37000</c:v>
                </c:pt>
                <c:pt idx="10">
                  <c:v>38000</c:v>
                </c:pt>
                <c:pt idx="11">
                  <c:v>39000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'LM833'!$D$2:$D$83</c:f>
              <c:numCache>
                <c:formatCode>General</c:formatCode>
                <c:ptCount val="82"/>
                <c:pt idx="0">
                  <c:v>-4</c:v>
                </c:pt>
                <c:pt idx="1">
                  <c:v>-7</c:v>
                </c:pt>
                <c:pt idx="2">
                  <c:v>-8</c:v>
                </c:pt>
                <c:pt idx="3">
                  <c:v>-8</c:v>
                </c:pt>
                <c:pt idx="4">
                  <c:v>-9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-12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-14</c:v>
                </c:pt>
                <c:pt idx="14">
                  <c:v>-15</c:v>
                </c:pt>
                <c:pt idx="15">
                  <c:v>-15</c:v>
                </c:pt>
                <c:pt idx="16">
                  <c:v>-17</c:v>
                </c:pt>
                <c:pt idx="17">
                  <c:v>-17</c:v>
                </c:pt>
                <c:pt idx="18">
                  <c:v>-18</c:v>
                </c:pt>
                <c:pt idx="19">
                  <c:v>-18</c:v>
                </c:pt>
                <c:pt idx="20">
                  <c:v>-19</c:v>
                </c:pt>
                <c:pt idx="21">
                  <c:v>-20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-26</c:v>
                </c:pt>
                <c:pt idx="26">
                  <c:v>-26</c:v>
                </c:pt>
                <c:pt idx="27">
                  <c:v>-28</c:v>
                </c:pt>
                <c:pt idx="28">
                  <c:v>-30</c:v>
                </c:pt>
                <c:pt idx="29">
                  <c:v>-32</c:v>
                </c:pt>
                <c:pt idx="30">
                  <c:v>-34</c:v>
                </c:pt>
                <c:pt idx="31">
                  <c:v>-35</c:v>
                </c:pt>
                <c:pt idx="32">
                  <c:v>-39</c:v>
                </c:pt>
                <c:pt idx="33">
                  <c:v>-41</c:v>
                </c:pt>
                <c:pt idx="34">
                  <c:v>-44</c:v>
                </c:pt>
                <c:pt idx="35">
                  <c:v>-45</c:v>
                </c:pt>
                <c:pt idx="36">
                  <c:v>-51</c:v>
                </c:pt>
                <c:pt idx="37">
                  <c:v>-56</c:v>
                </c:pt>
                <c:pt idx="38">
                  <c:v>-61</c:v>
                </c:pt>
                <c:pt idx="39">
                  <c:v>-66</c:v>
                </c:pt>
                <c:pt idx="40">
                  <c:v>-72</c:v>
                </c:pt>
                <c:pt idx="41">
                  <c:v>-78</c:v>
                </c:pt>
                <c:pt idx="42">
                  <c:v>-84</c:v>
                </c:pt>
                <c:pt idx="43">
                  <c:v>-91</c:v>
                </c:pt>
                <c:pt idx="44">
                  <c:v>-97</c:v>
                </c:pt>
                <c:pt idx="45">
                  <c:v>-104</c:v>
                </c:pt>
                <c:pt idx="46">
                  <c:v>-109</c:v>
                </c:pt>
                <c:pt idx="47">
                  <c:v>-115</c:v>
                </c:pt>
                <c:pt idx="48">
                  <c:v>-120</c:v>
                </c:pt>
                <c:pt idx="49">
                  <c:v>-125</c:v>
                </c:pt>
                <c:pt idx="50">
                  <c:v>-127</c:v>
                </c:pt>
                <c:pt idx="51">
                  <c:v>-132</c:v>
                </c:pt>
                <c:pt idx="52">
                  <c:v>-134</c:v>
                </c:pt>
                <c:pt idx="53">
                  <c:v>-154</c:v>
                </c:pt>
                <c:pt idx="54">
                  <c:v>-162</c:v>
                </c:pt>
                <c:pt idx="55">
                  <c:v>-170</c:v>
                </c:pt>
                <c:pt idx="56">
                  <c:v>-172</c:v>
                </c:pt>
                <c:pt idx="57">
                  <c:v>-173</c:v>
                </c:pt>
                <c:pt idx="58">
                  <c:v>-170</c:v>
                </c:pt>
                <c:pt idx="59">
                  <c:v>-175</c:v>
                </c:pt>
                <c:pt idx="60">
                  <c:v>-177</c:v>
                </c:pt>
                <c:pt idx="61">
                  <c:v>-178</c:v>
                </c:pt>
                <c:pt idx="62">
                  <c:v>-179</c:v>
                </c:pt>
                <c:pt idx="63">
                  <c:v>-180</c:v>
                </c:pt>
                <c:pt idx="64">
                  <c:v>-177</c:v>
                </c:pt>
                <c:pt idx="65">
                  <c:v>-177</c:v>
                </c:pt>
                <c:pt idx="66">
                  <c:v>-173</c:v>
                </c:pt>
                <c:pt idx="67">
                  <c:v>-177</c:v>
                </c:pt>
                <c:pt idx="68">
                  <c:v>-174</c:v>
                </c:pt>
                <c:pt idx="69">
                  <c:v>-177</c:v>
                </c:pt>
                <c:pt idx="70">
                  <c:v>-173</c:v>
                </c:pt>
                <c:pt idx="71">
                  <c:v>-180</c:v>
                </c:pt>
                <c:pt idx="72">
                  <c:v>-177</c:v>
                </c:pt>
                <c:pt idx="73">
                  <c:v>-180</c:v>
                </c:pt>
                <c:pt idx="74">
                  <c:v>-179</c:v>
                </c:pt>
                <c:pt idx="75">
                  <c:v>-181</c:v>
                </c:pt>
                <c:pt idx="76">
                  <c:v>-184</c:v>
                </c:pt>
                <c:pt idx="77">
                  <c:v>-184</c:v>
                </c:pt>
                <c:pt idx="78">
                  <c:v>-184</c:v>
                </c:pt>
                <c:pt idx="79">
                  <c:v>-186</c:v>
                </c:pt>
                <c:pt idx="80">
                  <c:v>-185</c:v>
                </c:pt>
                <c:pt idx="81">
                  <c:v>-185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773-4242-8433-7BD35CCA6234}"/>
            </c:ext>
          </c:extLst>
        </c:ser>
        <c:ser>
          <c:idx val="10"/>
          <c:order val="10"/>
          <c:tx>
            <c:strRef>
              <c:f>'LM833'!$L$1</c:f>
              <c:strCache>
                <c:ptCount val="1"/>
                <c:pt idx="0">
                  <c:v>Phase2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'LM833'!$A$2:$A$83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31000</c:v>
                </c:pt>
                <c:pt idx="4">
                  <c:v>32000</c:v>
                </c:pt>
                <c:pt idx="5">
                  <c:v>33000</c:v>
                </c:pt>
                <c:pt idx="6">
                  <c:v>34000</c:v>
                </c:pt>
                <c:pt idx="7">
                  <c:v>35000</c:v>
                </c:pt>
                <c:pt idx="8">
                  <c:v>36000</c:v>
                </c:pt>
                <c:pt idx="9">
                  <c:v>37000</c:v>
                </c:pt>
                <c:pt idx="10">
                  <c:v>38000</c:v>
                </c:pt>
                <c:pt idx="11">
                  <c:v>39000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'LM833'!$L$2:$L$83</c:f>
              <c:numCache>
                <c:formatCode>0.00</c:formatCode>
                <c:ptCount val="82"/>
                <c:pt idx="0">
                  <c:v>-4</c:v>
                </c:pt>
                <c:pt idx="1">
                  <c:v>-6</c:v>
                </c:pt>
                <c:pt idx="2">
                  <c:v>-11</c:v>
                </c:pt>
                <c:pt idx="12">
                  <c:v>-19</c:v>
                </c:pt>
                <c:pt idx="22">
                  <c:v>-29</c:v>
                </c:pt>
                <c:pt idx="23">
                  <c:v>-29</c:v>
                </c:pt>
                <c:pt idx="24">
                  <c:v>-30</c:v>
                </c:pt>
                <c:pt idx="25">
                  <c:v>-33</c:v>
                </c:pt>
                <c:pt idx="26">
                  <c:v>-33</c:v>
                </c:pt>
                <c:pt idx="27">
                  <c:v>-36</c:v>
                </c:pt>
                <c:pt idx="28">
                  <c:v>-38</c:v>
                </c:pt>
                <c:pt idx="29">
                  <c:v>-41</c:v>
                </c:pt>
                <c:pt idx="30">
                  <c:v>-42</c:v>
                </c:pt>
                <c:pt idx="31">
                  <c:v>-43</c:v>
                </c:pt>
                <c:pt idx="32">
                  <c:v>-45</c:v>
                </c:pt>
                <c:pt idx="33">
                  <c:v>-47</c:v>
                </c:pt>
                <c:pt idx="34">
                  <c:v>-50</c:v>
                </c:pt>
                <c:pt idx="35">
                  <c:v>-53</c:v>
                </c:pt>
                <c:pt idx="36">
                  <c:v>-55</c:v>
                </c:pt>
                <c:pt idx="37">
                  <c:v>-58</c:v>
                </c:pt>
                <c:pt idx="38">
                  <c:v>-62</c:v>
                </c:pt>
                <c:pt idx="39">
                  <c:v>-65</c:v>
                </c:pt>
                <c:pt idx="40">
                  <c:v>-69</c:v>
                </c:pt>
                <c:pt idx="41">
                  <c:v>-72</c:v>
                </c:pt>
                <c:pt idx="42">
                  <c:v>-74</c:v>
                </c:pt>
                <c:pt idx="43">
                  <c:v>-77</c:v>
                </c:pt>
                <c:pt idx="44">
                  <c:v>-80</c:v>
                </c:pt>
                <c:pt idx="45">
                  <c:v>-84</c:v>
                </c:pt>
                <c:pt idx="46">
                  <c:v>-87</c:v>
                </c:pt>
                <c:pt idx="47">
                  <c:v>-90</c:v>
                </c:pt>
                <c:pt idx="48">
                  <c:v>-93</c:v>
                </c:pt>
                <c:pt idx="49">
                  <c:v>-97</c:v>
                </c:pt>
                <c:pt idx="50">
                  <c:v>-100</c:v>
                </c:pt>
                <c:pt idx="51">
                  <c:v>-104</c:v>
                </c:pt>
                <c:pt idx="52">
                  <c:v>-110</c:v>
                </c:pt>
                <c:pt idx="53">
                  <c:v>-129</c:v>
                </c:pt>
                <c:pt idx="54">
                  <c:v>-140</c:v>
                </c:pt>
                <c:pt idx="55">
                  <c:v>-145</c:v>
                </c:pt>
                <c:pt idx="56">
                  <c:v>-153</c:v>
                </c:pt>
                <c:pt idx="57">
                  <c:v>-158</c:v>
                </c:pt>
                <c:pt idx="58">
                  <c:v>-162</c:v>
                </c:pt>
                <c:pt idx="59">
                  <c:v>-165</c:v>
                </c:pt>
                <c:pt idx="60">
                  <c:v>-167</c:v>
                </c:pt>
                <c:pt idx="61">
                  <c:v>-168</c:v>
                </c:pt>
                <c:pt idx="62">
                  <c:v>-170</c:v>
                </c:pt>
                <c:pt idx="63">
                  <c:v>-170</c:v>
                </c:pt>
                <c:pt idx="64">
                  <c:v>-171</c:v>
                </c:pt>
                <c:pt idx="74">
                  <c:v>-176</c:v>
                </c:pt>
                <c:pt idx="75">
                  <c:v>-181</c:v>
                </c:pt>
                <c:pt idx="76">
                  <c:v>-184</c:v>
                </c:pt>
                <c:pt idx="77">
                  <c:v>-183</c:v>
                </c:pt>
                <c:pt idx="78">
                  <c:v>-185</c:v>
                </c:pt>
                <c:pt idx="79">
                  <c:v>-185</c:v>
                </c:pt>
                <c:pt idx="80">
                  <c:v>-186</c:v>
                </c:pt>
                <c:pt idx="81">
                  <c:v>-184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B-4494-A349-E54C93A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86815"/>
        <c:axId val="208109513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'LM833'!$I$1</c15:sqref>
                        </c15:formulaRef>
                      </c:ext>
                    </c:extLst>
                    <c:strCache>
                      <c:ptCount val="1"/>
                      <c:pt idx="0">
                        <c:v>Vin2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'LM833'!$I$2:$I$83</c15:sqref>
                        </c15:formulaRef>
                      </c:ext>
                    </c:extLst>
                    <c:numCache>
                      <c:formatCode>0.000</c:formatCode>
                      <c:ptCount val="8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12">
                        <c:v>0.1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0.1</c:v>
                      </c:pt>
                      <c:pt idx="27">
                        <c:v>0.1</c:v>
                      </c:pt>
                      <c:pt idx="28">
                        <c:v>0.1</c:v>
                      </c:pt>
                      <c:pt idx="29">
                        <c:v>0.1</c:v>
                      </c:pt>
                      <c:pt idx="30">
                        <c:v>0.1</c:v>
                      </c:pt>
                      <c:pt idx="31">
                        <c:v>0.1</c:v>
                      </c:pt>
                      <c:pt idx="32">
                        <c:v>0.1</c:v>
                      </c:pt>
                      <c:pt idx="33">
                        <c:v>0.1</c:v>
                      </c:pt>
                      <c:pt idx="34">
                        <c:v>0.1</c:v>
                      </c:pt>
                      <c:pt idx="35">
                        <c:v>0.1</c:v>
                      </c:pt>
                      <c:pt idx="36">
                        <c:v>0.1</c:v>
                      </c:pt>
                      <c:pt idx="37">
                        <c:v>0.1</c:v>
                      </c:pt>
                      <c:pt idx="38">
                        <c:v>0.1</c:v>
                      </c:pt>
                      <c:pt idx="39">
                        <c:v>0.1</c:v>
                      </c:pt>
                      <c:pt idx="40">
                        <c:v>0.1</c:v>
                      </c:pt>
                      <c:pt idx="41">
                        <c:v>0.1</c:v>
                      </c:pt>
                      <c:pt idx="42">
                        <c:v>0.1</c:v>
                      </c:pt>
                      <c:pt idx="43">
                        <c:v>0.1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0.1</c:v>
                      </c:pt>
                      <c:pt idx="52">
                        <c:v>0.1</c:v>
                      </c:pt>
                      <c:pt idx="53">
                        <c:v>0.2</c:v>
                      </c:pt>
                      <c:pt idx="54">
                        <c:v>0.4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74">
                        <c:v>0.1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EB-4494-A349-E54C93AF932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'LM833'!$J$1</c15:sqref>
                        </c15:formulaRef>
                      </c:ext>
                    </c:extLst>
                    <c:strCache>
                      <c:ptCount val="1"/>
                      <c:pt idx="0">
                        <c:v>Vout2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'LM833'!$J$2:$J$83</c15:sqref>
                        </c15:formulaRef>
                      </c:ext>
                    </c:extLst>
                    <c:numCache>
                      <c:formatCode>0.00</c:formatCode>
                      <c:ptCount val="82"/>
                      <c:pt idx="0">
                        <c:v>17.2</c:v>
                      </c:pt>
                      <c:pt idx="1">
                        <c:v>18.100000000000001</c:v>
                      </c:pt>
                      <c:pt idx="2">
                        <c:v>19.7</c:v>
                      </c:pt>
                      <c:pt idx="12">
                        <c:v>11.2</c:v>
                      </c:pt>
                      <c:pt idx="22">
                        <c:v>13.4</c:v>
                      </c:pt>
                      <c:pt idx="23">
                        <c:v>13.7</c:v>
                      </c:pt>
                      <c:pt idx="24">
                        <c:v>14</c:v>
                      </c:pt>
                      <c:pt idx="25">
                        <c:v>14.3</c:v>
                      </c:pt>
                      <c:pt idx="26">
                        <c:v>14.6</c:v>
                      </c:pt>
                      <c:pt idx="27">
                        <c:v>14.9</c:v>
                      </c:pt>
                      <c:pt idx="28">
                        <c:v>15.3</c:v>
                      </c:pt>
                      <c:pt idx="29">
                        <c:v>15.7</c:v>
                      </c:pt>
                      <c:pt idx="30">
                        <c:v>16</c:v>
                      </c:pt>
                      <c:pt idx="31">
                        <c:v>16.399999999999999</c:v>
                      </c:pt>
                      <c:pt idx="32">
                        <c:v>16.7</c:v>
                      </c:pt>
                      <c:pt idx="33">
                        <c:v>17.100000000000001</c:v>
                      </c:pt>
                      <c:pt idx="34">
                        <c:v>17.399999999999999</c:v>
                      </c:pt>
                      <c:pt idx="35">
                        <c:v>17.7</c:v>
                      </c:pt>
                      <c:pt idx="36">
                        <c:v>18.100000000000001</c:v>
                      </c:pt>
                      <c:pt idx="37">
                        <c:v>18.3</c:v>
                      </c:pt>
                      <c:pt idx="38">
                        <c:v>18.600000000000001</c:v>
                      </c:pt>
                      <c:pt idx="39">
                        <c:v>18.8</c:v>
                      </c:pt>
                      <c:pt idx="40">
                        <c:v>19</c:v>
                      </c:pt>
                      <c:pt idx="41">
                        <c:v>19.100000000000001</c:v>
                      </c:pt>
                      <c:pt idx="42">
                        <c:v>19.100000000000001</c:v>
                      </c:pt>
                      <c:pt idx="43">
                        <c:v>19.2</c:v>
                      </c:pt>
                      <c:pt idx="44">
                        <c:v>19.100000000000001</c:v>
                      </c:pt>
                      <c:pt idx="45">
                        <c:v>19</c:v>
                      </c:pt>
                      <c:pt idx="46">
                        <c:v>18.899999999999999</c:v>
                      </c:pt>
                      <c:pt idx="47">
                        <c:v>18.7</c:v>
                      </c:pt>
                      <c:pt idx="48">
                        <c:v>18.399999999999999</c:v>
                      </c:pt>
                      <c:pt idx="49">
                        <c:v>18.100000000000001</c:v>
                      </c:pt>
                      <c:pt idx="50">
                        <c:v>17.7</c:v>
                      </c:pt>
                      <c:pt idx="51">
                        <c:v>17.399999999999999</c:v>
                      </c:pt>
                      <c:pt idx="52">
                        <c:v>16.899999999999999</c:v>
                      </c:pt>
                      <c:pt idx="53">
                        <c:v>22.5</c:v>
                      </c:pt>
                      <c:pt idx="54">
                        <c:v>26.8</c:v>
                      </c:pt>
                      <c:pt idx="55">
                        <c:v>25</c:v>
                      </c:pt>
                      <c:pt idx="56">
                        <c:v>21.5</c:v>
                      </c:pt>
                      <c:pt idx="57">
                        <c:v>18.2</c:v>
                      </c:pt>
                      <c:pt idx="58">
                        <c:v>16.5</c:v>
                      </c:pt>
                      <c:pt idx="59">
                        <c:v>13.3</c:v>
                      </c:pt>
                      <c:pt idx="60">
                        <c:v>11.4</c:v>
                      </c:pt>
                      <c:pt idx="61">
                        <c:v>9.9</c:v>
                      </c:pt>
                      <c:pt idx="62">
                        <c:v>8.67</c:v>
                      </c:pt>
                      <c:pt idx="63">
                        <c:v>7.65</c:v>
                      </c:pt>
                      <c:pt idx="64">
                        <c:v>6.83</c:v>
                      </c:pt>
                      <c:pt idx="74">
                        <c:v>0.56499999999999995</c:v>
                      </c:pt>
                      <c:pt idx="75">
                        <c:v>1.55</c:v>
                      </c:pt>
                      <c:pt idx="76">
                        <c:v>0.97</c:v>
                      </c:pt>
                      <c:pt idx="77">
                        <c:v>0.72</c:v>
                      </c:pt>
                      <c:pt idx="78">
                        <c:v>0.95</c:v>
                      </c:pt>
                      <c:pt idx="79">
                        <c:v>0.72</c:v>
                      </c:pt>
                      <c:pt idx="80">
                        <c:v>0.56000000000000005</c:v>
                      </c:pt>
                      <c:pt idx="8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EB-4494-A349-E54C93AF932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'LM833'!$M$1</c15:sqref>
                        </c15:formulaRef>
                      </c:ext>
                    </c:extLst>
                    <c:strCache>
                      <c:ptCount val="1"/>
                      <c:pt idx="0">
                        <c:v>V(Rin)2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'LM833'!$M$2:$M$83</c15:sqref>
                        </c15:formulaRef>
                      </c:ext>
                    </c:extLst>
                    <c:numCache>
                      <c:formatCode>0.00</c:formatCode>
                      <c:ptCount val="8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EB-4494-A349-E54C93AF932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'LM833'!$N$1</c15:sqref>
                        </c15:formulaRef>
                      </c:ext>
                    </c:extLst>
                    <c:strCache>
                      <c:ptCount val="1"/>
                      <c:pt idx="0">
                        <c:v>I (in)2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'LM833'!$N$2:$N$83</c15:sqref>
                        </c15:formulaRef>
                      </c:ext>
                    </c:extLst>
                    <c:numCache>
                      <c:formatCode>0.00</c:formatCode>
                      <c:ptCount val="8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EB-4494-A349-E54C93AF932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'LM833'!$O$1</c15:sqref>
                        </c15:formulaRef>
                      </c:ext>
                    </c:extLst>
                    <c:strCache>
                      <c:ptCount val="1"/>
                      <c:pt idx="0">
                        <c:v>Zin2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'LM833'!$A$2:$A$83</c15:sqref>
                        </c15:formulaRef>
                      </c:ext>
                    </c:extLst>
                    <c:numCache>
                      <c:formatCode>0.00E+00</c:formatCode>
                      <c:ptCount val="82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31000</c:v>
                      </c:pt>
                      <c:pt idx="4">
                        <c:v>32000</c:v>
                      </c:pt>
                      <c:pt idx="5">
                        <c:v>33000</c:v>
                      </c:pt>
                      <c:pt idx="6">
                        <c:v>34000</c:v>
                      </c:pt>
                      <c:pt idx="7">
                        <c:v>35000</c:v>
                      </c:pt>
                      <c:pt idx="8">
                        <c:v>36000</c:v>
                      </c:pt>
                      <c:pt idx="9">
                        <c:v>37000</c:v>
                      </c:pt>
                      <c:pt idx="10">
                        <c:v>38000</c:v>
                      </c:pt>
                      <c:pt idx="11">
                        <c:v>39000</c:v>
                      </c:pt>
                      <c:pt idx="12">
                        <c:v>40000</c:v>
                      </c:pt>
                      <c:pt idx="13">
                        <c:v>41000</c:v>
                      </c:pt>
                      <c:pt idx="14">
                        <c:v>42000</c:v>
                      </c:pt>
                      <c:pt idx="15">
                        <c:v>43000</c:v>
                      </c:pt>
                      <c:pt idx="16">
                        <c:v>44000</c:v>
                      </c:pt>
                      <c:pt idx="17">
                        <c:v>45000</c:v>
                      </c:pt>
                      <c:pt idx="18">
                        <c:v>46000</c:v>
                      </c:pt>
                      <c:pt idx="19">
                        <c:v>47000</c:v>
                      </c:pt>
                      <c:pt idx="20">
                        <c:v>48000</c:v>
                      </c:pt>
                      <c:pt idx="21">
                        <c:v>49000</c:v>
                      </c:pt>
                      <c:pt idx="22">
                        <c:v>50000</c:v>
                      </c:pt>
                      <c:pt idx="23">
                        <c:v>51000</c:v>
                      </c:pt>
                      <c:pt idx="24">
                        <c:v>52000</c:v>
                      </c:pt>
                      <c:pt idx="25">
                        <c:v>53000</c:v>
                      </c:pt>
                      <c:pt idx="26">
                        <c:v>54000</c:v>
                      </c:pt>
                      <c:pt idx="27">
                        <c:v>55000</c:v>
                      </c:pt>
                      <c:pt idx="28">
                        <c:v>56000</c:v>
                      </c:pt>
                      <c:pt idx="29">
                        <c:v>57000</c:v>
                      </c:pt>
                      <c:pt idx="30">
                        <c:v>58000</c:v>
                      </c:pt>
                      <c:pt idx="31">
                        <c:v>59000</c:v>
                      </c:pt>
                      <c:pt idx="32">
                        <c:v>60000</c:v>
                      </c:pt>
                      <c:pt idx="33">
                        <c:v>61000</c:v>
                      </c:pt>
                      <c:pt idx="34">
                        <c:v>62000</c:v>
                      </c:pt>
                      <c:pt idx="35">
                        <c:v>63000</c:v>
                      </c:pt>
                      <c:pt idx="36">
                        <c:v>64000</c:v>
                      </c:pt>
                      <c:pt idx="37">
                        <c:v>65000</c:v>
                      </c:pt>
                      <c:pt idx="38">
                        <c:v>66000</c:v>
                      </c:pt>
                      <c:pt idx="39">
                        <c:v>67000</c:v>
                      </c:pt>
                      <c:pt idx="40">
                        <c:v>68000</c:v>
                      </c:pt>
                      <c:pt idx="41">
                        <c:v>69000</c:v>
                      </c:pt>
                      <c:pt idx="42">
                        <c:v>70000</c:v>
                      </c:pt>
                      <c:pt idx="43">
                        <c:v>71000</c:v>
                      </c:pt>
                      <c:pt idx="44">
                        <c:v>72000</c:v>
                      </c:pt>
                      <c:pt idx="45">
                        <c:v>73000</c:v>
                      </c:pt>
                      <c:pt idx="46">
                        <c:v>74000</c:v>
                      </c:pt>
                      <c:pt idx="47">
                        <c:v>75000</c:v>
                      </c:pt>
                      <c:pt idx="48">
                        <c:v>76000</c:v>
                      </c:pt>
                      <c:pt idx="49">
                        <c:v>77000</c:v>
                      </c:pt>
                      <c:pt idx="50">
                        <c:v>78000</c:v>
                      </c:pt>
                      <c:pt idx="51">
                        <c:v>79000</c:v>
                      </c:pt>
                      <c:pt idx="52">
                        <c:v>80000</c:v>
                      </c:pt>
                      <c:pt idx="53">
                        <c:v>90000</c:v>
                      </c:pt>
                      <c:pt idx="54">
                        <c:v>100000</c:v>
                      </c:pt>
                      <c:pt idx="55">
                        <c:v>110000</c:v>
                      </c:pt>
                      <c:pt idx="56">
                        <c:v>120000</c:v>
                      </c:pt>
                      <c:pt idx="57">
                        <c:v>130000</c:v>
                      </c:pt>
                      <c:pt idx="58">
                        <c:v>140000</c:v>
                      </c:pt>
                      <c:pt idx="59">
                        <c:v>150000</c:v>
                      </c:pt>
                      <c:pt idx="60">
                        <c:v>160000</c:v>
                      </c:pt>
                      <c:pt idx="61">
                        <c:v>170000</c:v>
                      </c:pt>
                      <c:pt idx="62">
                        <c:v>180000</c:v>
                      </c:pt>
                      <c:pt idx="63">
                        <c:v>190000</c:v>
                      </c:pt>
                      <c:pt idx="64">
                        <c:v>200000</c:v>
                      </c:pt>
                      <c:pt idx="65">
                        <c:v>210000</c:v>
                      </c:pt>
                      <c:pt idx="66">
                        <c:v>220000</c:v>
                      </c:pt>
                      <c:pt idx="67">
                        <c:v>230000</c:v>
                      </c:pt>
                      <c:pt idx="68">
                        <c:v>240000</c:v>
                      </c:pt>
                      <c:pt idx="69">
                        <c:v>250000</c:v>
                      </c:pt>
                      <c:pt idx="70">
                        <c:v>260000</c:v>
                      </c:pt>
                      <c:pt idx="71">
                        <c:v>270000</c:v>
                      </c:pt>
                      <c:pt idx="72">
                        <c:v>280000</c:v>
                      </c:pt>
                      <c:pt idx="73">
                        <c:v>290000</c:v>
                      </c:pt>
                      <c:pt idx="74">
                        <c:v>300000</c:v>
                      </c:pt>
                      <c:pt idx="75">
                        <c:v>400000</c:v>
                      </c:pt>
                      <c:pt idx="76">
                        <c:v>500000</c:v>
                      </c:pt>
                      <c:pt idx="77">
                        <c:v>600000</c:v>
                      </c:pt>
                      <c:pt idx="78">
                        <c:v>700000</c:v>
                      </c:pt>
                      <c:pt idx="79">
                        <c:v>800000</c:v>
                      </c:pt>
                      <c:pt idx="80">
                        <c:v>900000</c:v>
                      </c:pt>
                      <c:pt idx="81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'LM833'!$O$2:$O$83</c15:sqref>
                        </c15:formulaRef>
                      </c:ext>
                    </c:extLst>
                    <c:numCache>
                      <c:formatCode>0.00</c:formatCode>
                      <c:ptCount val="8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EB-4494-A349-E54C93AF932B}"/>
                  </c:ext>
                </c:extLst>
              </c15:ser>
            </c15:filteredScatterSeries>
          </c:ext>
        </c:extLst>
      </c:scatterChart>
      <c:valAx>
        <c:axId val="115670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3669568"/>
        <c:crosses val="autoZero"/>
        <c:crossBetween val="midCat"/>
      </c:valAx>
      <c:valAx>
        <c:axId val="12236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6709152"/>
        <c:crosses val="autoZero"/>
        <c:crossBetween val="midCat"/>
      </c:valAx>
      <c:valAx>
        <c:axId val="2081095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1086815"/>
        <c:crosses val="max"/>
        <c:crossBetween val="midCat"/>
        <c:majorUnit val="30"/>
      </c:valAx>
      <c:valAx>
        <c:axId val="2081086815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810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'LM833'!$H$1</c:f>
              <c:strCache>
                <c:ptCount val="1"/>
                <c:pt idx="0">
                  <c:v>Zin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'LM833'!$A$2:$A$83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31000</c:v>
                </c:pt>
                <c:pt idx="4">
                  <c:v>32000</c:v>
                </c:pt>
                <c:pt idx="5">
                  <c:v>33000</c:v>
                </c:pt>
                <c:pt idx="6">
                  <c:v>34000</c:v>
                </c:pt>
                <c:pt idx="7">
                  <c:v>35000</c:v>
                </c:pt>
                <c:pt idx="8">
                  <c:v>36000</c:v>
                </c:pt>
                <c:pt idx="9">
                  <c:v>37000</c:v>
                </c:pt>
                <c:pt idx="10">
                  <c:v>38000</c:v>
                </c:pt>
                <c:pt idx="11">
                  <c:v>39000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'LM833'!$H$2:$H$83</c:f>
              <c:numCache>
                <c:formatCode>0.00E+00</c:formatCode>
                <c:ptCount val="82"/>
                <c:pt idx="0">
                  <c:v>73770.491803278695</c:v>
                </c:pt>
                <c:pt idx="1">
                  <c:v>51575.931232091694</c:v>
                </c:pt>
                <c:pt idx="2">
                  <c:v>32142.857142857145</c:v>
                </c:pt>
                <c:pt idx="7">
                  <c:v>29900.332225913622</c:v>
                </c:pt>
                <c:pt idx="12">
                  <c:v>27777.777777777781</c:v>
                </c:pt>
                <c:pt idx="17">
                  <c:v>25787.965616045847</c:v>
                </c:pt>
                <c:pt idx="22">
                  <c:v>23715.415019762844</c:v>
                </c:pt>
                <c:pt idx="27">
                  <c:v>21582.733812949642</c:v>
                </c:pt>
                <c:pt idx="32">
                  <c:v>18595.041322314053</c:v>
                </c:pt>
                <c:pt idx="42">
                  <c:v>17208.413001912046</c:v>
                </c:pt>
                <c:pt idx="52">
                  <c:v>15332.197614991481</c:v>
                </c:pt>
                <c:pt idx="53">
                  <c:v>13888.888888888891</c:v>
                </c:pt>
                <c:pt idx="54">
                  <c:v>12729.84441301273</c:v>
                </c:pt>
                <c:pt idx="55">
                  <c:v>11166.253101736973</c:v>
                </c:pt>
                <c:pt idx="56">
                  <c:v>10778.443113772455</c:v>
                </c:pt>
                <c:pt idx="57">
                  <c:v>9605.1227321238002</c:v>
                </c:pt>
                <c:pt idx="58">
                  <c:v>9100.1011122345808</c:v>
                </c:pt>
                <c:pt idx="59">
                  <c:v>8910.8910891089108</c:v>
                </c:pt>
                <c:pt idx="60">
                  <c:v>8571.4285714285706</c:v>
                </c:pt>
                <c:pt idx="61">
                  <c:v>7894.7368421052633</c:v>
                </c:pt>
                <c:pt idx="62">
                  <c:v>7563.0252100840335</c:v>
                </c:pt>
                <c:pt idx="63">
                  <c:v>7317.0731707317073</c:v>
                </c:pt>
                <c:pt idx="64">
                  <c:v>6569.3430656934306</c:v>
                </c:pt>
                <c:pt idx="74">
                  <c:v>4787.2340425531911</c:v>
                </c:pt>
                <c:pt idx="75">
                  <c:v>3734.4398340248963</c:v>
                </c:pt>
                <c:pt idx="76">
                  <c:v>3846.1538461538462</c:v>
                </c:pt>
                <c:pt idx="77">
                  <c:v>3947.3684210526317</c:v>
                </c:pt>
                <c:pt idx="78">
                  <c:v>4455.4455445544554</c:v>
                </c:pt>
                <c:pt idx="79">
                  <c:v>5056.1797752808989</c:v>
                </c:pt>
                <c:pt idx="80">
                  <c:v>6250.0000000000009</c:v>
                </c:pt>
                <c:pt idx="81">
                  <c:v>6338.0281690140846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A-4B40-9B19-BBA8D585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04223"/>
        <c:axId val="1021713983"/>
      </c:scatterChart>
      <c:valAx>
        <c:axId val="76480422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1713983"/>
        <c:crosses val="autoZero"/>
        <c:crossBetween val="midCat"/>
      </c:valAx>
      <c:valAx>
        <c:axId val="10217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8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'NE5534'!$H$1</c:f>
              <c:strCache>
                <c:ptCount val="1"/>
                <c:pt idx="0">
                  <c:v>Zin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'NE5534'!$A$2:$A$83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'NE5534'!$H$2:$H$83</c:f>
              <c:numCache>
                <c:formatCode>0.00E+00</c:formatCode>
                <c:ptCount val="82"/>
                <c:pt idx="0">
                  <c:v>64056.939501779358</c:v>
                </c:pt>
                <c:pt idx="1">
                  <c:v>61855.670103092794</c:v>
                </c:pt>
                <c:pt idx="2">
                  <c:v>61433.447098976118</c:v>
                </c:pt>
                <c:pt idx="3">
                  <c:v>59800.664451827244</c:v>
                </c:pt>
                <c:pt idx="4">
                  <c:v>57142.857142857145</c:v>
                </c:pt>
                <c:pt idx="5">
                  <c:v>55900.621118012423</c:v>
                </c:pt>
                <c:pt idx="6">
                  <c:v>55045.871559633029</c:v>
                </c:pt>
                <c:pt idx="7">
                  <c:v>52173.913043478256</c:v>
                </c:pt>
                <c:pt idx="8">
                  <c:v>49046.321525885556</c:v>
                </c:pt>
                <c:pt idx="9">
                  <c:v>47619.047619047626</c:v>
                </c:pt>
                <c:pt idx="10">
                  <c:v>46272.493573264786</c:v>
                </c:pt>
                <c:pt idx="11">
                  <c:v>35856.573705179282</c:v>
                </c:pt>
                <c:pt idx="12">
                  <c:v>28125</c:v>
                </c:pt>
                <c:pt idx="22">
                  <c:v>24064.171122994652</c:v>
                </c:pt>
                <c:pt idx="32">
                  <c:v>20665.901262916188</c:v>
                </c:pt>
                <c:pt idx="42">
                  <c:v>18348.623853211011</c:v>
                </c:pt>
                <c:pt idx="52">
                  <c:v>16513.761467889912</c:v>
                </c:pt>
                <c:pt idx="53">
                  <c:v>14876.033057851242</c:v>
                </c:pt>
                <c:pt idx="54">
                  <c:v>13533.834586466168</c:v>
                </c:pt>
                <c:pt idx="55">
                  <c:v>12676.056338028169</c:v>
                </c:pt>
                <c:pt idx="56">
                  <c:v>11612.903225806451</c:v>
                </c:pt>
                <c:pt idx="57">
                  <c:v>10112.359550561798</c:v>
                </c:pt>
                <c:pt idx="58">
                  <c:v>8653.8461538461561</c:v>
                </c:pt>
                <c:pt idx="59">
                  <c:v>7627.1186440677966</c:v>
                </c:pt>
                <c:pt idx="60">
                  <c:v>7031.25</c:v>
                </c:pt>
                <c:pt idx="61">
                  <c:v>6666.666666666667</c:v>
                </c:pt>
                <c:pt idx="62">
                  <c:v>6382.978723404256</c:v>
                </c:pt>
                <c:pt idx="63">
                  <c:v>6185.5670103092789</c:v>
                </c:pt>
                <c:pt idx="64">
                  <c:v>6020.0668896321076</c:v>
                </c:pt>
                <c:pt idx="65">
                  <c:v>5373.1343283582091</c:v>
                </c:pt>
                <c:pt idx="66">
                  <c:v>5113.6363636363631</c:v>
                </c:pt>
                <c:pt idx="67">
                  <c:v>5113.6363636363631</c:v>
                </c:pt>
                <c:pt idx="68">
                  <c:v>5042.0168067226887</c:v>
                </c:pt>
                <c:pt idx="69">
                  <c:v>4958.6776859504143</c:v>
                </c:pt>
                <c:pt idx="70">
                  <c:v>4774.5358090185682</c:v>
                </c:pt>
                <c:pt idx="71">
                  <c:v>4639.1752577319594</c:v>
                </c:pt>
                <c:pt idx="72">
                  <c:v>4580.1526717557254</c:v>
                </c:pt>
                <c:pt idx="73">
                  <c:v>4488.7780548628434</c:v>
                </c:pt>
                <c:pt idx="74">
                  <c:v>4488.7780548628434</c:v>
                </c:pt>
                <c:pt idx="75">
                  <c:v>3711.3402061855672</c:v>
                </c:pt>
                <c:pt idx="76">
                  <c:v>3266.7876588021782</c:v>
                </c:pt>
                <c:pt idx="77">
                  <c:v>2985.0746268656717</c:v>
                </c:pt>
                <c:pt idx="78">
                  <c:v>2773.497688751926</c:v>
                </c:pt>
                <c:pt idx="79">
                  <c:v>2627.737226277372</c:v>
                </c:pt>
                <c:pt idx="80">
                  <c:v>2531.6455696202534</c:v>
                </c:pt>
                <c:pt idx="81">
                  <c:v>2452.3160762942775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713-9ABC-B8341AF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62783"/>
        <c:axId val="68531487"/>
      </c:scatterChart>
      <c:valAx>
        <c:axId val="20836627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31487"/>
        <c:crosses val="autoZero"/>
        <c:crossBetween val="midCat"/>
      </c:valAx>
      <c:valAx>
        <c:axId val="685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36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'NE5534'!$D$1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'NE5534'!$A$2:$A$83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'NE5534'!$D$2:$D$83</c:f>
              <c:numCache>
                <c:formatCode>0.0</c:formatCode>
                <c:ptCount val="82"/>
                <c:pt idx="0">
                  <c:v>38.4</c:v>
                </c:pt>
                <c:pt idx="10">
                  <c:v>38.4</c:v>
                </c:pt>
                <c:pt idx="11">
                  <c:v>38.4</c:v>
                </c:pt>
                <c:pt idx="12">
                  <c:v>38.5</c:v>
                </c:pt>
                <c:pt idx="22">
                  <c:v>38.6</c:v>
                </c:pt>
                <c:pt idx="32">
                  <c:v>38.700000000000003</c:v>
                </c:pt>
                <c:pt idx="42">
                  <c:v>39</c:v>
                </c:pt>
                <c:pt idx="52">
                  <c:v>39.4</c:v>
                </c:pt>
                <c:pt idx="53">
                  <c:v>39.9</c:v>
                </c:pt>
                <c:pt idx="54">
                  <c:v>40.5</c:v>
                </c:pt>
                <c:pt idx="55">
                  <c:v>41.2</c:v>
                </c:pt>
                <c:pt idx="56">
                  <c:v>42.2</c:v>
                </c:pt>
                <c:pt idx="57">
                  <c:v>42.7</c:v>
                </c:pt>
                <c:pt idx="58">
                  <c:v>43.9</c:v>
                </c:pt>
                <c:pt idx="59">
                  <c:v>43.6</c:v>
                </c:pt>
                <c:pt idx="60">
                  <c:v>43</c:v>
                </c:pt>
                <c:pt idx="61">
                  <c:v>42.2</c:v>
                </c:pt>
                <c:pt idx="62">
                  <c:v>41.3</c:v>
                </c:pt>
                <c:pt idx="63">
                  <c:v>40.299999999999997</c:v>
                </c:pt>
                <c:pt idx="64">
                  <c:v>39.200000000000003</c:v>
                </c:pt>
                <c:pt idx="65">
                  <c:v>38.1</c:v>
                </c:pt>
                <c:pt idx="66">
                  <c:v>37</c:v>
                </c:pt>
                <c:pt idx="67">
                  <c:v>35.799999999999997</c:v>
                </c:pt>
                <c:pt idx="68">
                  <c:v>34.799999999999997</c:v>
                </c:pt>
                <c:pt idx="69">
                  <c:v>33.799999999999997</c:v>
                </c:pt>
                <c:pt idx="70">
                  <c:v>32.799999999999997</c:v>
                </c:pt>
                <c:pt idx="71">
                  <c:v>31.8</c:v>
                </c:pt>
                <c:pt idx="72">
                  <c:v>30.9</c:v>
                </c:pt>
                <c:pt idx="73">
                  <c:v>30</c:v>
                </c:pt>
                <c:pt idx="74">
                  <c:v>29.3</c:v>
                </c:pt>
                <c:pt idx="75">
                  <c:v>22.6</c:v>
                </c:pt>
                <c:pt idx="76">
                  <c:v>17.600000000000001</c:v>
                </c:pt>
                <c:pt idx="77">
                  <c:v>12.8</c:v>
                </c:pt>
                <c:pt idx="78">
                  <c:v>10.199999999999999</c:v>
                </c:pt>
                <c:pt idx="79">
                  <c:v>7.7</c:v>
                </c:pt>
                <c:pt idx="80">
                  <c:v>5.44</c:v>
                </c:pt>
                <c:pt idx="81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A-43D5-A9BA-12AEF58A8468}"/>
            </c:ext>
          </c:extLst>
        </c:ser>
        <c:ser>
          <c:idx val="2"/>
          <c:order val="2"/>
          <c:tx>
            <c:strRef>
              <c:f>'NE5534'!$K$1</c:f>
              <c:strCache>
                <c:ptCount val="1"/>
                <c:pt idx="0">
                  <c:v>Ratiop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'NE5534'!$A$2:$A$83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'NE5534'!$K$2:$K$83</c:f>
              <c:numCache>
                <c:formatCode>0.00</c:formatCode>
                <c:ptCount val="82"/>
                <c:pt idx="0">
                  <c:v>38.299999999999997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38.299999999999997</c:v>
                </c:pt>
                <c:pt idx="22">
                  <c:v>38.299999999999997</c:v>
                </c:pt>
                <c:pt idx="32">
                  <c:v>38.4</c:v>
                </c:pt>
                <c:pt idx="42">
                  <c:v>38.6</c:v>
                </c:pt>
                <c:pt idx="52">
                  <c:v>38.700000000000003</c:v>
                </c:pt>
                <c:pt idx="53">
                  <c:v>39</c:v>
                </c:pt>
                <c:pt idx="54">
                  <c:v>39.299999999999997</c:v>
                </c:pt>
                <c:pt idx="55">
                  <c:v>39.700000000000003</c:v>
                </c:pt>
                <c:pt idx="56">
                  <c:v>40.200000000000003</c:v>
                </c:pt>
                <c:pt idx="57">
                  <c:v>40.9</c:v>
                </c:pt>
                <c:pt idx="58">
                  <c:v>41.5</c:v>
                </c:pt>
                <c:pt idx="59">
                  <c:v>42</c:v>
                </c:pt>
                <c:pt idx="60">
                  <c:v>42.2</c:v>
                </c:pt>
                <c:pt idx="61">
                  <c:v>42</c:v>
                </c:pt>
                <c:pt idx="62">
                  <c:v>41.6</c:v>
                </c:pt>
                <c:pt idx="63">
                  <c:v>40.9</c:v>
                </c:pt>
                <c:pt idx="64">
                  <c:v>40.200000000000003</c:v>
                </c:pt>
                <c:pt idx="65">
                  <c:v>39.299999999999997</c:v>
                </c:pt>
                <c:pt idx="66">
                  <c:v>38.4</c:v>
                </c:pt>
                <c:pt idx="67">
                  <c:v>37.5</c:v>
                </c:pt>
                <c:pt idx="68">
                  <c:v>36.700000000000003</c:v>
                </c:pt>
                <c:pt idx="69">
                  <c:v>35.9</c:v>
                </c:pt>
                <c:pt idx="70">
                  <c:v>35.1</c:v>
                </c:pt>
                <c:pt idx="71">
                  <c:v>34.200000000000003</c:v>
                </c:pt>
                <c:pt idx="72">
                  <c:v>33.4</c:v>
                </c:pt>
                <c:pt idx="73">
                  <c:v>32.6</c:v>
                </c:pt>
                <c:pt idx="74">
                  <c:v>31.8</c:v>
                </c:pt>
                <c:pt idx="75">
                  <c:v>25.1</c:v>
                </c:pt>
                <c:pt idx="76">
                  <c:v>20</c:v>
                </c:pt>
                <c:pt idx="77">
                  <c:v>16.3</c:v>
                </c:pt>
                <c:pt idx="78">
                  <c:v>12.1</c:v>
                </c:pt>
                <c:pt idx="79">
                  <c:v>9.6</c:v>
                </c:pt>
                <c:pt idx="80">
                  <c:v>7.4</c:v>
                </c:pt>
                <c:pt idx="8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6FC-8D62-73BFDB22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16223"/>
        <c:axId val="920199151"/>
      </c:scatterChart>
      <c:scatterChart>
        <c:scatterStyle val="lineMarker"/>
        <c:varyColors val="0"/>
        <c:ser>
          <c:idx val="1"/>
          <c:order val="1"/>
          <c:tx>
            <c:strRef>
              <c:f>'NE5534'!$E$1</c:f>
              <c:strCache>
                <c:ptCount val="1"/>
                <c:pt idx="0">
                  <c:v>Phase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'NE5534'!$A$2:$A$83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'NE5534'!$E$2:$E$83</c:f>
              <c:numCache>
                <c:formatCode>0</c:formatCode>
                <c:ptCount val="82"/>
                <c:pt idx="0">
                  <c:v>-3</c:v>
                </c:pt>
                <c:pt idx="10">
                  <c:v>-6</c:v>
                </c:pt>
                <c:pt idx="11">
                  <c:v>-9</c:v>
                </c:pt>
                <c:pt idx="12">
                  <c:v>-12</c:v>
                </c:pt>
                <c:pt idx="22">
                  <c:v>-13</c:v>
                </c:pt>
                <c:pt idx="32">
                  <c:v>-17</c:v>
                </c:pt>
                <c:pt idx="42">
                  <c:v>-18</c:v>
                </c:pt>
                <c:pt idx="52">
                  <c:v>-20</c:v>
                </c:pt>
                <c:pt idx="53">
                  <c:v>-22</c:v>
                </c:pt>
                <c:pt idx="54">
                  <c:v>-25</c:v>
                </c:pt>
                <c:pt idx="55">
                  <c:v>-31</c:v>
                </c:pt>
                <c:pt idx="56">
                  <c:v>-38</c:v>
                </c:pt>
                <c:pt idx="57">
                  <c:v>-44</c:v>
                </c:pt>
                <c:pt idx="58">
                  <c:v>-72</c:v>
                </c:pt>
                <c:pt idx="59">
                  <c:v>-91</c:v>
                </c:pt>
                <c:pt idx="60">
                  <c:v>-107</c:v>
                </c:pt>
                <c:pt idx="61">
                  <c:v>-120</c:v>
                </c:pt>
                <c:pt idx="62">
                  <c:v>-131</c:v>
                </c:pt>
                <c:pt idx="63">
                  <c:v>-140</c:v>
                </c:pt>
                <c:pt idx="64">
                  <c:v>-148</c:v>
                </c:pt>
                <c:pt idx="65">
                  <c:v>-152</c:v>
                </c:pt>
                <c:pt idx="66">
                  <c:v>-160</c:v>
                </c:pt>
                <c:pt idx="67">
                  <c:v>-162</c:v>
                </c:pt>
                <c:pt idx="68">
                  <c:v>-166</c:v>
                </c:pt>
                <c:pt idx="69">
                  <c:v>-169</c:v>
                </c:pt>
                <c:pt idx="70">
                  <c:v>-171</c:v>
                </c:pt>
                <c:pt idx="71">
                  <c:v>-170</c:v>
                </c:pt>
                <c:pt idx="72">
                  <c:v>-174</c:v>
                </c:pt>
                <c:pt idx="73">
                  <c:v>-180</c:v>
                </c:pt>
                <c:pt idx="74">
                  <c:v>-179</c:v>
                </c:pt>
                <c:pt idx="75">
                  <c:v>-186</c:v>
                </c:pt>
                <c:pt idx="76">
                  <c:v>-189</c:v>
                </c:pt>
                <c:pt idx="77">
                  <c:v>-190</c:v>
                </c:pt>
                <c:pt idx="78">
                  <c:v>-196</c:v>
                </c:pt>
                <c:pt idx="79">
                  <c:v>-201</c:v>
                </c:pt>
                <c:pt idx="80">
                  <c:v>-194</c:v>
                </c:pt>
                <c:pt idx="81">
                  <c:v>-196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1-4A02-A022-70FCFC2F312A}"/>
            </c:ext>
          </c:extLst>
        </c:ser>
        <c:ser>
          <c:idx val="3"/>
          <c:order val="3"/>
          <c:tx>
            <c:strRef>
              <c:f>'NE5534'!$L$1</c:f>
              <c:strCache>
                <c:ptCount val="1"/>
                <c:pt idx="0">
                  <c:v>Phasep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'NE5534'!$A$2:$A$83</c:f>
              <c:numCache>
                <c:formatCode>0.00E+00</c:formatCode>
                <c:ptCount val="8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41000</c:v>
                </c:pt>
                <c:pt idx="14">
                  <c:v>42000</c:v>
                </c:pt>
                <c:pt idx="15">
                  <c:v>43000</c:v>
                </c:pt>
                <c:pt idx="16">
                  <c:v>44000</c:v>
                </c:pt>
                <c:pt idx="17">
                  <c:v>45000</c:v>
                </c:pt>
                <c:pt idx="18">
                  <c:v>46000</c:v>
                </c:pt>
                <c:pt idx="19">
                  <c:v>47000</c:v>
                </c:pt>
                <c:pt idx="20">
                  <c:v>48000</c:v>
                </c:pt>
                <c:pt idx="21">
                  <c:v>49000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61000</c:v>
                </c:pt>
                <c:pt idx="34">
                  <c:v>62000</c:v>
                </c:pt>
                <c:pt idx="35">
                  <c:v>63000</c:v>
                </c:pt>
                <c:pt idx="36">
                  <c:v>64000</c:v>
                </c:pt>
                <c:pt idx="37">
                  <c:v>65000</c:v>
                </c:pt>
                <c:pt idx="38">
                  <c:v>66000</c:v>
                </c:pt>
                <c:pt idx="39">
                  <c:v>67000</c:v>
                </c:pt>
                <c:pt idx="40">
                  <c:v>68000</c:v>
                </c:pt>
                <c:pt idx="41">
                  <c:v>69000</c:v>
                </c:pt>
                <c:pt idx="42">
                  <c:v>70000</c:v>
                </c:pt>
                <c:pt idx="43">
                  <c:v>71000</c:v>
                </c:pt>
                <c:pt idx="44">
                  <c:v>72000</c:v>
                </c:pt>
                <c:pt idx="45">
                  <c:v>73000</c:v>
                </c:pt>
                <c:pt idx="46">
                  <c:v>74000</c:v>
                </c:pt>
                <c:pt idx="47">
                  <c:v>75000</c:v>
                </c:pt>
                <c:pt idx="48">
                  <c:v>76000</c:v>
                </c:pt>
                <c:pt idx="49">
                  <c:v>77000</c:v>
                </c:pt>
                <c:pt idx="50">
                  <c:v>78000</c:v>
                </c:pt>
                <c:pt idx="51">
                  <c:v>79000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140000</c:v>
                </c:pt>
                <c:pt idx="59">
                  <c:v>150000</c:v>
                </c:pt>
                <c:pt idx="60">
                  <c:v>160000</c:v>
                </c:pt>
                <c:pt idx="61">
                  <c:v>170000</c:v>
                </c:pt>
                <c:pt idx="62">
                  <c:v>180000</c:v>
                </c:pt>
                <c:pt idx="63">
                  <c:v>190000</c:v>
                </c:pt>
                <c:pt idx="64">
                  <c:v>200000</c:v>
                </c:pt>
                <c:pt idx="65">
                  <c:v>210000</c:v>
                </c:pt>
                <c:pt idx="66">
                  <c:v>220000</c:v>
                </c:pt>
                <c:pt idx="67">
                  <c:v>230000</c:v>
                </c:pt>
                <c:pt idx="68">
                  <c:v>240000</c:v>
                </c:pt>
                <c:pt idx="69">
                  <c:v>250000</c:v>
                </c:pt>
                <c:pt idx="70">
                  <c:v>260000</c:v>
                </c:pt>
                <c:pt idx="71">
                  <c:v>270000</c:v>
                </c:pt>
                <c:pt idx="72">
                  <c:v>280000</c:v>
                </c:pt>
                <c:pt idx="73">
                  <c:v>290000</c:v>
                </c:pt>
                <c:pt idx="74">
                  <c:v>300000</c:v>
                </c:pt>
                <c:pt idx="75">
                  <c:v>400000</c:v>
                </c:pt>
                <c:pt idx="76">
                  <c:v>500000</c:v>
                </c:pt>
                <c:pt idx="77">
                  <c:v>600000</c:v>
                </c:pt>
                <c:pt idx="78">
                  <c:v>700000</c:v>
                </c:pt>
                <c:pt idx="79">
                  <c:v>800000</c:v>
                </c:pt>
                <c:pt idx="80">
                  <c:v>900000</c:v>
                </c:pt>
                <c:pt idx="81">
                  <c:v>1000000</c:v>
                </c:pt>
              </c:numCache>
            </c:numRef>
          </c:xVal>
          <c:yVal>
            <c:numRef>
              <c:f>'NE5534'!$L$2:$L$83</c:f>
              <c:numCache>
                <c:formatCode>0</c:formatCode>
                <c:ptCount val="82"/>
                <c:pt idx="0">
                  <c:v>-3</c:v>
                </c:pt>
                <c:pt idx="10">
                  <c:v>-6</c:v>
                </c:pt>
                <c:pt idx="11">
                  <c:v>-10</c:v>
                </c:pt>
                <c:pt idx="12">
                  <c:v>-12</c:v>
                </c:pt>
                <c:pt idx="22">
                  <c:v>-14</c:v>
                </c:pt>
                <c:pt idx="32">
                  <c:v>-16</c:v>
                </c:pt>
                <c:pt idx="42">
                  <c:v>-20</c:v>
                </c:pt>
                <c:pt idx="52">
                  <c:v>-22</c:v>
                </c:pt>
                <c:pt idx="53">
                  <c:v>-23</c:v>
                </c:pt>
                <c:pt idx="54">
                  <c:v>-25</c:v>
                </c:pt>
                <c:pt idx="55">
                  <c:v>-29</c:v>
                </c:pt>
                <c:pt idx="56">
                  <c:v>-34</c:v>
                </c:pt>
                <c:pt idx="57">
                  <c:v>-39</c:v>
                </c:pt>
                <c:pt idx="58">
                  <c:v>-46</c:v>
                </c:pt>
                <c:pt idx="59">
                  <c:v>-58</c:v>
                </c:pt>
                <c:pt idx="60">
                  <c:v>-74</c:v>
                </c:pt>
                <c:pt idx="61">
                  <c:v>-89</c:v>
                </c:pt>
                <c:pt idx="62">
                  <c:v>-102</c:v>
                </c:pt>
                <c:pt idx="63">
                  <c:v>-113</c:v>
                </c:pt>
                <c:pt idx="64">
                  <c:v>-124</c:v>
                </c:pt>
                <c:pt idx="65">
                  <c:v>-132</c:v>
                </c:pt>
                <c:pt idx="66">
                  <c:v>-138</c:v>
                </c:pt>
                <c:pt idx="67">
                  <c:v>-143</c:v>
                </c:pt>
                <c:pt idx="68">
                  <c:v>-145</c:v>
                </c:pt>
                <c:pt idx="69">
                  <c:v>-150</c:v>
                </c:pt>
                <c:pt idx="70">
                  <c:v>-154</c:v>
                </c:pt>
                <c:pt idx="71">
                  <c:v>-157</c:v>
                </c:pt>
                <c:pt idx="72">
                  <c:v>-161</c:v>
                </c:pt>
                <c:pt idx="73">
                  <c:v>-163</c:v>
                </c:pt>
                <c:pt idx="74">
                  <c:v>-164</c:v>
                </c:pt>
                <c:pt idx="75">
                  <c:v>-180</c:v>
                </c:pt>
                <c:pt idx="76">
                  <c:v>-183</c:v>
                </c:pt>
                <c:pt idx="77">
                  <c:v>-188</c:v>
                </c:pt>
                <c:pt idx="78">
                  <c:v>-190</c:v>
                </c:pt>
                <c:pt idx="79">
                  <c:v>-191</c:v>
                </c:pt>
                <c:pt idx="80">
                  <c:v>-193</c:v>
                </c:pt>
                <c:pt idx="81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E-46FC-8D62-73BFDB22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02207"/>
        <c:axId val="2081087231"/>
      </c:scatterChart>
      <c:valAx>
        <c:axId val="76481622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0199151"/>
        <c:crosses val="autoZero"/>
        <c:crossBetween val="midCat"/>
      </c:valAx>
      <c:valAx>
        <c:axId val="9201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4816223"/>
        <c:crosses val="autoZero"/>
        <c:crossBetween val="midCat"/>
      </c:valAx>
      <c:valAx>
        <c:axId val="208108723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1102207"/>
        <c:crosses val="max"/>
        <c:crossBetween val="midCat"/>
      </c:valAx>
      <c:valAx>
        <c:axId val="2081102207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810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Zin!$B$1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Zin!$A$2:$A$38</c:f>
              <c:numCache>
                <c:formatCode>0.00E+00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Zin!$B$2:$B$38</c:f>
              <c:numCache>
                <c:formatCode>General</c:formatCode>
                <c:ptCount val="37"/>
                <c:pt idx="3" formatCode="0.00E+00">
                  <c:v>203000</c:v>
                </c:pt>
                <c:pt idx="4" formatCode="0.00E+00">
                  <c:v>186100</c:v>
                </c:pt>
                <c:pt idx="5" formatCode="0.00E+00">
                  <c:v>164300</c:v>
                </c:pt>
                <c:pt idx="6" formatCode="0.00E+00">
                  <c:v>147600</c:v>
                </c:pt>
                <c:pt idx="7" formatCode="0.00E+00">
                  <c:v>134000</c:v>
                </c:pt>
                <c:pt idx="8" formatCode="0.00E+00">
                  <c:v>124000</c:v>
                </c:pt>
                <c:pt idx="9" formatCode="0.00E+00">
                  <c:v>113000</c:v>
                </c:pt>
                <c:pt idx="10" formatCode="0.00E+00">
                  <c:v>102150</c:v>
                </c:pt>
                <c:pt idx="11" formatCode="0.00E+00">
                  <c:v>96500</c:v>
                </c:pt>
                <c:pt idx="12" formatCode="0.00E+00">
                  <c:v>92830</c:v>
                </c:pt>
                <c:pt idx="13" formatCode="0.00E+00">
                  <c:v>89200</c:v>
                </c:pt>
                <c:pt idx="14" formatCode="0.00E+00">
                  <c:v>86800</c:v>
                </c:pt>
                <c:pt idx="15" formatCode="0.00E+00">
                  <c:v>87300</c:v>
                </c:pt>
                <c:pt idx="16" formatCode="0.00E+00">
                  <c:v>88200</c:v>
                </c:pt>
                <c:pt idx="17" formatCode="0.00E+00">
                  <c:v>95470</c:v>
                </c:pt>
                <c:pt idx="18" formatCode="0.00E+00">
                  <c:v>110900</c:v>
                </c:pt>
                <c:pt idx="19" formatCode="0.00E+00">
                  <c:v>93400</c:v>
                </c:pt>
                <c:pt idx="20" formatCode="0.00E+00">
                  <c:v>85400</c:v>
                </c:pt>
                <c:pt idx="21" formatCode="0.00E+00">
                  <c:v>75000</c:v>
                </c:pt>
                <c:pt idx="22" formatCode="0.00E+00">
                  <c:v>70600</c:v>
                </c:pt>
                <c:pt idx="23" formatCode="0.00E+00">
                  <c:v>67700</c:v>
                </c:pt>
                <c:pt idx="24" formatCode="0.00E+00">
                  <c:v>64900</c:v>
                </c:pt>
                <c:pt idx="25" formatCode="0.00E+00">
                  <c:v>62800</c:v>
                </c:pt>
                <c:pt idx="26" formatCode="0.00E+00">
                  <c:v>60800</c:v>
                </c:pt>
                <c:pt idx="27" formatCode="0.00E+00">
                  <c:v>60500</c:v>
                </c:pt>
                <c:pt idx="28" formatCode="0.00E+00">
                  <c:v>58600</c:v>
                </c:pt>
                <c:pt idx="29" formatCode="0.00E+00">
                  <c:v>56200</c:v>
                </c:pt>
                <c:pt idx="30" formatCode="0.00E+00">
                  <c:v>44900</c:v>
                </c:pt>
                <c:pt idx="31" formatCode="0.00E+00">
                  <c:v>43200</c:v>
                </c:pt>
                <c:pt idx="32" formatCode="0.00E+00">
                  <c:v>41300</c:v>
                </c:pt>
                <c:pt idx="33" formatCode="0.00E+00">
                  <c:v>39300</c:v>
                </c:pt>
                <c:pt idx="34" formatCode="0.00E+00">
                  <c:v>37300</c:v>
                </c:pt>
                <c:pt idx="35" formatCode="0.00E+00">
                  <c:v>35500</c:v>
                </c:pt>
                <c:pt idx="36" formatCode="0.00E+00">
                  <c:v>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1-42E3-BA10-C4A27CAF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30879"/>
        <c:axId val="1812881231"/>
      </c:scatterChart>
      <c:scatterChart>
        <c:scatterStyle val="lineMarker"/>
        <c:varyColors val="0"/>
        <c:ser>
          <c:idx val="1"/>
          <c:order val="1"/>
          <c:tx>
            <c:strRef>
              <c:f>Zin!$C$1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Zin!$A$2:$A$38</c:f>
              <c:numCache>
                <c:formatCode>0.00E+00</c:formatCode>
                <c:ptCount val="3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Zin!$C$2:$C$38</c:f>
              <c:numCache>
                <c:formatCode>General</c:formatCode>
                <c:ptCount val="37"/>
                <c:pt idx="3">
                  <c:v>-26.9</c:v>
                </c:pt>
                <c:pt idx="4">
                  <c:v>-33.67</c:v>
                </c:pt>
                <c:pt idx="5">
                  <c:v>-39.119999999999997</c:v>
                </c:pt>
                <c:pt idx="6">
                  <c:v>-43.88</c:v>
                </c:pt>
                <c:pt idx="7">
                  <c:v>-45.3</c:v>
                </c:pt>
                <c:pt idx="8">
                  <c:v>-47</c:v>
                </c:pt>
                <c:pt idx="9">
                  <c:v>-48.3</c:v>
                </c:pt>
                <c:pt idx="10">
                  <c:v>-47.5</c:v>
                </c:pt>
                <c:pt idx="11">
                  <c:v>-47.5</c:v>
                </c:pt>
                <c:pt idx="12">
                  <c:v>-46.5</c:v>
                </c:pt>
                <c:pt idx="13">
                  <c:v>-45.7</c:v>
                </c:pt>
                <c:pt idx="14">
                  <c:v>-44.2</c:v>
                </c:pt>
                <c:pt idx="15">
                  <c:v>-41.7</c:v>
                </c:pt>
                <c:pt idx="16">
                  <c:v>-40.700000000000003</c:v>
                </c:pt>
                <c:pt idx="17">
                  <c:v>-38.9</c:v>
                </c:pt>
                <c:pt idx="18">
                  <c:v>-45.8</c:v>
                </c:pt>
                <c:pt idx="19">
                  <c:v>-70.34</c:v>
                </c:pt>
                <c:pt idx="20">
                  <c:v>-62.3</c:v>
                </c:pt>
                <c:pt idx="21">
                  <c:v>-61.1</c:v>
                </c:pt>
                <c:pt idx="22">
                  <c:v>-59.9</c:v>
                </c:pt>
                <c:pt idx="23">
                  <c:v>-58.6</c:v>
                </c:pt>
                <c:pt idx="24">
                  <c:v>-57.6</c:v>
                </c:pt>
                <c:pt idx="25">
                  <c:v>-56.7</c:v>
                </c:pt>
                <c:pt idx="26">
                  <c:v>-56.3</c:v>
                </c:pt>
                <c:pt idx="27">
                  <c:v>-56.2</c:v>
                </c:pt>
                <c:pt idx="28">
                  <c:v>-55.6</c:v>
                </c:pt>
                <c:pt idx="29">
                  <c:v>-54.9</c:v>
                </c:pt>
                <c:pt idx="30">
                  <c:v>-52.8</c:v>
                </c:pt>
                <c:pt idx="31">
                  <c:v>-50.1</c:v>
                </c:pt>
                <c:pt idx="32">
                  <c:v>-49.5</c:v>
                </c:pt>
                <c:pt idx="33">
                  <c:v>-51.8</c:v>
                </c:pt>
                <c:pt idx="34">
                  <c:v>-53.3</c:v>
                </c:pt>
                <c:pt idx="35">
                  <c:v>-56.3</c:v>
                </c:pt>
                <c:pt idx="36">
                  <c:v>-58.2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1-42E3-BA10-C4A27CAF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91071"/>
        <c:axId val="1715989823"/>
      </c:scatterChart>
      <c:valAx>
        <c:axId val="19375308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2881231"/>
        <c:crosses val="autoZero"/>
        <c:crossBetween val="midCat"/>
      </c:valAx>
      <c:valAx>
        <c:axId val="18128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7530879"/>
        <c:crosses val="autoZero"/>
        <c:crossBetween val="midCat"/>
      </c:valAx>
      <c:valAx>
        <c:axId val="1715989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5991071"/>
        <c:crosses val="max"/>
        <c:crossBetween val="midCat"/>
      </c:valAx>
      <c:valAx>
        <c:axId val="1715991071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7159898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14</xdr:row>
      <xdr:rowOff>152400</xdr:rowOff>
    </xdr:from>
    <xdr:to>
      <xdr:col>22</xdr:col>
      <xdr:colOff>160020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11451-7F59-478F-A47D-58C85F38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3</xdr:row>
      <xdr:rowOff>7620</xdr:rowOff>
    </xdr:from>
    <xdr:to>
      <xdr:col>22</xdr:col>
      <xdr:colOff>99060</xdr:colOff>
      <xdr:row>14</xdr:row>
      <xdr:rowOff>80835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70303-DE7D-4F9F-A73D-3B4D3BC1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7857</xdr:colOff>
      <xdr:row>0</xdr:row>
      <xdr:rowOff>179895</xdr:rowOff>
    </xdr:from>
    <xdr:to>
      <xdr:col>23</xdr:col>
      <xdr:colOff>1</xdr:colOff>
      <xdr:row>17</xdr:row>
      <xdr:rowOff>7855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86950-F8A0-4D38-842C-CF482DC6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47134</xdr:colOff>
      <xdr:row>4</xdr:row>
      <xdr:rowOff>0</xdr:rowOff>
    </xdr:from>
    <xdr:to>
      <xdr:col>25</xdr:col>
      <xdr:colOff>39278</xdr:colOff>
      <xdr:row>30</xdr:row>
      <xdr:rowOff>133545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DB682-D516-4CDE-8F82-6D08766D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68580</xdr:rowOff>
    </xdr:from>
    <xdr:to>
      <xdr:col>16</xdr:col>
      <xdr:colOff>129540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B1976-A108-4ED4-AE7E-5EDA4FC3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EA075-466C-49F1-933F-3D6DBC387CF3}" name="Table3" displayName="Table3" ref="A1:O83" totalsRowShown="0">
  <autoFilter ref="A1:O83" xr:uid="{C813A57C-C859-4575-A3EB-12651438BA43}"/>
  <sortState xmlns:xlrd2="http://schemas.microsoft.com/office/spreadsheetml/2017/richdata2" ref="A2:E83">
    <sortCondition ref="A1:A83"/>
  </sortState>
  <tableColumns count="15">
    <tableColumn id="1" xr3:uid="{26C300BA-4CB2-4F0F-9A01-319354827239}" name="f"/>
    <tableColumn id="5" xr3:uid="{01AD764A-85AD-4708-A9EB-FEA32C1AF807}" name="Vin"/>
    <tableColumn id="2" xr3:uid="{DCD9D489-A671-46E1-8656-3A2982449D4F}" name="Vout"/>
    <tableColumn id="3" xr3:uid="{A2181F10-F36C-4AED-9BA3-1FF16AB8BCE4}" name="Phase"/>
    <tableColumn id="6" xr3:uid="{34D150FC-AD8D-41FB-89F5-E799F0668754}" name="Ratio"/>
    <tableColumn id="4" xr3:uid="{171B11C5-A39B-4FAF-90F7-4AA938912F90}" name="V(Rin)"/>
    <tableColumn id="7" xr3:uid="{4709FFEF-4CA9-4BAB-8E62-DFFD233B802A}" name="I (in)" dataDxfId="21">
      <calculatedColumnFormula>Table3[[#This Row],[V(Rin)]]/1800</calculatedColumnFormula>
    </tableColumn>
    <tableColumn id="8" xr3:uid="{66F6B17A-9289-4A91-B63B-7B795EF06B4B}" name="Zin" dataDxfId="20">
      <calculatedColumnFormula>Table3[[#This Row],[Vin]]/Table3[[#This Row],[I (in)]]</calculatedColumnFormula>
    </tableColumn>
    <tableColumn id="9" xr3:uid="{8500C848-61E1-4003-A160-97CBEE22FB55}" name="Vin2" dataDxfId="19"/>
    <tableColumn id="10" xr3:uid="{73F89E9D-9441-43D3-A091-2E9D03B68C79}" name="Vout2" dataDxfId="18"/>
    <tableColumn id="11" xr3:uid="{641DA99B-FC98-4882-985D-CB9456AD2DAF}" name="Ratio2" dataDxfId="17"/>
    <tableColumn id="12" xr3:uid="{51B425EC-2034-4CF2-BCE7-E2A50DCCB30B}" name="Phase2" dataDxfId="16"/>
    <tableColumn id="13" xr3:uid="{9F8EE005-BB66-4FCA-9A75-83F8BBE73371}" name="V(Rin)2" dataDxfId="15"/>
    <tableColumn id="14" xr3:uid="{47843922-7712-4479-8822-522C2C27C251}" name="I (in)2" dataDxfId="14"/>
    <tableColumn id="15" xr3:uid="{59452D67-C376-4731-BC2F-C9EF81CC702D}" name="Zin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02F7C-0601-4F69-8528-B6E2FAD95E71}" name="Table32" displayName="Table32" ref="A1:O83" totalsRowShown="0">
  <autoFilter ref="A1:O83" xr:uid="{C813A57C-C859-4575-A3EB-12651438BA43}"/>
  <sortState xmlns:xlrd2="http://schemas.microsoft.com/office/spreadsheetml/2017/richdata2" ref="A2:H83">
    <sortCondition ref="A1:A83"/>
  </sortState>
  <tableColumns count="15">
    <tableColumn id="1" xr3:uid="{88701FD2-F813-4368-BB78-2D857DCEA2B7}" name="f"/>
    <tableColumn id="5" xr3:uid="{1704A946-469D-44D4-9A3F-B0DD13D7D817}" name="Vin" dataDxfId="12"/>
    <tableColumn id="2" xr3:uid="{9EA5D6C8-224A-4BF1-A22A-8C9FF9B9E8B2}" name="Vout" dataDxfId="11"/>
    <tableColumn id="3" xr3:uid="{EFB0534D-B1DC-4664-BD9C-478E3206EE08}" name="Ratio" dataDxfId="10"/>
    <tableColumn id="6" xr3:uid="{37418A00-6C06-44CD-8941-6A3601F771DF}" name="Phase" dataDxfId="9"/>
    <tableColumn id="7" xr3:uid="{D6A5BD98-3139-46E8-8760-0CB15BE5937B}" name="V(Rin)" dataDxfId="8"/>
    <tableColumn id="9" xr3:uid="{9272FFB1-5391-4368-818A-44814016A5AE}" name="I (Rin)" dataDxfId="7">
      <calculatedColumnFormula>Table32[[#This Row],[V(Rin)]]/1800</calculatedColumnFormula>
    </tableColumn>
    <tableColumn id="10" xr3:uid="{4262704C-B84D-4051-AAB4-EE84F0D33424}" name="Zin" dataDxfId="6">
      <calculatedColumnFormula>Table32[[#This Row],[Vin]]/Table32[[#This Row],[I (Rin)]]</calculatedColumnFormula>
    </tableColumn>
    <tableColumn id="4" xr3:uid="{DCF33C67-76B2-4A8B-8492-BB2CCD5E9E46}" name="Vinp" dataDxfId="5"/>
    <tableColumn id="8" xr3:uid="{27F2D5A4-9007-4E2F-BFD7-4138659BD60F}" name="Voutp" dataDxfId="4"/>
    <tableColumn id="11" xr3:uid="{16D5FB1E-0F1D-4D50-9D61-787ECF5A49B9}" name="Ratiop" dataDxfId="3"/>
    <tableColumn id="12" xr3:uid="{D0977272-1571-4AED-8305-9D25CB000C7C}" name="Phasep" dataDxfId="2"/>
    <tableColumn id="13" xr3:uid="{5F53FA38-ADBB-4609-A3E1-9DBF2BD805F6}" name="V(Rin)2"/>
    <tableColumn id="14" xr3:uid="{AC3914C3-AC92-4556-9F81-4BAF10E36116}" name="I(Rin)"/>
    <tableColumn id="15" xr3:uid="{7A7FF07A-B116-4716-8312-703C7753B18D}" name="Zi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32F6FF-6BFE-4749-9691-0DD777BC469C}" name="Table2" displayName="Table2" ref="A1:C38" totalsRowShown="0">
  <autoFilter ref="A1:C38" xr:uid="{E4C1E901-1B3E-4414-BC1E-FE75CB8F7D48}"/>
  <sortState xmlns:xlrd2="http://schemas.microsoft.com/office/spreadsheetml/2017/richdata2" ref="A2:C38">
    <sortCondition ref="A1:A38"/>
  </sortState>
  <tableColumns count="3">
    <tableColumn id="1" xr3:uid="{217A896A-749B-4189-A38A-4FDFE4F1C42C}" name="f" dataDxfId="1"/>
    <tableColumn id="2" xr3:uid="{29CDDCD9-8581-4123-80AB-5F603A726989}" name="Z" dataDxfId="0"/>
    <tableColumn id="3" xr3:uid="{D9E16424-4CD7-4615-9EBD-87339443DC3D}" name="Ph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E787-6C5D-4F9F-AF2A-D8B169307801}">
  <dimension ref="A1:U83"/>
  <sheetViews>
    <sheetView zoomScaleNormal="100" workbookViewId="0">
      <selection activeCell="O2" sqref="O2"/>
    </sheetView>
  </sheetViews>
  <sheetFormatPr defaultRowHeight="14.4" x14ac:dyDescent="0.3"/>
  <cols>
    <col min="7" max="7" width="12" style="1" bestFit="1" customWidth="1"/>
    <col min="8" max="8" width="8.88671875" style="1"/>
    <col min="9" max="9" width="8.88671875" style="5"/>
    <col min="10" max="11" width="8.88671875" style="2"/>
    <col min="12" max="12" width="9.109375" style="2" bestFit="1" customWidth="1"/>
  </cols>
  <sheetData>
    <row r="1" spans="1:1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9</v>
      </c>
      <c r="G1" s="1" t="s">
        <v>7</v>
      </c>
      <c r="H1" s="1" t="s">
        <v>5</v>
      </c>
      <c r="I1" s="5" t="s">
        <v>15</v>
      </c>
      <c r="J1" s="2" t="s">
        <v>16</v>
      </c>
      <c r="K1" s="2" t="s">
        <v>17</v>
      </c>
      <c r="L1" s="2" t="s">
        <v>18</v>
      </c>
      <c r="M1" t="s">
        <v>21</v>
      </c>
      <c r="N1" t="s">
        <v>23</v>
      </c>
      <c r="O1" t="s">
        <v>19</v>
      </c>
    </row>
    <row r="2" spans="1:15" x14ac:dyDescent="0.3">
      <c r="A2" s="1">
        <v>10000</v>
      </c>
      <c r="B2">
        <v>0.2</v>
      </c>
      <c r="C2">
        <v>16.899999999999999</v>
      </c>
      <c r="D2">
        <v>-4</v>
      </c>
      <c r="E2">
        <v>38.6</v>
      </c>
      <c r="F2" s="1">
        <v>4.8799999999999998E-3</v>
      </c>
      <c r="G2" s="1">
        <f>Table3[[#This Row],[V(Rin)]]/1800</f>
        <v>2.7111111111111112E-6</v>
      </c>
      <c r="H2" s="1">
        <f>Table3[[#This Row],[Vin]]/Table3[[#This Row],[I (in)]]</f>
        <v>73770.491803278695</v>
      </c>
      <c r="I2" s="5">
        <v>0.2</v>
      </c>
      <c r="J2" s="2">
        <v>17.2</v>
      </c>
      <c r="K2" s="2">
        <v>38.700000000000003</v>
      </c>
      <c r="L2" s="2">
        <v>-4</v>
      </c>
      <c r="M2" s="2"/>
      <c r="N2" s="2"/>
      <c r="O2" s="2"/>
    </row>
    <row r="3" spans="1:15" x14ac:dyDescent="0.3">
      <c r="A3" s="1">
        <v>20000</v>
      </c>
      <c r="B3">
        <v>0.2</v>
      </c>
      <c r="C3">
        <v>18</v>
      </c>
      <c r="D3">
        <v>-7</v>
      </c>
      <c r="E3">
        <v>39.1</v>
      </c>
      <c r="F3" s="1">
        <v>6.9800000000000001E-3</v>
      </c>
      <c r="G3" s="1">
        <f>Table3[[#This Row],[V(Rin)]]/1800</f>
        <v>3.8777777777777775E-6</v>
      </c>
      <c r="H3" s="1">
        <f>Table3[[#This Row],[Vin]]/Table3[[#This Row],[I (in)]]</f>
        <v>51575.931232091694</v>
      </c>
      <c r="I3" s="5">
        <v>0.2</v>
      </c>
      <c r="J3" s="2">
        <v>18.100000000000001</v>
      </c>
      <c r="K3" s="2">
        <v>39.1</v>
      </c>
      <c r="L3" s="2">
        <v>-6</v>
      </c>
      <c r="M3" s="2"/>
      <c r="N3" s="2"/>
      <c r="O3" s="2"/>
    </row>
    <row r="4" spans="1:15" x14ac:dyDescent="0.3">
      <c r="A4" s="1">
        <v>30000</v>
      </c>
      <c r="B4">
        <v>0.1</v>
      </c>
      <c r="C4">
        <v>9.9</v>
      </c>
      <c r="D4">
        <v>-8</v>
      </c>
      <c r="E4">
        <v>40</v>
      </c>
      <c r="F4" s="1">
        <v>5.5999999999999999E-3</v>
      </c>
      <c r="G4" s="1">
        <f>Table3[[#This Row],[V(Rin)]]/1800</f>
        <v>3.1111111111111112E-6</v>
      </c>
      <c r="H4" s="1">
        <f>Table3[[#This Row],[Vin]]/Table3[[#This Row],[I (in)]]</f>
        <v>32142.857142857145</v>
      </c>
      <c r="I4" s="5">
        <v>0.2</v>
      </c>
      <c r="J4" s="2">
        <v>19.7</v>
      </c>
      <c r="K4" s="2">
        <v>39.9</v>
      </c>
      <c r="L4" s="2">
        <v>-11</v>
      </c>
      <c r="M4" s="2"/>
      <c r="N4" s="2"/>
      <c r="O4" s="2"/>
    </row>
    <row r="5" spans="1:15" x14ac:dyDescent="0.3">
      <c r="A5" s="1">
        <v>31000</v>
      </c>
      <c r="B5">
        <v>0.1</v>
      </c>
      <c r="C5">
        <v>10.1</v>
      </c>
      <c r="D5">
        <v>-8</v>
      </c>
      <c r="E5">
        <v>40.200000000000003</v>
      </c>
      <c r="M5" s="2"/>
      <c r="N5" s="2"/>
      <c r="O5" s="2"/>
    </row>
    <row r="6" spans="1:15" x14ac:dyDescent="0.3">
      <c r="A6" s="1">
        <v>32000</v>
      </c>
      <c r="B6">
        <v>0.1</v>
      </c>
      <c r="C6">
        <v>10.199999999999999</v>
      </c>
      <c r="D6">
        <v>-9</v>
      </c>
      <c r="E6">
        <v>40.299999999999997</v>
      </c>
      <c r="M6" s="2"/>
      <c r="N6" s="2"/>
      <c r="O6" s="2"/>
    </row>
    <row r="7" spans="1:15" x14ac:dyDescent="0.3">
      <c r="A7" s="1">
        <v>33000</v>
      </c>
      <c r="B7">
        <v>0.1</v>
      </c>
      <c r="C7">
        <v>10.4</v>
      </c>
      <c r="D7">
        <v>-10</v>
      </c>
      <c r="E7">
        <v>40.4</v>
      </c>
      <c r="M7" s="2"/>
      <c r="N7" s="2"/>
      <c r="O7" s="2"/>
    </row>
    <row r="8" spans="1:15" x14ac:dyDescent="0.3">
      <c r="A8" s="1">
        <v>34000</v>
      </c>
      <c r="B8">
        <v>0.1</v>
      </c>
      <c r="C8">
        <v>10.5</v>
      </c>
      <c r="D8">
        <v>-10</v>
      </c>
      <c r="E8">
        <v>40.6</v>
      </c>
      <c r="M8" s="2"/>
      <c r="N8" s="2"/>
      <c r="O8" s="2"/>
    </row>
    <row r="9" spans="1:15" x14ac:dyDescent="0.3">
      <c r="A9" s="1">
        <v>35000</v>
      </c>
      <c r="B9">
        <v>0.1</v>
      </c>
      <c r="C9">
        <v>10.7</v>
      </c>
      <c r="D9">
        <v>-10</v>
      </c>
      <c r="E9">
        <v>40.700000000000003</v>
      </c>
      <c r="F9" s="1">
        <v>6.0200000000000002E-3</v>
      </c>
      <c r="G9" s="1">
        <f>Table3[[#This Row],[V(Rin)]]/1800</f>
        <v>3.3444444444444445E-6</v>
      </c>
      <c r="H9" s="1">
        <f>Table3[[#This Row],[Vin]]/Table3[[#This Row],[I (in)]]</f>
        <v>29900.332225913622</v>
      </c>
      <c r="M9" s="2"/>
      <c r="N9" s="2"/>
      <c r="O9" s="2"/>
    </row>
    <row r="10" spans="1:15" x14ac:dyDescent="0.3">
      <c r="A10" s="1">
        <v>36000</v>
      </c>
      <c r="B10">
        <v>0.1</v>
      </c>
      <c r="C10">
        <v>10.9</v>
      </c>
      <c r="D10">
        <v>-10</v>
      </c>
      <c r="E10">
        <v>40.799999999999997</v>
      </c>
      <c r="M10" s="2"/>
      <c r="N10" s="2"/>
      <c r="O10" s="2"/>
    </row>
    <row r="11" spans="1:15" x14ac:dyDescent="0.3">
      <c r="A11" s="1">
        <v>37000</v>
      </c>
      <c r="B11">
        <v>0.1</v>
      </c>
      <c r="C11">
        <v>11.1</v>
      </c>
      <c r="D11">
        <v>-12</v>
      </c>
      <c r="E11">
        <v>41</v>
      </c>
      <c r="M11" s="2"/>
      <c r="N11" s="2"/>
      <c r="O11" s="2"/>
    </row>
    <row r="12" spans="1:15" x14ac:dyDescent="0.3">
      <c r="A12" s="1">
        <v>38000</v>
      </c>
      <c r="B12">
        <v>0.1</v>
      </c>
      <c r="C12">
        <v>11.3</v>
      </c>
      <c r="D12">
        <v>-12</v>
      </c>
      <c r="E12">
        <v>41.1</v>
      </c>
      <c r="M12" s="2"/>
      <c r="N12" s="2"/>
      <c r="O12" s="2"/>
    </row>
    <row r="13" spans="1:15" x14ac:dyDescent="0.3">
      <c r="A13" s="1">
        <v>39000</v>
      </c>
      <c r="B13">
        <v>0.1</v>
      </c>
      <c r="C13">
        <v>11.5</v>
      </c>
      <c r="D13">
        <v>-13</v>
      </c>
      <c r="E13">
        <v>41.3</v>
      </c>
      <c r="M13" s="2"/>
      <c r="N13" s="2"/>
      <c r="O13" s="2"/>
    </row>
    <row r="14" spans="1:15" x14ac:dyDescent="0.3">
      <c r="A14" s="1">
        <v>40000</v>
      </c>
      <c r="B14">
        <v>0.1</v>
      </c>
      <c r="C14">
        <v>11.7</v>
      </c>
      <c r="D14">
        <v>-14</v>
      </c>
      <c r="E14">
        <v>41.5</v>
      </c>
      <c r="F14" s="1">
        <v>6.4799999999999996E-3</v>
      </c>
      <c r="G14" s="1">
        <f>Table3[[#This Row],[V(Rin)]]/1800</f>
        <v>3.5999999999999998E-6</v>
      </c>
      <c r="H14" s="1">
        <f>Table3[[#This Row],[Vin]]/Table3[[#This Row],[I (in)]]</f>
        <v>27777.777777777781</v>
      </c>
      <c r="I14" s="5">
        <v>0.1</v>
      </c>
      <c r="J14" s="2">
        <v>11.2</v>
      </c>
      <c r="K14" s="2">
        <v>41</v>
      </c>
      <c r="L14" s="2">
        <v>-19</v>
      </c>
      <c r="M14" s="2"/>
      <c r="N14" s="2"/>
      <c r="O14" s="2"/>
    </row>
    <row r="15" spans="1:15" x14ac:dyDescent="0.3">
      <c r="A15" s="1">
        <v>41000</v>
      </c>
      <c r="B15">
        <v>0.1</v>
      </c>
      <c r="C15">
        <v>12</v>
      </c>
      <c r="D15">
        <v>-14</v>
      </c>
      <c r="E15">
        <v>41.7</v>
      </c>
      <c r="M15" s="2"/>
      <c r="N15" s="2"/>
      <c r="O15" s="2"/>
    </row>
    <row r="16" spans="1:15" x14ac:dyDescent="0.3">
      <c r="A16" s="1">
        <v>42000</v>
      </c>
      <c r="B16">
        <v>0.1</v>
      </c>
      <c r="C16">
        <v>12.3</v>
      </c>
      <c r="D16">
        <v>-15</v>
      </c>
      <c r="E16">
        <v>41.9</v>
      </c>
      <c r="M16" s="2"/>
      <c r="N16" s="2"/>
      <c r="O16" s="2"/>
    </row>
    <row r="17" spans="1:21" x14ac:dyDescent="0.3">
      <c r="A17" s="1">
        <v>43000</v>
      </c>
      <c r="B17">
        <v>0.1</v>
      </c>
      <c r="C17">
        <v>12.6</v>
      </c>
      <c r="D17">
        <v>-15</v>
      </c>
      <c r="E17">
        <v>42.1</v>
      </c>
      <c r="M17" s="2"/>
      <c r="N17" s="2"/>
      <c r="O17" s="2"/>
    </row>
    <row r="18" spans="1:21" x14ac:dyDescent="0.3">
      <c r="A18" s="1">
        <v>44000</v>
      </c>
      <c r="B18">
        <v>0.1</v>
      </c>
      <c r="C18">
        <v>12.9</v>
      </c>
      <c r="D18">
        <v>-17</v>
      </c>
      <c r="E18">
        <v>42.3</v>
      </c>
      <c r="M18" s="2"/>
      <c r="N18" s="2"/>
      <c r="O18" s="2"/>
    </row>
    <row r="19" spans="1:21" x14ac:dyDescent="0.3">
      <c r="A19" s="1">
        <v>45000</v>
      </c>
      <c r="B19">
        <v>0.1</v>
      </c>
      <c r="C19">
        <v>13.2</v>
      </c>
      <c r="D19">
        <v>-17</v>
      </c>
      <c r="E19">
        <v>42.5</v>
      </c>
      <c r="F19" s="1">
        <v>6.9800000000000001E-3</v>
      </c>
      <c r="G19" s="1">
        <f>Table3[[#This Row],[V(Rin)]]/1800</f>
        <v>3.8777777777777775E-6</v>
      </c>
      <c r="H19" s="1">
        <f>Table3[[#This Row],[Vin]]/Table3[[#This Row],[I (in)]]</f>
        <v>25787.965616045847</v>
      </c>
      <c r="M19" s="2"/>
      <c r="N19" s="2"/>
      <c r="O19" s="2"/>
    </row>
    <row r="20" spans="1:21" x14ac:dyDescent="0.3">
      <c r="A20" s="1">
        <v>46000</v>
      </c>
      <c r="B20">
        <v>0.1</v>
      </c>
      <c r="C20">
        <v>13.6</v>
      </c>
      <c r="D20">
        <v>-18</v>
      </c>
      <c r="E20">
        <v>42.7</v>
      </c>
      <c r="M20" s="2"/>
      <c r="N20" s="2"/>
      <c r="O20" s="2"/>
    </row>
    <row r="21" spans="1:21" x14ac:dyDescent="0.3">
      <c r="A21" s="1">
        <v>47000</v>
      </c>
      <c r="B21">
        <v>0.1</v>
      </c>
      <c r="C21">
        <v>13.9</v>
      </c>
      <c r="D21">
        <v>-18</v>
      </c>
      <c r="E21">
        <v>43</v>
      </c>
      <c r="M21" s="2"/>
      <c r="N21" s="2"/>
      <c r="O21" s="2"/>
    </row>
    <row r="22" spans="1:21" x14ac:dyDescent="0.3">
      <c r="A22" s="1">
        <v>48000</v>
      </c>
      <c r="B22">
        <v>0.1</v>
      </c>
      <c r="C22">
        <v>14.3</v>
      </c>
      <c r="D22">
        <v>-19</v>
      </c>
      <c r="E22">
        <v>43.2</v>
      </c>
      <c r="M22" s="2"/>
      <c r="N22" s="2"/>
      <c r="O22" s="2"/>
    </row>
    <row r="23" spans="1:21" x14ac:dyDescent="0.3">
      <c r="A23" s="1">
        <v>49000</v>
      </c>
      <c r="B23">
        <v>0.1</v>
      </c>
      <c r="C23">
        <v>14.8</v>
      </c>
      <c r="D23">
        <v>-20</v>
      </c>
      <c r="E23">
        <v>43.5</v>
      </c>
      <c r="M23" s="2"/>
      <c r="N23" s="2"/>
      <c r="O23" s="2"/>
    </row>
    <row r="24" spans="1:21" x14ac:dyDescent="0.3">
      <c r="A24" s="1">
        <v>50000</v>
      </c>
      <c r="B24">
        <v>0.1</v>
      </c>
      <c r="C24">
        <v>15.2</v>
      </c>
      <c r="D24">
        <v>-22</v>
      </c>
      <c r="E24">
        <v>43.7</v>
      </c>
      <c r="F24" s="1">
        <v>7.5900000000000004E-3</v>
      </c>
      <c r="G24" s="1">
        <f>Table3[[#This Row],[V(Rin)]]/1800</f>
        <v>4.2166666666666672E-6</v>
      </c>
      <c r="H24" s="1">
        <f>Table3[[#This Row],[Vin]]/Table3[[#This Row],[I (in)]]</f>
        <v>23715.415019762844</v>
      </c>
      <c r="I24" s="5">
        <v>0.1</v>
      </c>
      <c r="J24" s="2">
        <v>13.4</v>
      </c>
      <c r="K24" s="2">
        <v>42.6</v>
      </c>
      <c r="L24" s="2">
        <v>-29</v>
      </c>
      <c r="M24" s="2"/>
      <c r="N24" s="2"/>
      <c r="O24" s="2"/>
      <c r="U24" t="s">
        <v>6</v>
      </c>
    </row>
    <row r="25" spans="1:21" x14ac:dyDescent="0.3">
      <c r="A25" s="1">
        <v>51000</v>
      </c>
      <c r="B25">
        <v>0.1</v>
      </c>
      <c r="C25">
        <v>15.9</v>
      </c>
      <c r="D25">
        <v>-23</v>
      </c>
      <c r="E25">
        <v>44.1</v>
      </c>
      <c r="I25" s="5">
        <v>0.1</v>
      </c>
      <c r="J25" s="2">
        <v>13.7</v>
      </c>
      <c r="K25" s="2">
        <v>42.8</v>
      </c>
      <c r="L25" s="2">
        <v>-29</v>
      </c>
      <c r="M25" s="2"/>
      <c r="N25" s="2"/>
      <c r="O25" s="2"/>
      <c r="U25" t="s">
        <v>8</v>
      </c>
    </row>
    <row r="26" spans="1:21" x14ac:dyDescent="0.3">
      <c r="A26" s="1">
        <v>52000</v>
      </c>
      <c r="B26">
        <v>0.1</v>
      </c>
      <c r="C26">
        <v>16.399999999999999</v>
      </c>
      <c r="D26">
        <v>-24</v>
      </c>
      <c r="E26">
        <v>44.4</v>
      </c>
      <c r="I26" s="5">
        <v>0.1</v>
      </c>
      <c r="J26" s="2">
        <v>14</v>
      </c>
      <c r="K26" s="2">
        <v>43</v>
      </c>
      <c r="L26" s="2">
        <v>-30</v>
      </c>
      <c r="M26" s="2"/>
      <c r="N26" s="2"/>
      <c r="O26" s="2"/>
    </row>
    <row r="27" spans="1:21" x14ac:dyDescent="0.3">
      <c r="A27" s="1">
        <v>53000</v>
      </c>
      <c r="B27">
        <v>0.1</v>
      </c>
      <c r="C27">
        <v>17</v>
      </c>
      <c r="D27">
        <v>-26</v>
      </c>
      <c r="E27">
        <v>44.7</v>
      </c>
      <c r="I27" s="5">
        <v>0.1</v>
      </c>
      <c r="J27" s="2">
        <v>14.3</v>
      </c>
      <c r="K27" s="2">
        <v>43.2</v>
      </c>
      <c r="L27" s="2">
        <v>-33</v>
      </c>
      <c r="M27" s="2"/>
      <c r="N27" s="2"/>
      <c r="O27" s="2"/>
    </row>
    <row r="28" spans="1:21" x14ac:dyDescent="0.3">
      <c r="A28" s="1">
        <v>54000</v>
      </c>
      <c r="B28">
        <v>0.1</v>
      </c>
      <c r="C28">
        <v>17.7</v>
      </c>
      <c r="D28">
        <v>-26</v>
      </c>
      <c r="E28">
        <v>45</v>
      </c>
      <c r="I28" s="5">
        <v>0.1</v>
      </c>
      <c r="J28" s="2">
        <v>14.6</v>
      </c>
      <c r="K28" s="2">
        <v>43.3</v>
      </c>
      <c r="L28" s="2">
        <v>-33</v>
      </c>
      <c r="M28" s="2"/>
      <c r="N28" s="2"/>
      <c r="O28" s="2"/>
    </row>
    <row r="29" spans="1:21" x14ac:dyDescent="0.3">
      <c r="A29" s="1">
        <v>55000</v>
      </c>
      <c r="B29">
        <v>0.1</v>
      </c>
      <c r="C29">
        <v>18.399999999999999</v>
      </c>
      <c r="D29">
        <v>-28</v>
      </c>
      <c r="E29">
        <v>45.3</v>
      </c>
      <c r="F29" s="1">
        <v>8.3400000000000002E-3</v>
      </c>
      <c r="G29" s="1">
        <f>Table3[[#This Row],[V(Rin)]]/1800</f>
        <v>4.6333333333333336E-6</v>
      </c>
      <c r="H29" s="1">
        <f>Table3[[#This Row],[Vin]]/Table3[[#This Row],[I (in)]]</f>
        <v>21582.733812949642</v>
      </c>
      <c r="I29" s="5">
        <v>0.1</v>
      </c>
      <c r="J29" s="2">
        <v>14.9</v>
      </c>
      <c r="K29" s="2">
        <v>43.5</v>
      </c>
      <c r="L29" s="2">
        <v>-36</v>
      </c>
      <c r="M29" s="2"/>
      <c r="N29" s="2"/>
      <c r="O29" s="2"/>
    </row>
    <row r="30" spans="1:21" x14ac:dyDescent="0.3">
      <c r="A30" s="1">
        <v>56000</v>
      </c>
      <c r="B30">
        <v>0.1</v>
      </c>
      <c r="C30">
        <v>19.100000000000001</v>
      </c>
      <c r="D30">
        <v>-30</v>
      </c>
      <c r="E30">
        <v>45.7</v>
      </c>
      <c r="I30" s="5">
        <v>0.1</v>
      </c>
      <c r="J30" s="2">
        <v>15.3</v>
      </c>
      <c r="K30" s="2">
        <v>43.7</v>
      </c>
      <c r="L30" s="2">
        <v>-38</v>
      </c>
      <c r="M30" s="2"/>
      <c r="N30" s="2"/>
      <c r="O30" s="2"/>
    </row>
    <row r="31" spans="1:21" x14ac:dyDescent="0.3">
      <c r="A31" s="1">
        <v>57000</v>
      </c>
      <c r="B31">
        <v>0.1</v>
      </c>
      <c r="C31">
        <v>19.899999999999999</v>
      </c>
      <c r="D31">
        <v>-32</v>
      </c>
      <c r="E31">
        <v>46</v>
      </c>
      <c r="I31" s="5">
        <v>0.1</v>
      </c>
      <c r="J31" s="2">
        <v>15.7</v>
      </c>
      <c r="K31" s="2">
        <v>43.9</v>
      </c>
      <c r="L31" s="2">
        <v>-41</v>
      </c>
      <c r="M31" s="2"/>
      <c r="N31" s="2"/>
      <c r="O31" s="2"/>
    </row>
    <row r="32" spans="1:21" x14ac:dyDescent="0.3">
      <c r="A32" s="1">
        <v>58000</v>
      </c>
      <c r="B32">
        <v>0.1</v>
      </c>
      <c r="C32">
        <v>20.8</v>
      </c>
      <c r="D32">
        <v>-34</v>
      </c>
      <c r="E32">
        <v>46.4</v>
      </c>
      <c r="I32" s="5">
        <v>0.1</v>
      </c>
      <c r="J32" s="2">
        <v>16</v>
      </c>
      <c r="K32" s="2">
        <v>44.1</v>
      </c>
      <c r="L32" s="2">
        <v>-42</v>
      </c>
      <c r="M32" s="2"/>
      <c r="N32" s="2"/>
      <c r="O32" s="2"/>
    </row>
    <row r="33" spans="1:15" x14ac:dyDescent="0.3">
      <c r="A33" s="1">
        <v>59000</v>
      </c>
      <c r="B33">
        <v>0.05</v>
      </c>
      <c r="C33">
        <v>10.8</v>
      </c>
      <c r="D33">
        <v>-35</v>
      </c>
      <c r="E33">
        <v>46.8</v>
      </c>
      <c r="I33" s="5">
        <v>0.1</v>
      </c>
      <c r="J33" s="2">
        <v>16.399999999999999</v>
      </c>
      <c r="K33" s="2">
        <v>44.3</v>
      </c>
      <c r="L33" s="2">
        <v>-43</v>
      </c>
      <c r="M33" s="2"/>
      <c r="N33" s="2"/>
      <c r="O33" s="2"/>
    </row>
    <row r="34" spans="1:15" x14ac:dyDescent="0.3">
      <c r="A34" s="1">
        <v>60000</v>
      </c>
      <c r="B34">
        <v>0.05</v>
      </c>
      <c r="C34">
        <v>11.3</v>
      </c>
      <c r="D34">
        <v>-39</v>
      </c>
      <c r="E34">
        <v>47.2</v>
      </c>
      <c r="F34" s="1">
        <v>4.8399999999999997E-3</v>
      </c>
      <c r="G34" s="1">
        <f>Table3[[#This Row],[V(Rin)]]/1800</f>
        <v>2.6888888888888888E-6</v>
      </c>
      <c r="H34" s="1">
        <f>Table3[[#This Row],[Vin]]/Table3[[#This Row],[I (in)]]</f>
        <v>18595.041322314053</v>
      </c>
      <c r="I34" s="5">
        <v>0.1</v>
      </c>
      <c r="J34" s="2">
        <v>16.7</v>
      </c>
      <c r="K34" s="2">
        <v>44.5</v>
      </c>
      <c r="L34" s="2">
        <v>-45</v>
      </c>
      <c r="M34" s="2"/>
      <c r="N34" s="2"/>
      <c r="O34" s="2"/>
    </row>
    <row r="35" spans="1:15" x14ac:dyDescent="0.3">
      <c r="A35" s="1">
        <v>61000</v>
      </c>
      <c r="B35">
        <v>0.05</v>
      </c>
      <c r="C35">
        <v>11.9</v>
      </c>
      <c r="D35">
        <v>-41</v>
      </c>
      <c r="E35">
        <v>47.6</v>
      </c>
      <c r="I35" s="5">
        <v>0.1</v>
      </c>
      <c r="J35" s="2">
        <v>17.100000000000001</v>
      </c>
      <c r="K35" s="2">
        <v>44.7</v>
      </c>
      <c r="L35" s="2">
        <v>-47</v>
      </c>
      <c r="M35" s="2"/>
      <c r="N35" s="2"/>
      <c r="O35" s="2"/>
    </row>
    <row r="36" spans="1:15" x14ac:dyDescent="0.3">
      <c r="A36" s="1">
        <v>62000</v>
      </c>
      <c r="B36">
        <v>0.05</v>
      </c>
      <c r="C36">
        <v>12.5</v>
      </c>
      <c r="D36">
        <v>-44</v>
      </c>
      <c r="E36">
        <v>48</v>
      </c>
      <c r="I36" s="5">
        <v>0.1</v>
      </c>
      <c r="J36" s="2">
        <v>17.399999999999999</v>
      </c>
      <c r="K36" s="2">
        <v>44.8</v>
      </c>
      <c r="L36" s="2">
        <v>-50</v>
      </c>
      <c r="M36" s="2"/>
      <c r="N36" s="2"/>
      <c r="O36" s="2"/>
    </row>
    <row r="37" spans="1:15" x14ac:dyDescent="0.3">
      <c r="A37" s="1">
        <v>63000</v>
      </c>
      <c r="B37">
        <v>0.05</v>
      </c>
      <c r="C37">
        <v>13</v>
      </c>
      <c r="D37">
        <v>-45</v>
      </c>
      <c r="E37">
        <v>48.4</v>
      </c>
      <c r="I37" s="5">
        <v>0.1</v>
      </c>
      <c r="J37" s="2">
        <v>17.7</v>
      </c>
      <c r="K37" s="2">
        <v>45</v>
      </c>
      <c r="L37" s="2">
        <v>-53</v>
      </c>
      <c r="M37" s="2"/>
      <c r="N37" s="2"/>
      <c r="O37" s="2"/>
    </row>
    <row r="38" spans="1:15" x14ac:dyDescent="0.3">
      <c r="A38" s="1">
        <v>64000</v>
      </c>
      <c r="B38">
        <v>0.05</v>
      </c>
      <c r="C38">
        <v>13.6</v>
      </c>
      <c r="D38">
        <v>-51</v>
      </c>
      <c r="E38">
        <v>48.8</v>
      </c>
      <c r="I38" s="5">
        <v>0.1</v>
      </c>
      <c r="J38" s="2">
        <v>18.100000000000001</v>
      </c>
      <c r="K38" s="2">
        <v>45.1</v>
      </c>
      <c r="L38" s="2">
        <v>-55</v>
      </c>
      <c r="M38" s="2"/>
      <c r="N38" s="2"/>
      <c r="O38" s="2"/>
    </row>
    <row r="39" spans="1:15" x14ac:dyDescent="0.3">
      <c r="A39" s="1">
        <v>65000</v>
      </c>
      <c r="B39">
        <v>0.05</v>
      </c>
      <c r="C39">
        <v>14.2</v>
      </c>
      <c r="D39">
        <v>-56</v>
      </c>
      <c r="E39">
        <v>49.2</v>
      </c>
      <c r="I39" s="5">
        <v>0.1</v>
      </c>
      <c r="J39" s="2">
        <v>18.3</v>
      </c>
      <c r="K39" s="2">
        <v>45.3</v>
      </c>
      <c r="L39" s="2">
        <v>-58</v>
      </c>
      <c r="M39" s="2"/>
      <c r="N39" s="2"/>
      <c r="O39" s="2"/>
    </row>
    <row r="40" spans="1:15" x14ac:dyDescent="0.3">
      <c r="A40" s="1">
        <v>66000</v>
      </c>
      <c r="B40">
        <v>0.05</v>
      </c>
      <c r="C40">
        <v>14.7</v>
      </c>
      <c r="D40">
        <v>-61</v>
      </c>
      <c r="E40">
        <v>49.5</v>
      </c>
      <c r="I40" s="5">
        <v>0.1</v>
      </c>
      <c r="J40" s="2">
        <v>18.600000000000001</v>
      </c>
      <c r="K40" s="2">
        <v>45.4</v>
      </c>
      <c r="L40" s="2">
        <v>-62</v>
      </c>
      <c r="M40" s="2"/>
      <c r="N40" s="2"/>
      <c r="O40" s="2"/>
    </row>
    <row r="41" spans="1:15" x14ac:dyDescent="0.3">
      <c r="A41" s="1">
        <v>67000</v>
      </c>
      <c r="B41">
        <v>0.05</v>
      </c>
      <c r="C41">
        <v>15.2</v>
      </c>
      <c r="D41">
        <v>-66</v>
      </c>
      <c r="E41">
        <v>49.8</v>
      </c>
      <c r="I41" s="5">
        <v>0.1</v>
      </c>
      <c r="J41" s="2">
        <v>18.8</v>
      </c>
      <c r="K41" s="2">
        <v>45.5</v>
      </c>
      <c r="L41" s="2">
        <v>-65</v>
      </c>
      <c r="M41" s="2"/>
      <c r="N41" s="2"/>
      <c r="O41" s="2"/>
    </row>
    <row r="42" spans="1:15" x14ac:dyDescent="0.3">
      <c r="A42" s="1">
        <v>68000</v>
      </c>
      <c r="B42">
        <v>0.05</v>
      </c>
      <c r="C42">
        <v>15.6</v>
      </c>
      <c r="D42">
        <v>-72</v>
      </c>
      <c r="E42">
        <v>50</v>
      </c>
      <c r="I42" s="5">
        <v>0.1</v>
      </c>
      <c r="J42" s="2">
        <v>19</v>
      </c>
      <c r="K42" s="2">
        <v>45.6</v>
      </c>
      <c r="L42" s="2">
        <v>-69</v>
      </c>
      <c r="M42" s="2"/>
      <c r="N42" s="2"/>
      <c r="O42" s="2"/>
    </row>
    <row r="43" spans="1:15" x14ac:dyDescent="0.3">
      <c r="A43" s="1">
        <v>69000</v>
      </c>
      <c r="B43">
        <v>0.05</v>
      </c>
      <c r="C43">
        <v>16</v>
      </c>
      <c r="D43">
        <v>-78</v>
      </c>
      <c r="E43">
        <v>50.2</v>
      </c>
      <c r="I43" s="5">
        <v>0.1</v>
      </c>
      <c r="J43" s="2">
        <v>19.100000000000001</v>
      </c>
      <c r="K43" s="2">
        <v>45.6</v>
      </c>
      <c r="L43" s="2">
        <v>-72</v>
      </c>
      <c r="M43" s="2"/>
      <c r="N43" s="2"/>
      <c r="O43" s="2"/>
    </row>
    <row r="44" spans="1:15" x14ac:dyDescent="0.3">
      <c r="A44" s="1">
        <v>70000</v>
      </c>
      <c r="B44">
        <v>0.05</v>
      </c>
      <c r="C44">
        <v>16</v>
      </c>
      <c r="D44">
        <v>-84</v>
      </c>
      <c r="E44">
        <v>50.2</v>
      </c>
      <c r="F44" s="1">
        <v>5.2300000000000003E-3</v>
      </c>
      <c r="G44" s="1">
        <f>Table3[[#This Row],[V(Rin)]]/1800</f>
        <v>2.9055555555555558E-6</v>
      </c>
      <c r="H44" s="1">
        <f>Table3[[#This Row],[Vin]]/Table3[[#This Row],[I (in)]]</f>
        <v>17208.413001912046</v>
      </c>
      <c r="I44" s="5">
        <v>0.1</v>
      </c>
      <c r="J44" s="2">
        <v>19.100000000000001</v>
      </c>
      <c r="K44" s="2">
        <v>45.7</v>
      </c>
      <c r="L44" s="2">
        <v>-74</v>
      </c>
      <c r="M44" s="2"/>
      <c r="N44" s="2"/>
      <c r="O44" s="2"/>
    </row>
    <row r="45" spans="1:15" x14ac:dyDescent="0.3">
      <c r="A45" s="1">
        <v>71000</v>
      </c>
      <c r="B45">
        <v>0.05</v>
      </c>
      <c r="C45">
        <v>16.2</v>
      </c>
      <c r="D45">
        <v>-91</v>
      </c>
      <c r="E45">
        <v>50.3</v>
      </c>
      <c r="I45" s="5">
        <v>0.1</v>
      </c>
      <c r="J45" s="2">
        <v>19.2</v>
      </c>
      <c r="K45" s="2">
        <v>45.7</v>
      </c>
      <c r="L45" s="2">
        <v>-77</v>
      </c>
      <c r="M45" s="2"/>
      <c r="N45" s="2"/>
      <c r="O45" s="2"/>
    </row>
    <row r="46" spans="1:15" x14ac:dyDescent="0.3">
      <c r="A46" s="1">
        <v>72000</v>
      </c>
      <c r="B46">
        <v>0.05</v>
      </c>
      <c r="C46">
        <v>16.100000000000001</v>
      </c>
      <c r="D46">
        <v>-97</v>
      </c>
      <c r="E46">
        <v>50.2</v>
      </c>
      <c r="I46" s="5">
        <v>0.1</v>
      </c>
      <c r="J46" s="2">
        <v>19.100000000000001</v>
      </c>
      <c r="K46" s="2">
        <v>45.6</v>
      </c>
      <c r="L46" s="2">
        <v>-80</v>
      </c>
      <c r="M46" s="2"/>
      <c r="N46" s="2"/>
      <c r="O46" s="2"/>
    </row>
    <row r="47" spans="1:15" x14ac:dyDescent="0.3">
      <c r="A47" s="1">
        <v>73000</v>
      </c>
      <c r="B47">
        <v>0.05</v>
      </c>
      <c r="C47">
        <v>15.7</v>
      </c>
      <c r="D47">
        <v>-104</v>
      </c>
      <c r="E47">
        <v>50</v>
      </c>
      <c r="I47" s="5">
        <v>0.1</v>
      </c>
      <c r="J47" s="2">
        <v>19</v>
      </c>
      <c r="K47" s="2">
        <v>45.6</v>
      </c>
      <c r="L47" s="2">
        <v>-84</v>
      </c>
      <c r="M47" s="2"/>
      <c r="N47" s="2"/>
      <c r="O47" s="2"/>
    </row>
    <row r="48" spans="1:15" x14ac:dyDescent="0.3">
      <c r="A48" s="1">
        <v>74000</v>
      </c>
      <c r="B48">
        <v>0.05</v>
      </c>
      <c r="C48">
        <v>15.2</v>
      </c>
      <c r="D48">
        <v>-109</v>
      </c>
      <c r="E48">
        <v>49.7</v>
      </c>
      <c r="I48" s="5">
        <v>0.1</v>
      </c>
      <c r="J48" s="2">
        <v>18.899999999999999</v>
      </c>
      <c r="K48" s="2">
        <v>45.5</v>
      </c>
      <c r="L48" s="2">
        <v>-87</v>
      </c>
      <c r="M48" s="2"/>
      <c r="N48" s="2"/>
      <c r="O48" s="2"/>
    </row>
    <row r="49" spans="1:15" x14ac:dyDescent="0.3">
      <c r="A49" s="1">
        <v>75000</v>
      </c>
      <c r="B49">
        <v>0.05</v>
      </c>
      <c r="C49">
        <v>14.5</v>
      </c>
      <c r="D49">
        <v>-115</v>
      </c>
      <c r="E49">
        <v>49.4</v>
      </c>
      <c r="I49" s="5">
        <v>0.1</v>
      </c>
      <c r="J49" s="2">
        <v>18.7</v>
      </c>
      <c r="K49" s="2">
        <v>45.4</v>
      </c>
      <c r="L49" s="2">
        <v>-90</v>
      </c>
      <c r="M49" s="2"/>
      <c r="N49" s="2"/>
      <c r="O49" s="2"/>
    </row>
    <row r="50" spans="1:15" x14ac:dyDescent="0.3">
      <c r="A50" s="1">
        <v>76000</v>
      </c>
      <c r="B50">
        <v>0.05</v>
      </c>
      <c r="C50">
        <v>13.9</v>
      </c>
      <c r="D50">
        <v>-120</v>
      </c>
      <c r="E50">
        <v>49</v>
      </c>
      <c r="I50" s="5">
        <v>0.1</v>
      </c>
      <c r="J50" s="2">
        <v>18.399999999999999</v>
      </c>
      <c r="K50" s="2">
        <v>45.3</v>
      </c>
      <c r="L50" s="2">
        <v>-93</v>
      </c>
      <c r="M50" s="2"/>
      <c r="N50" s="2"/>
      <c r="O50" s="2"/>
    </row>
    <row r="51" spans="1:15" x14ac:dyDescent="0.3">
      <c r="A51" s="1">
        <v>77000</v>
      </c>
      <c r="B51">
        <v>0.05</v>
      </c>
      <c r="C51">
        <v>13.2</v>
      </c>
      <c r="D51">
        <v>-125</v>
      </c>
      <c r="E51">
        <v>48.5</v>
      </c>
      <c r="I51" s="5">
        <v>0.1</v>
      </c>
      <c r="J51" s="2">
        <v>18.100000000000001</v>
      </c>
      <c r="K51" s="2">
        <v>45.2</v>
      </c>
      <c r="L51" s="2">
        <v>-97</v>
      </c>
      <c r="M51" s="2"/>
      <c r="N51" s="2"/>
      <c r="O51" s="2"/>
    </row>
    <row r="52" spans="1:15" x14ac:dyDescent="0.3">
      <c r="A52" s="1">
        <v>78000</v>
      </c>
      <c r="B52">
        <v>0.05</v>
      </c>
      <c r="C52">
        <v>12.5</v>
      </c>
      <c r="D52">
        <v>-127</v>
      </c>
      <c r="E52">
        <v>48</v>
      </c>
      <c r="I52" s="5">
        <v>0.1</v>
      </c>
      <c r="J52" s="2">
        <v>17.7</v>
      </c>
      <c r="K52" s="2">
        <v>45</v>
      </c>
      <c r="L52" s="2">
        <v>-100</v>
      </c>
      <c r="M52" s="2"/>
      <c r="N52" s="2"/>
      <c r="O52" s="2"/>
    </row>
    <row r="53" spans="1:15" x14ac:dyDescent="0.3">
      <c r="A53" s="1">
        <v>79000</v>
      </c>
      <c r="B53">
        <v>0.05</v>
      </c>
      <c r="C53">
        <v>11.8</v>
      </c>
      <c r="D53">
        <v>-132</v>
      </c>
      <c r="E53">
        <v>47.5</v>
      </c>
      <c r="I53" s="5">
        <v>0.1</v>
      </c>
      <c r="J53" s="2">
        <v>17.399999999999999</v>
      </c>
      <c r="K53" s="2">
        <v>44.8</v>
      </c>
      <c r="L53" s="2">
        <v>-104</v>
      </c>
      <c r="M53" s="2"/>
      <c r="N53" s="2"/>
      <c r="O53" s="2"/>
    </row>
    <row r="54" spans="1:15" x14ac:dyDescent="0.3">
      <c r="A54" s="1">
        <v>80000</v>
      </c>
      <c r="B54">
        <v>0.05</v>
      </c>
      <c r="C54">
        <v>10.9</v>
      </c>
      <c r="D54">
        <v>-134</v>
      </c>
      <c r="E54">
        <v>46.8</v>
      </c>
      <c r="F54" s="1">
        <v>5.8700000000000002E-3</v>
      </c>
      <c r="G54" s="1">
        <f>Table3[[#This Row],[V(Rin)]]/1800</f>
        <v>3.2611111111111114E-6</v>
      </c>
      <c r="H54" s="1">
        <f>Table3[[#This Row],[Vin]]/Table3[[#This Row],[I (in)]]</f>
        <v>15332.197614991481</v>
      </c>
      <c r="I54" s="5">
        <v>0.1</v>
      </c>
      <c r="J54" s="2">
        <v>16.899999999999999</v>
      </c>
      <c r="K54" s="2">
        <v>44.6</v>
      </c>
      <c r="L54" s="2">
        <v>-110</v>
      </c>
      <c r="M54" s="2"/>
      <c r="N54" s="2"/>
      <c r="O54" s="2"/>
    </row>
    <row r="55" spans="1:15" x14ac:dyDescent="0.3">
      <c r="A55" s="1">
        <v>90000</v>
      </c>
      <c r="B55">
        <v>0.05</v>
      </c>
      <c r="C55">
        <v>6.2</v>
      </c>
      <c r="D55">
        <v>-154</v>
      </c>
      <c r="E55">
        <v>42</v>
      </c>
      <c r="F55" s="1">
        <v>6.4799999999999996E-3</v>
      </c>
      <c r="G55" s="1">
        <f>Table3[[#This Row],[V(Rin)]]/1800</f>
        <v>3.5999999999999998E-6</v>
      </c>
      <c r="H55" s="1">
        <f>Table3[[#This Row],[Vin]]/Table3[[#This Row],[I (in)]]</f>
        <v>13888.888888888891</v>
      </c>
      <c r="I55" s="5">
        <v>0.2</v>
      </c>
      <c r="J55" s="2">
        <v>22.5</v>
      </c>
      <c r="K55" s="2">
        <v>41.1</v>
      </c>
      <c r="L55" s="2">
        <v>-129</v>
      </c>
      <c r="M55" s="2"/>
      <c r="N55" s="2"/>
      <c r="O55" s="2"/>
    </row>
    <row r="56" spans="1:15" x14ac:dyDescent="0.3">
      <c r="A56" s="1">
        <v>100000</v>
      </c>
      <c r="B56">
        <v>0.05</v>
      </c>
      <c r="C56">
        <v>4.09</v>
      </c>
      <c r="D56">
        <v>-162</v>
      </c>
      <c r="E56">
        <v>38.299999999999997</v>
      </c>
      <c r="F56" s="1">
        <v>7.0699999999999999E-3</v>
      </c>
      <c r="G56" s="1">
        <f>Table3[[#This Row],[V(Rin)]]/1800</f>
        <v>3.9277777777777779E-6</v>
      </c>
      <c r="H56" s="1">
        <f>Table3[[#This Row],[Vin]]/Table3[[#This Row],[I (in)]]</f>
        <v>12729.84441301273</v>
      </c>
      <c r="I56" s="5">
        <v>0.4</v>
      </c>
      <c r="J56" s="2">
        <v>26.8</v>
      </c>
      <c r="K56" s="2">
        <v>36.5</v>
      </c>
      <c r="L56" s="2">
        <v>-140</v>
      </c>
      <c r="M56" s="2"/>
      <c r="N56" s="2"/>
      <c r="O56" s="2"/>
    </row>
    <row r="57" spans="1:15" x14ac:dyDescent="0.3">
      <c r="A57" s="1">
        <v>110000</v>
      </c>
      <c r="B57">
        <v>0.05</v>
      </c>
      <c r="C57">
        <v>11.69</v>
      </c>
      <c r="D57">
        <v>-170</v>
      </c>
      <c r="E57">
        <v>35.299999999999997</v>
      </c>
      <c r="F57" s="1">
        <v>8.0599999999999995E-3</v>
      </c>
      <c r="G57" s="1">
        <f>Table3[[#This Row],[V(Rin)]]/1800</f>
        <v>4.4777777777777777E-6</v>
      </c>
      <c r="H57" s="1">
        <f>Table3[[#This Row],[Vin]]/Table3[[#This Row],[I (in)]]</f>
        <v>11166.253101736973</v>
      </c>
      <c r="I57" s="5">
        <v>0.5</v>
      </c>
      <c r="J57" s="2">
        <v>25</v>
      </c>
      <c r="K57" s="2">
        <v>33.9</v>
      </c>
      <c r="L57" s="2">
        <v>-145</v>
      </c>
      <c r="M57" s="2"/>
      <c r="N57" s="2"/>
      <c r="O57" s="2"/>
    </row>
    <row r="58" spans="1:15" x14ac:dyDescent="0.3">
      <c r="A58" s="1">
        <v>120000</v>
      </c>
      <c r="B58">
        <v>0.05</v>
      </c>
      <c r="C58">
        <v>9.02</v>
      </c>
      <c r="D58">
        <v>-172</v>
      </c>
      <c r="E58">
        <v>33</v>
      </c>
      <c r="F58" s="1">
        <v>8.3499999999999998E-3</v>
      </c>
      <c r="G58" s="1">
        <f>Table3[[#This Row],[V(Rin)]]/1800</f>
        <v>4.6388888888888892E-6</v>
      </c>
      <c r="H58" s="1">
        <f>Table3[[#This Row],[Vin]]/Table3[[#This Row],[I (in)]]</f>
        <v>10778.443113772455</v>
      </c>
      <c r="I58" s="5">
        <v>0.5</v>
      </c>
      <c r="J58" s="2">
        <v>21.5</v>
      </c>
      <c r="K58" s="2">
        <v>32.700000000000003</v>
      </c>
      <c r="L58" s="2">
        <v>-153</v>
      </c>
      <c r="M58" s="2"/>
      <c r="N58" s="2"/>
      <c r="O58" s="2"/>
    </row>
    <row r="59" spans="1:15" x14ac:dyDescent="0.3">
      <c r="A59" s="1">
        <v>130000</v>
      </c>
      <c r="B59">
        <v>0.05</v>
      </c>
      <c r="C59">
        <v>7.14</v>
      </c>
      <c r="D59">
        <v>-173</v>
      </c>
      <c r="E59">
        <v>31</v>
      </c>
      <c r="F59" s="1">
        <v>9.3699999999999999E-3</v>
      </c>
      <c r="G59" s="1">
        <f>Table3[[#This Row],[V(Rin)]]/1800</f>
        <v>5.2055555555555558E-6</v>
      </c>
      <c r="H59" s="1">
        <f>Table3[[#This Row],[Vin]]/Table3[[#This Row],[I (in)]]</f>
        <v>9605.1227321238002</v>
      </c>
      <c r="I59" s="5">
        <v>0.5</v>
      </c>
      <c r="J59" s="2">
        <v>18.2</v>
      </c>
      <c r="K59" s="2">
        <v>31.3</v>
      </c>
      <c r="L59" s="2">
        <v>-158</v>
      </c>
      <c r="M59" s="2"/>
      <c r="N59" s="2"/>
      <c r="O59" s="2"/>
    </row>
    <row r="60" spans="1:15" x14ac:dyDescent="0.3">
      <c r="A60" s="1">
        <v>140000</v>
      </c>
      <c r="B60">
        <v>0.05</v>
      </c>
      <c r="C60">
        <v>5.97</v>
      </c>
      <c r="D60">
        <v>-170</v>
      </c>
      <c r="E60">
        <v>29.2</v>
      </c>
      <c r="F60" s="1">
        <v>9.8899999999999995E-3</v>
      </c>
      <c r="G60" s="1">
        <f>Table3[[#This Row],[V(Rin)]]/1800</f>
        <v>5.4944444444444443E-6</v>
      </c>
      <c r="H60" s="1">
        <f>Table3[[#This Row],[Vin]]/Table3[[#This Row],[I (in)]]</f>
        <v>9100.1011122345808</v>
      </c>
      <c r="I60" s="5">
        <v>0.5</v>
      </c>
      <c r="J60" s="2">
        <v>16.5</v>
      </c>
      <c r="K60" s="2">
        <v>29.9</v>
      </c>
      <c r="L60" s="2">
        <v>-162</v>
      </c>
      <c r="M60" s="2"/>
      <c r="N60" s="2"/>
      <c r="O60" s="2"/>
    </row>
    <row r="61" spans="1:15" x14ac:dyDescent="0.3">
      <c r="A61" s="1">
        <v>150000</v>
      </c>
      <c r="B61">
        <v>0.05</v>
      </c>
      <c r="C61">
        <v>4.93</v>
      </c>
      <c r="D61">
        <v>-175</v>
      </c>
      <c r="E61">
        <v>27.6</v>
      </c>
      <c r="F61" s="1">
        <v>1.01E-2</v>
      </c>
      <c r="G61" s="1">
        <f>Table3[[#This Row],[V(Rin)]]/1800</f>
        <v>5.6111111111111109E-6</v>
      </c>
      <c r="H61" s="1">
        <f>Table3[[#This Row],[Vin]]/Table3[[#This Row],[I (in)]]</f>
        <v>8910.8910891089108</v>
      </c>
      <c r="I61" s="5">
        <v>0.5</v>
      </c>
      <c r="J61" s="2">
        <v>13.3</v>
      </c>
      <c r="K61" s="2">
        <v>28.5</v>
      </c>
      <c r="L61" s="2">
        <v>-165</v>
      </c>
      <c r="M61" s="2"/>
      <c r="N61" s="2"/>
      <c r="O61" s="2"/>
    </row>
    <row r="62" spans="1:15" x14ac:dyDescent="0.3">
      <c r="A62" s="1">
        <v>160000</v>
      </c>
      <c r="B62">
        <v>0.05</v>
      </c>
      <c r="C62">
        <v>4.1500000000000004</v>
      </c>
      <c r="D62">
        <v>-177</v>
      </c>
      <c r="E62">
        <v>26.3</v>
      </c>
      <c r="F62" s="1">
        <v>1.0500000000000001E-2</v>
      </c>
      <c r="G62" s="1">
        <f>Table3[[#This Row],[V(Rin)]]/1800</f>
        <v>5.833333333333334E-6</v>
      </c>
      <c r="H62" s="1">
        <f>Table3[[#This Row],[Vin]]/Table3[[#This Row],[I (in)]]</f>
        <v>8571.4285714285706</v>
      </c>
      <c r="I62" s="5">
        <v>0.5</v>
      </c>
      <c r="J62" s="2">
        <v>11.4</v>
      </c>
      <c r="K62" s="2">
        <v>27.2</v>
      </c>
      <c r="L62" s="2">
        <v>-167</v>
      </c>
      <c r="M62" s="2"/>
      <c r="N62" s="2"/>
      <c r="O62" s="2"/>
    </row>
    <row r="63" spans="1:15" x14ac:dyDescent="0.3">
      <c r="A63" s="1">
        <v>170000</v>
      </c>
      <c r="B63">
        <v>0.05</v>
      </c>
      <c r="C63">
        <v>3.65</v>
      </c>
      <c r="D63">
        <v>-178</v>
      </c>
      <c r="E63">
        <v>25</v>
      </c>
      <c r="F63" s="1">
        <v>1.14E-2</v>
      </c>
      <c r="G63" s="1">
        <f>Table3[[#This Row],[V(Rin)]]/1800</f>
        <v>6.3333333333333334E-6</v>
      </c>
      <c r="H63" s="1">
        <f>Table3[[#This Row],[Vin]]/Table3[[#This Row],[I (in)]]</f>
        <v>7894.7368421052633</v>
      </c>
      <c r="I63" s="5">
        <v>0.5</v>
      </c>
      <c r="J63" s="2">
        <v>9.9</v>
      </c>
      <c r="K63" s="2">
        <v>26</v>
      </c>
      <c r="L63" s="2">
        <v>-168</v>
      </c>
      <c r="M63" s="2"/>
      <c r="N63" s="2"/>
      <c r="O63" s="2"/>
    </row>
    <row r="64" spans="1:15" x14ac:dyDescent="0.3">
      <c r="A64" s="1">
        <v>180000</v>
      </c>
      <c r="B64">
        <v>0.05</v>
      </c>
      <c r="C64">
        <v>3.15</v>
      </c>
      <c r="D64">
        <v>-179</v>
      </c>
      <c r="E64">
        <v>23.8</v>
      </c>
      <c r="F64" s="1">
        <v>1.1900000000000001E-2</v>
      </c>
      <c r="G64" s="1">
        <f>Table3[[#This Row],[V(Rin)]]/1800</f>
        <v>6.6111111111111115E-6</v>
      </c>
      <c r="H64" s="1">
        <f>Table3[[#This Row],[Vin]]/Table3[[#This Row],[I (in)]]</f>
        <v>7563.0252100840335</v>
      </c>
      <c r="I64" s="5">
        <v>0.5</v>
      </c>
      <c r="J64" s="2">
        <v>8.67</v>
      </c>
      <c r="K64" s="2">
        <v>24.8</v>
      </c>
      <c r="L64" s="2">
        <v>-170</v>
      </c>
      <c r="M64" s="2"/>
      <c r="N64" s="2"/>
      <c r="O64" s="2"/>
    </row>
    <row r="65" spans="1:15" x14ac:dyDescent="0.3">
      <c r="A65" s="1">
        <v>190000</v>
      </c>
      <c r="B65">
        <v>0.05</v>
      </c>
      <c r="C65">
        <v>2.79</v>
      </c>
      <c r="D65">
        <v>-180</v>
      </c>
      <c r="E65">
        <v>22.7</v>
      </c>
      <c r="F65" s="1">
        <v>1.23E-2</v>
      </c>
      <c r="G65" s="1">
        <f>Table3[[#This Row],[V(Rin)]]/1800</f>
        <v>6.8333333333333337E-6</v>
      </c>
      <c r="H65" s="1">
        <f>Table3[[#This Row],[Vin]]/Table3[[#This Row],[I (in)]]</f>
        <v>7317.0731707317073</v>
      </c>
      <c r="I65" s="5">
        <v>0.5</v>
      </c>
      <c r="J65" s="2">
        <v>7.65</v>
      </c>
      <c r="K65" s="2">
        <v>23.8</v>
      </c>
      <c r="L65" s="2">
        <v>-170</v>
      </c>
      <c r="M65" s="2"/>
      <c r="N65" s="2"/>
      <c r="O65" s="2"/>
    </row>
    <row r="66" spans="1:15" x14ac:dyDescent="0.3">
      <c r="A66" s="1">
        <v>200000</v>
      </c>
      <c r="B66">
        <v>0.05</v>
      </c>
      <c r="C66">
        <v>0.61399999999999999</v>
      </c>
      <c r="D66">
        <v>-177</v>
      </c>
      <c r="E66">
        <v>21.7</v>
      </c>
      <c r="F66" s="1">
        <v>1.37E-2</v>
      </c>
      <c r="G66" s="1">
        <f>Table3[[#This Row],[V(Rin)]]/1800</f>
        <v>7.6111111111111113E-6</v>
      </c>
      <c r="H66" s="1">
        <f>Table3[[#This Row],[Vin]]/Table3[[#This Row],[I (in)]]</f>
        <v>6569.3430656934306</v>
      </c>
      <c r="I66" s="5">
        <v>0.5</v>
      </c>
      <c r="J66" s="2">
        <v>6.83</v>
      </c>
      <c r="K66" s="2">
        <v>22.8</v>
      </c>
      <c r="L66" s="2">
        <v>-171</v>
      </c>
      <c r="M66" s="2"/>
      <c r="N66" s="2"/>
      <c r="O66" s="2"/>
    </row>
    <row r="67" spans="1:15" x14ac:dyDescent="0.3">
      <c r="A67" s="1">
        <v>210000</v>
      </c>
      <c r="B67">
        <v>0.2</v>
      </c>
      <c r="C67">
        <v>2.2200000000000002</v>
      </c>
      <c r="D67">
        <v>-177</v>
      </c>
      <c r="E67">
        <v>20.7</v>
      </c>
      <c r="M67" s="2"/>
      <c r="N67" s="2"/>
      <c r="O67" s="2"/>
    </row>
    <row r="68" spans="1:15" x14ac:dyDescent="0.3">
      <c r="A68" s="1">
        <v>220000</v>
      </c>
      <c r="B68">
        <v>0.2</v>
      </c>
      <c r="C68">
        <v>2.02</v>
      </c>
      <c r="D68">
        <v>-173</v>
      </c>
      <c r="E68">
        <v>19.899999999999999</v>
      </c>
      <c r="M68" s="2"/>
      <c r="N68" s="2"/>
      <c r="O68" s="2"/>
    </row>
    <row r="69" spans="1:15" x14ac:dyDescent="0.3">
      <c r="A69" s="1">
        <v>230000</v>
      </c>
      <c r="B69">
        <v>0.2</v>
      </c>
      <c r="C69">
        <v>1.81</v>
      </c>
      <c r="D69">
        <f>183-360</f>
        <v>-177</v>
      </c>
      <c r="E69">
        <v>19.100000000000001</v>
      </c>
      <c r="M69" s="2"/>
      <c r="N69" s="2"/>
      <c r="O69" s="2"/>
    </row>
    <row r="70" spans="1:15" x14ac:dyDescent="0.3">
      <c r="A70" s="1">
        <v>240000</v>
      </c>
      <c r="B70">
        <v>0.2</v>
      </c>
      <c r="C70">
        <v>1.65</v>
      </c>
      <c r="D70">
        <v>-174</v>
      </c>
      <c r="E70">
        <v>18.100000000000001</v>
      </c>
      <c r="M70" s="2"/>
      <c r="N70" s="2"/>
      <c r="O70" s="2"/>
    </row>
    <row r="71" spans="1:15" x14ac:dyDescent="0.3">
      <c r="A71" s="1">
        <v>250000</v>
      </c>
      <c r="B71">
        <v>0.2</v>
      </c>
      <c r="C71">
        <v>1.53</v>
      </c>
      <c r="D71">
        <v>-177</v>
      </c>
      <c r="E71">
        <v>17.399999999999999</v>
      </c>
      <c r="M71" s="2"/>
      <c r="N71" s="2"/>
      <c r="O71" s="2"/>
    </row>
    <row r="72" spans="1:15" x14ac:dyDescent="0.3">
      <c r="A72" s="1">
        <v>260000</v>
      </c>
      <c r="B72">
        <v>0.2</v>
      </c>
      <c r="C72">
        <v>1.41</v>
      </c>
      <c r="D72">
        <v>-173</v>
      </c>
      <c r="E72">
        <v>16.7</v>
      </c>
      <c r="M72" s="2"/>
      <c r="N72" s="2"/>
      <c r="O72" s="2"/>
    </row>
    <row r="73" spans="1:15" x14ac:dyDescent="0.3">
      <c r="A73" s="1">
        <v>270000</v>
      </c>
      <c r="B73">
        <v>0.2</v>
      </c>
      <c r="C73">
        <v>1.31</v>
      </c>
      <c r="D73">
        <v>-180</v>
      </c>
      <c r="E73">
        <v>16</v>
      </c>
      <c r="M73" s="2"/>
      <c r="N73" s="2"/>
      <c r="O73" s="2"/>
    </row>
    <row r="74" spans="1:15" x14ac:dyDescent="0.3">
      <c r="A74" s="1">
        <v>280000</v>
      </c>
      <c r="B74">
        <v>0.2</v>
      </c>
      <c r="C74">
        <v>1.22</v>
      </c>
      <c r="D74">
        <v>-177</v>
      </c>
      <c r="E74">
        <v>15.1</v>
      </c>
      <c r="M74" s="2"/>
      <c r="N74" s="2"/>
      <c r="O74" s="2"/>
    </row>
    <row r="75" spans="1:15" x14ac:dyDescent="0.3">
      <c r="A75" s="1">
        <v>290000</v>
      </c>
      <c r="B75">
        <v>0.2</v>
      </c>
      <c r="C75">
        <v>1.1000000000000001</v>
      </c>
      <c r="D75">
        <v>-180</v>
      </c>
      <c r="E75">
        <v>14.6</v>
      </c>
      <c r="M75" s="2"/>
      <c r="N75" s="2"/>
      <c r="O75" s="2"/>
    </row>
    <row r="76" spans="1:15" x14ac:dyDescent="0.3">
      <c r="A76" s="1">
        <v>300000</v>
      </c>
      <c r="B76">
        <v>0.05</v>
      </c>
      <c r="C76">
        <v>0.248</v>
      </c>
      <c r="D76">
        <v>-179</v>
      </c>
      <c r="E76">
        <v>13.9</v>
      </c>
      <c r="F76" s="1">
        <v>1.8800000000000001E-2</v>
      </c>
      <c r="G76" s="1">
        <f>Table3[[#This Row],[V(Rin)]]/1800</f>
        <v>1.0444444444444445E-5</v>
      </c>
      <c r="H76" s="1">
        <f>Table3[[#This Row],[Vin]]/Table3[[#This Row],[I (in)]]</f>
        <v>4787.2340425531911</v>
      </c>
      <c r="I76" s="5">
        <v>0.1</v>
      </c>
      <c r="J76" s="2">
        <v>0.56499999999999995</v>
      </c>
      <c r="K76" s="2">
        <v>15.1</v>
      </c>
      <c r="L76" s="2">
        <v>-176</v>
      </c>
      <c r="M76" s="2"/>
      <c r="N76" s="2"/>
      <c r="O76" s="2"/>
    </row>
    <row r="77" spans="1:15" x14ac:dyDescent="0.3">
      <c r="A77" s="1">
        <v>400000</v>
      </c>
      <c r="B77">
        <v>0.05</v>
      </c>
      <c r="C77">
        <v>0.14000000000000001</v>
      </c>
      <c r="D77">
        <v>-181</v>
      </c>
      <c r="E77">
        <v>8.6</v>
      </c>
      <c r="F77" s="1">
        <v>2.41E-2</v>
      </c>
      <c r="G77" s="1">
        <f>Table3[[#This Row],[V(Rin)]]/1800</f>
        <v>1.3388888888888889E-5</v>
      </c>
      <c r="H77" s="1">
        <f>Table3[[#This Row],[Vin]]/Table3[[#This Row],[I (in)]]</f>
        <v>3734.4398340248963</v>
      </c>
      <c r="I77" s="5">
        <v>0.5</v>
      </c>
      <c r="J77" s="2">
        <v>1.55</v>
      </c>
      <c r="K77" s="2">
        <v>9.9</v>
      </c>
      <c r="L77" s="2">
        <v>-181</v>
      </c>
      <c r="M77" s="2"/>
      <c r="N77" s="2"/>
      <c r="O77" s="2"/>
    </row>
    <row r="78" spans="1:15" x14ac:dyDescent="0.3">
      <c r="A78" s="1">
        <v>500000</v>
      </c>
      <c r="B78">
        <v>0.05</v>
      </c>
      <c r="C78">
        <v>8.5999999999999993E-2</v>
      </c>
      <c r="D78">
        <v>-184</v>
      </c>
      <c r="E78">
        <v>4.5</v>
      </c>
      <c r="F78" s="1">
        <v>2.3400000000000001E-2</v>
      </c>
      <c r="G78" s="1">
        <f>Table3[[#This Row],[V(Rin)]]/1800</f>
        <v>1.3000000000000001E-5</v>
      </c>
      <c r="H78" s="1">
        <f>Table3[[#This Row],[Vin]]/Table3[[#This Row],[I (in)]]</f>
        <v>3846.1538461538462</v>
      </c>
      <c r="I78" s="5">
        <v>0.5</v>
      </c>
      <c r="J78" s="2">
        <v>0.97</v>
      </c>
      <c r="K78" s="2">
        <v>5.8</v>
      </c>
      <c r="L78" s="2">
        <v>-184</v>
      </c>
      <c r="M78" s="2"/>
      <c r="N78" s="2"/>
      <c r="O78" s="2"/>
    </row>
    <row r="79" spans="1:15" x14ac:dyDescent="0.3">
      <c r="A79" s="1">
        <v>600000</v>
      </c>
      <c r="B79">
        <v>0.05</v>
      </c>
      <c r="C79">
        <v>5.1999999999999998E-2</v>
      </c>
      <c r="D79">
        <v>-184</v>
      </c>
      <c r="E79">
        <v>0.3</v>
      </c>
      <c r="F79" s="1">
        <v>2.2800000000000001E-2</v>
      </c>
      <c r="G79" s="1">
        <f>Table3[[#This Row],[V(Rin)]]/1800</f>
        <v>1.2666666666666667E-5</v>
      </c>
      <c r="H79" s="1">
        <f>Table3[[#This Row],[Vin]]/Table3[[#This Row],[I (in)]]</f>
        <v>3947.3684210526317</v>
      </c>
      <c r="I79" s="5">
        <v>0.5</v>
      </c>
      <c r="J79" s="2">
        <v>0.72</v>
      </c>
      <c r="K79" s="2">
        <v>2.5</v>
      </c>
      <c r="L79" s="2">
        <v>-183</v>
      </c>
      <c r="M79" s="2"/>
      <c r="N79" s="2"/>
      <c r="O79" s="2"/>
    </row>
    <row r="80" spans="1:15" x14ac:dyDescent="0.3">
      <c r="A80" s="1">
        <v>700000</v>
      </c>
      <c r="B80">
        <v>0.05</v>
      </c>
      <c r="C80">
        <v>4.5999999999999999E-2</v>
      </c>
      <c r="D80">
        <v>-184</v>
      </c>
      <c r="E80">
        <v>-2.2999999999999998</v>
      </c>
      <c r="F80" s="1">
        <v>2.0199999999999999E-2</v>
      </c>
      <c r="G80" s="1">
        <f>Table3[[#This Row],[V(Rin)]]/1800</f>
        <v>1.1222222222222222E-5</v>
      </c>
      <c r="H80" s="1">
        <f>Table3[[#This Row],[Vin]]/Table3[[#This Row],[I (in)]]</f>
        <v>4455.4455445544554</v>
      </c>
      <c r="I80" s="5">
        <v>1</v>
      </c>
      <c r="J80" s="2">
        <v>0.95</v>
      </c>
      <c r="K80" s="2">
        <v>-0.6</v>
      </c>
      <c r="L80" s="2">
        <v>-185</v>
      </c>
      <c r="M80" s="2"/>
      <c r="N80" s="2"/>
      <c r="O80" s="2"/>
    </row>
    <row r="81" spans="1:15" x14ac:dyDescent="0.3">
      <c r="A81" s="1">
        <v>800000</v>
      </c>
      <c r="B81">
        <v>0.05</v>
      </c>
      <c r="C81">
        <v>3.1E-2</v>
      </c>
      <c r="D81">
        <v>-186</v>
      </c>
      <c r="E81">
        <v>-4.5999999999999996</v>
      </c>
      <c r="F81" s="1">
        <v>1.78E-2</v>
      </c>
      <c r="G81" s="1">
        <f>Table3[[#This Row],[V(Rin)]]/1800</f>
        <v>9.8888888888888889E-6</v>
      </c>
      <c r="H81" s="1">
        <f>Table3[[#This Row],[Vin]]/Table3[[#This Row],[I (in)]]</f>
        <v>5056.1797752808989</v>
      </c>
      <c r="I81" s="5">
        <v>1</v>
      </c>
      <c r="J81" s="2">
        <v>0.72</v>
      </c>
      <c r="K81" s="2">
        <v>-3.1</v>
      </c>
      <c r="L81" s="2">
        <v>-185</v>
      </c>
      <c r="M81" s="2"/>
      <c r="N81" s="2"/>
      <c r="O81" s="2"/>
    </row>
    <row r="82" spans="1:15" x14ac:dyDescent="0.3">
      <c r="A82" s="1">
        <v>900000</v>
      </c>
      <c r="B82">
        <v>0.05</v>
      </c>
      <c r="C82">
        <v>2.7E-2</v>
      </c>
      <c r="D82">
        <v>-185</v>
      </c>
      <c r="E82">
        <v>-6.3</v>
      </c>
      <c r="F82" s="1">
        <v>1.44E-2</v>
      </c>
      <c r="G82" s="1">
        <f>Table3[[#This Row],[V(Rin)]]/1800</f>
        <v>7.9999999999999996E-6</v>
      </c>
      <c r="H82" s="1">
        <f>Table3[[#This Row],[Vin]]/Table3[[#This Row],[I (in)]]</f>
        <v>6250.0000000000009</v>
      </c>
      <c r="I82" s="5">
        <v>1</v>
      </c>
      <c r="J82" s="2">
        <v>0.56000000000000005</v>
      </c>
      <c r="K82" s="2">
        <v>-5.4</v>
      </c>
      <c r="L82" s="2">
        <v>-186</v>
      </c>
      <c r="M82" s="2"/>
      <c r="N82" s="2"/>
      <c r="O82" s="2"/>
    </row>
    <row r="83" spans="1:15" x14ac:dyDescent="0.3">
      <c r="A83" s="1">
        <v>1000000</v>
      </c>
      <c r="B83">
        <v>0.05</v>
      </c>
      <c r="C83">
        <v>2.3E-2</v>
      </c>
      <c r="D83">
        <v>-185</v>
      </c>
      <c r="E83">
        <v>-8.1999999999999993</v>
      </c>
      <c r="F83" s="1">
        <v>1.4200000000000001E-2</v>
      </c>
      <c r="G83" s="1">
        <f>Table3[[#This Row],[V(Rin)]]/1800</f>
        <v>7.8888888888888894E-6</v>
      </c>
      <c r="H83" s="1">
        <f>Table3[[#This Row],[Vin]]/Table3[[#This Row],[I (in)]]</f>
        <v>6338.0281690140846</v>
      </c>
      <c r="I83" s="5">
        <v>1</v>
      </c>
      <c r="J83" s="2">
        <v>0.45</v>
      </c>
      <c r="K83" s="2">
        <v>-7.4</v>
      </c>
      <c r="L83" s="2">
        <v>-184</v>
      </c>
      <c r="M83" s="2"/>
      <c r="N83" s="2"/>
      <c r="O83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6BE-4F08-4C8D-A092-12C6F8A53ECC}">
  <dimension ref="A1:S83"/>
  <sheetViews>
    <sheetView zoomScale="97" workbookViewId="0">
      <selection activeCell="N2" sqref="N2"/>
    </sheetView>
  </sheetViews>
  <sheetFormatPr defaultColWidth="8.77734375" defaultRowHeight="14.4" x14ac:dyDescent="0.3"/>
  <cols>
    <col min="4" max="4" width="8.77734375" style="4"/>
    <col min="5" max="5" width="8.77734375" style="3"/>
    <col min="6" max="6" width="8.77734375" style="5"/>
    <col min="7" max="7" width="12.33203125" bestFit="1" customWidth="1"/>
    <col min="8" max="8" width="9.21875" style="1" bestFit="1" customWidth="1"/>
    <col min="9" max="9" width="8.77734375" style="5"/>
    <col min="10" max="10" width="8.77734375" style="2"/>
  </cols>
  <sheetData>
    <row r="1" spans="1:15" x14ac:dyDescent="0.3">
      <c r="A1" t="s">
        <v>3</v>
      </c>
      <c r="B1" t="s">
        <v>0</v>
      </c>
      <c r="C1" t="s">
        <v>1</v>
      </c>
      <c r="D1" s="4" t="s">
        <v>4</v>
      </c>
      <c r="E1" s="3" t="s">
        <v>2</v>
      </c>
      <c r="F1" s="5" t="s">
        <v>9</v>
      </c>
      <c r="G1" t="s">
        <v>20</v>
      </c>
      <c r="H1" s="1" t="s">
        <v>5</v>
      </c>
      <c r="I1" s="5" t="s">
        <v>11</v>
      </c>
      <c r="J1" s="2" t="s">
        <v>12</v>
      </c>
      <c r="K1" t="s">
        <v>13</v>
      </c>
      <c r="L1" t="s">
        <v>14</v>
      </c>
      <c r="M1" t="s">
        <v>21</v>
      </c>
      <c r="N1" t="s">
        <v>22</v>
      </c>
      <c r="O1" t="s">
        <v>19</v>
      </c>
    </row>
    <row r="2" spans="1:15" x14ac:dyDescent="0.3">
      <c r="A2" s="1">
        <v>10000</v>
      </c>
      <c r="B2" s="2">
        <v>0.1</v>
      </c>
      <c r="C2" s="2">
        <v>8.31</v>
      </c>
      <c r="D2" s="4">
        <v>38.4</v>
      </c>
      <c r="E2" s="3">
        <v>-3</v>
      </c>
      <c r="F2" s="1">
        <v>2.81E-3</v>
      </c>
      <c r="G2" s="1">
        <f>Table32[[#This Row],[V(Rin)]]/1800</f>
        <v>1.5611111111111112E-6</v>
      </c>
      <c r="H2" s="1">
        <f>Table32[[#This Row],[Vin]]/Table32[[#This Row],[I (Rin)]]</f>
        <v>64056.939501779358</v>
      </c>
      <c r="I2" s="5">
        <v>0.1</v>
      </c>
      <c r="J2" s="2">
        <v>8.27</v>
      </c>
      <c r="K2" s="2">
        <v>38.299999999999997</v>
      </c>
      <c r="L2" s="3">
        <v>-3</v>
      </c>
    </row>
    <row r="3" spans="1:15" x14ac:dyDescent="0.3">
      <c r="A3" s="1">
        <v>11000</v>
      </c>
      <c r="B3" s="2">
        <v>0.1</v>
      </c>
      <c r="C3" s="2"/>
      <c r="F3" s="1">
        <v>2.9099999999999998E-3</v>
      </c>
      <c r="G3" s="1">
        <f>Table32[[#This Row],[V(Rin)]]/1800</f>
        <v>1.6166666666666665E-6</v>
      </c>
      <c r="H3" s="1">
        <f>Table32[[#This Row],[Vin]]/Table32[[#This Row],[I (Rin)]]</f>
        <v>61855.670103092794</v>
      </c>
      <c r="K3" s="2"/>
      <c r="L3" s="3"/>
    </row>
    <row r="4" spans="1:15" x14ac:dyDescent="0.3">
      <c r="A4" s="1">
        <v>12000</v>
      </c>
      <c r="B4" s="2">
        <v>0.1</v>
      </c>
      <c r="C4" s="2"/>
      <c r="F4" s="1">
        <v>2.9299999999999999E-3</v>
      </c>
      <c r="G4" s="1">
        <f>Table32[[#This Row],[V(Rin)]]/1800</f>
        <v>1.6277777777777777E-6</v>
      </c>
      <c r="H4" s="1">
        <f>Table32[[#This Row],[Vin]]/Table32[[#This Row],[I (Rin)]]</f>
        <v>61433.447098976118</v>
      </c>
      <c r="K4" s="2"/>
      <c r="L4" s="3"/>
    </row>
    <row r="5" spans="1:15" x14ac:dyDescent="0.3">
      <c r="A5" s="1">
        <v>13000</v>
      </c>
      <c r="B5" s="2">
        <v>0.1</v>
      </c>
      <c r="C5" s="2"/>
      <c r="F5" s="1">
        <v>3.0100000000000001E-3</v>
      </c>
      <c r="G5" s="1">
        <f>Table32[[#This Row],[V(Rin)]]/1800</f>
        <v>1.6722222222222223E-6</v>
      </c>
      <c r="H5" s="1">
        <f>Table32[[#This Row],[Vin]]/Table32[[#This Row],[I (Rin)]]</f>
        <v>59800.664451827244</v>
      </c>
      <c r="K5" s="2"/>
      <c r="L5" s="3"/>
    </row>
    <row r="6" spans="1:15" x14ac:dyDescent="0.3">
      <c r="A6" s="1">
        <v>14000</v>
      </c>
      <c r="B6" s="2">
        <v>0.1</v>
      </c>
      <c r="C6" s="2"/>
      <c r="F6" s="1">
        <v>3.15E-3</v>
      </c>
      <c r="G6" s="1">
        <f>Table32[[#This Row],[V(Rin)]]/1800</f>
        <v>1.75E-6</v>
      </c>
      <c r="H6" s="1">
        <f>Table32[[#This Row],[Vin]]/Table32[[#This Row],[I (Rin)]]</f>
        <v>57142.857142857145</v>
      </c>
      <c r="K6" s="2"/>
      <c r="L6" s="3"/>
    </row>
    <row r="7" spans="1:15" x14ac:dyDescent="0.3">
      <c r="A7" s="1">
        <v>15000</v>
      </c>
      <c r="B7" s="2">
        <v>0.1</v>
      </c>
      <c r="C7" s="2"/>
      <c r="F7" s="1">
        <v>3.2200000000000002E-3</v>
      </c>
      <c r="G7" s="1">
        <f>Table32[[#This Row],[V(Rin)]]/1800</f>
        <v>1.7888888888888889E-6</v>
      </c>
      <c r="H7" s="1">
        <f>Table32[[#This Row],[Vin]]/Table32[[#This Row],[I (Rin)]]</f>
        <v>55900.621118012423</v>
      </c>
      <c r="K7" s="2"/>
      <c r="L7" s="3"/>
    </row>
    <row r="8" spans="1:15" x14ac:dyDescent="0.3">
      <c r="A8" s="1">
        <v>16000</v>
      </c>
      <c r="B8" s="2">
        <v>0.1</v>
      </c>
      <c r="C8" s="2"/>
      <c r="F8" s="1">
        <v>3.2699999999999999E-3</v>
      </c>
      <c r="G8" s="1">
        <f>Table32[[#This Row],[V(Rin)]]/1800</f>
        <v>1.8166666666666667E-6</v>
      </c>
      <c r="H8" s="1">
        <f>Table32[[#This Row],[Vin]]/Table32[[#This Row],[I (Rin)]]</f>
        <v>55045.871559633029</v>
      </c>
      <c r="K8" s="2"/>
      <c r="L8" s="3"/>
    </row>
    <row r="9" spans="1:15" x14ac:dyDescent="0.3">
      <c r="A9" s="1">
        <v>17000</v>
      </c>
      <c r="B9" s="2">
        <v>0.1</v>
      </c>
      <c r="C9" s="2"/>
      <c r="F9" s="1">
        <v>3.4499999999999999E-3</v>
      </c>
      <c r="G9" s="1">
        <f>Table32[[#This Row],[V(Rin)]]/1800</f>
        <v>1.9166666666666668E-6</v>
      </c>
      <c r="H9" s="1">
        <f>Table32[[#This Row],[Vin]]/Table32[[#This Row],[I (Rin)]]</f>
        <v>52173.913043478256</v>
      </c>
      <c r="K9" s="2"/>
      <c r="L9" s="3"/>
    </row>
    <row r="10" spans="1:15" x14ac:dyDescent="0.3">
      <c r="A10" s="1">
        <v>18000</v>
      </c>
      <c r="B10" s="2">
        <v>0.1</v>
      </c>
      <c r="C10" s="2"/>
      <c r="F10" s="1">
        <v>3.6700000000000001E-3</v>
      </c>
      <c r="G10" s="1">
        <f>Table32[[#This Row],[V(Rin)]]/1800</f>
        <v>2.0388888888888891E-6</v>
      </c>
      <c r="H10" s="1">
        <f>Table32[[#This Row],[Vin]]/Table32[[#This Row],[I (Rin)]]</f>
        <v>49046.321525885556</v>
      </c>
      <c r="K10" s="2"/>
      <c r="L10" s="3"/>
    </row>
    <row r="11" spans="1:15" x14ac:dyDescent="0.3">
      <c r="A11" s="1">
        <v>19000</v>
      </c>
      <c r="B11" s="2">
        <v>0.1</v>
      </c>
      <c r="C11" s="2"/>
      <c r="F11" s="1">
        <v>3.7799999999999999E-3</v>
      </c>
      <c r="G11" s="1">
        <f>Table32[[#This Row],[V(Rin)]]/1800</f>
        <v>2.0999999999999998E-6</v>
      </c>
      <c r="H11" s="1">
        <f>Table32[[#This Row],[Vin]]/Table32[[#This Row],[I (Rin)]]</f>
        <v>47619.047619047626</v>
      </c>
      <c r="K11" s="2"/>
      <c r="L11" s="3"/>
    </row>
    <row r="12" spans="1:15" x14ac:dyDescent="0.3">
      <c r="A12" s="1">
        <v>20000</v>
      </c>
      <c r="B12" s="2">
        <v>0.1</v>
      </c>
      <c r="C12" s="2">
        <v>8.32</v>
      </c>
      <c r="D12" s="4">
        <v>38.4</v>
      </c>
      <c r="E12" s="3">
        <v>-6</v>
      </c>
      <c r="F12" s="1">
        <v>3.8899999999999998E-3</v>
      </c>
      <c r="G12" s="1">
        <f>Table32[[#This Row],[V(Rin)]]/1800</f>
        <v>2.1611111111111109E-6</v>
      </c>
      <c r="H12" s="1">
        <f>Table32[[#This Row],[Vin]]/Table32[[#This Row],[I (Rin)]]</f>
        <v>46272.493573264786</v>
      </c>
      <c r="I12" s="5">
        <v>0.1</v>
      </c>
      <c r="J12" s="2">
        <v>8.25</v>
      </c>
      <c r="K12" s="2">
        <v>38.299999999999997</v>
      </c>
      <c r="L12" s="3">
        <v>-6</v>
      </c>
    </row>
    <row r="13" spans="1:15" x14ac:dyDescent="0.3">
      <c r="A13" s="1">
        <v>30000</v>
      </c>
      <c r="B13" s="2">
        <v>0.1</v>
      </c>
      <c r="C13" s="2">
        <v>8.31</v>
      </c>
      <c r="D13" s="4">
        <v>38.4</v>
      </c>
      <c r="E13" s="3">
        <v>-9</v>
      </c>
      <c r="F13" s="1">
        <v>5.0200000000000002E-3</v>
      </c>
      <c r="G13" s="1">
        <f>Table32[[#This Row],[V(Rin)]]/1800</f>
        <v>2.7888888888888891E-6</v>
      </c>
      <c r="H13" s="1">
        <f>Table32[[#This Row],[Vin]]/Table32[[#This Row],[I (Rin)]]</f>
        <v>35856.573705179282</v>
      </c>
      <c r="I13" s="5">
        <v>0.1</v>
      </c>
      <c r="J13" s="2">
        <v>8.23</v>
      </c>
      <c r="K13" s="2">
        <v>38.299999999999997</v>
      </c>
      <c r="L13" s="3">
        <v>-10</v>
      </c>
    </row>
    <row r="14" spans="1:15" x14ac:dyDescent="0.3">
      <c r="A14" s="1">
        <v>40000</v>
      </c>
      <c r="B14" s="2">
        <v>0.1</v>
      </c>
      <c r="C14" s="2">
        <v>8.4</v>
      </c>
      <c r="D14" s="4">
        <v>38.5</v>
      </c>
      <c r="E14" s="3">
        <v>-12</v>
      </c>
      <c r="F14" s="1">
        <v>6.4000000000000003E-3</v>
      </c>
      <c r="G14" s="1">
        <f>Table32[[#This Row],[V(Rin)]]/1800</f>
        <v>3.5555555555555559E-6</v>
      </c>
      <c r="H14" s="1">
        <f>Table32[[#This Row],[Vin]]/Table32[[#This Row],[I (Rin)]]</f>
        <v>28125</v>
      </c>
      <c r="I14" s="5">
        <v>0.1</v>
      </c>
      <c r="J14" s="2">
        <v>8.23</v>
      </c>
      <c r="K14" s="2">
        <v>38.299999999999997</v>
      </c>
      <c r="L14" s="3">
        <v>-12</v>
      </c>
    </row>
    <row r="15" spans="1:15" x14ac:dyDescent="0.3">
      <c r="A15" s="1">
        <v>41000</v>
      </c>
      <c r="B15" s="2">
        <v>0.1</v>
      </c>
      <c r="C15" s="2"/>
      <c r="F15" s="1"/>
      <c r="G15" s="1"/>
      <c r="K15" s="2"/>
      <c r="L15" s="3"/>
    </row>
    <row r="16" spans="1:15" x14ac:dyDescent="0.3">
      <c r="A16" s="1">
        <v>42000</v>
      </c>
      <c r="B16" s="2">
        <v>0.1</v>
      </c>
      <c r="C16" s="2"/>
      <c r="F16" s="1"/>
      <c r="G16" s="1"/>
      <c r="K16" s="2"/>
      <c r="L16" s="3"/>
    </row>
    <row r="17" spans="1:12" x14ac:dyDescent="0.3">
      <c r="A17" s="1">
        <v>43000</v>
      </c>
      <c r="B17" s="2">
        <v>0.1</v>
      </c>
      <c r="C17" s="2"/>
      <c r="F17" s="1"/>
      <c r="G17" s="1"/>
      <c r="K17" s="2"/>
      <c r="L17" s="3"/>
    </row>
    <row r="18" spans="1:12" x14ac:dyDescent="0.3">
      <c r="A18" s="1">
        <v>44000</v>
      </c>
      <c r="B18" s="2">
        <v>0.1</v>
      </c>
      <c r="C18" s="2"/>
      <c r="F18" s="1"/>
      <c r="G18" s="1"/>
      <c r="K18" s="2"/>
      <c r="L18" s="3"/>
    </row>
    <row r="19" spans="1:12" x14ac:dyDescent="0.3">
      <c r="A19" s="1">
        <v>45000</v>
      </c>
      <c r="B19" s="2">
        <v>0.1</v>
      </c>
      <c r="C19" s="2"/>
      <c r="F19" s="1"/>
      <c r="G19" s="1"/>
      <c r="K19" s="2"/>
      <c r="L19" s="3"/>
    </row>
    <row r="20" spans="1:12" x14ac:dyDescent="0.3">
      <c r="A20" s="1">
        <v>46000</v>
      </c>
      <c r="B20" s="2">
        <v>0.1</v>
      </c>
      <c r="C20" s="2"/>
      <c r="F20" s="1"/>
      <c r="G20" s="1"/>
      <c r="K20" s="2"/>
      <c r="L20" s="3"/>
    </row>
    <row r="21" spans="1:12" x14ac:dyDescent="0.3">
      <c r="A21" s="1">
        <v>47000</v>
      </c>
      <c r="B21" s="2">
        <v>0.1</v>
      </c>
      <c r="C21" s="2"/>
      <c r="F21" s="1"/>
      <c r="G21" s="1"/>
      <c r="K21" s="2"/>
      <c r="L21" s="3"/>
    </row>
    <row r="22" spans="1:12" x14ac:dyDescent="0.3">
      <c r="A22" s="1">
        <v>48000</v>
      </c>
      <c r="B22" s="2">
        <v>0.1</v>
      </c>
      <c r="C22" s="2"/>
      <c r="F22" s="1"/>
      <c r="G22" s="1"/>
      <c r="K22" s="2"/>
      <c r="L22" s="3"/>
    </row>
    <row r="23" spans="1:12" x14ac:dyDescent="0.3">
      <c r="A23" s="1">
        <v>49000</v>
      </c>
      <c r="B23" s="2">
        <v>0.1</v>
      </c>
      <c r="C23" s="2"/>
      <c r="F23" s="1"/>
      <c r="G23" s="1"/>
      <c r="K23" s="2"/>
      <c r="L23" s="3"/>
    </row>
    <row r="24" spans="1:12" x14ac:dyDescent="0.3">
      <c r="A24" s="1">
        <v>50000</v>
      </c>
      <c r="B24" s="2">
        <v>0.1</v>
      </c>
      <c r="C24" s="2">
        <v>8.52</v>
      </c>
      <c r="D24" s="4">
        <v>38.6</v>
      </c>
      <c r="E24" s="3">
        <v>-13</v>
      </c>
      <c r="F24" s="1">
        <v>7.4799999999999997E-3</v>
      </c>
      <c r="G24" s="1">
        <f>Table32[[#This Row],[V(Rin)]]/1800</f>
        <v>4.1555555555555557E-6</v>
      </c>
      <c r="H24" s="1">
        <f>Table32[[#This Row],[Vin]]/Table32[[#This Row],[I (Rin)]]</f>
        <v>24064.171122994652</v>
      </c>
      <c r="I24" s="5">
        <v>0.1</v>
      </c>
      <c r="J24" s="2">
        <v>8.26</v>
      </c>
      <c r="K24" s="2">
        <v>38.299999999999997</v>
      </c>
      <c r="L24" s="3">
        <v>-14</v>
      </c>
    </row>
    <row r="25" spans="1:12" x14ac:dyDescent="0.3">
      <c r="A25" s="1">
        <v>51000</v>
      </c>
      <c r="B25" s="2">
        <v>0.1</v>
      </c>
      <c r="C25" s="2"/>
      <c r="F25" s="1"/>
      <c r="G25" s="1"/>
      <c r="K25" s="2"/>
      <c r="L25" s="3"/>
    </row>
    <row r="26" spans="1:12" x14ac:dyDescent="0.3">
      <c r="A26" s="1">
        <v>52000</v>
      </c>
      <c r="B26" s="2">
        <v>0.1</v>
      </c>
      <c r="C26" s="2"/>
      <c r="F26" s="1"/>
      <c r="G26" s="1"/>
      <c r="K26" s="2"/>
      <c r="L26" s="3"/>
    </row>
    <row r="27" spans="1:12" x14ac:dyDescent="0.3">
      <c r="A27" s="1">
        <v>53000</v>
      </c>
      <c r="B27" s="2">
        <v>0.1</v>
      </c>
      <c r="C27" s="2"/>
      <c r="F27" s="1"/>
      <c r="G27" s="1"/>
      <c r="K27" s="2"/>
      <c r="L27" s="3"/>
    </row>
    <row r="28" spans="1:12" x14ac:dyDescent="0.3">
      <c r="A28" s="1">
        <v>54000</v>
      </c>
      <c r="B28" s="2">
        <v>0.1</v>
      </c>
      <c r="C28" s="2"/>
      <c r="F28" s="1"/>
      <c r="G28" s="1"/>
      <c r="K28" s="2"/>
      <c r="L28" s="3"/>
    </row>
    <row r="29" spans="1:12" x14ac:dyDescent="0.3">
      <c r="A29" s="1">
        <v>55000</v>
      </c>
      <c r="B29" s="2">
        <v>0.1</v>
      </c>
      <c r="C29" s="2"/>
      <c r="F29" s="1"/>
      <c r="G29" s="1"/>
      <c r="K29" s="2"/>
      <c r="L29" s="3"/>
    </row>
    <row r="30" spans="1:12" x14ac:dyDescent="0.3">
      <c r="A30" s="1">
        <v>56000</v>
      </c>
      <c r="B30" s="2">
        <v>0.1</v>
      </c>
      <c r="C30" s="2"/>
      <c r="F30" s="1"/>
      <c r="G30" s="1"/>
      <c r="K30" s="2"/>
      <c r="L30" s="3"/>
    </row>
    <row r="31" spans="1:12" x14ac:dyDescent="0.3">
      <c r="A31" s="1">
        <v>57000</v>
      </c>
      <c r="B31" s="2">
        <v>0.1</v>
      </c>
      <c r="C31" s="2"/>
      <c r="F31" s="1"/>
      <c r="G31" s="1"/>
      <c r="K31" s="2"/>
      <c r="L31" s="3"/>
    </row>
    <row r="32" spans="1:12" x14ac:dyDescent="0.3">
      <c r="A32" s="1">
        <v>58000</v>
      </c>
      <c r="B32" s="2">
        <v>0.1</v>
      </c>
      <c r="C32" s="2"/>
      <c r="F32" s="1"/>
      <c r="G32" s="1"/>
      <c r="K32" s="2"/>
      <c r="L32" s="3"/>
    </row>
    <row r="33" spans="1:19" x14ac:dyDescent="0.3">
      <c r="A33" s="1">
        <v>59000</v>
      </c>
      <c r="B33" s="2">
        <v>0.1</v>
      </c>
      <c r="C33" s="2"/>
      <c r="F33" s="1"/>
      <c r="G33" s="1"/>
      <c r="K33" s="2"/>
      <c r="L33" s="3"/>
      <c r="S33" t="s">
        <v>10</v>
      </c>
    </row>
    <row r="34" spans="1:19" x14ac:dyDescent="0.3">
      <c r="A34" s="1">
        <v>60000</v>
      </c>
      <c r="B34" s="2">
        <v>0.1</v>
      </c>
      <c r="C34" s="2">
        <v>8.69</v>
      </c>
      <c r="D34" s="4">
        <v>38.700000000000003</v>
      </c>
      <c r="E34" s="3">
        <v>-17</v>
      </c>
      <c r="F34" s="1">
        <v>8.7100000000000007E-3</v>
      </c>
      <c r="G34" s="1">
        <f>Table32[[#This Row],[V(Rin)]]/1800</f>
        <v>4.838888888888889E-6</v>
      </c>
      <c r="H34" s="1">
        <f>Table32[[#This Row],[Vin]]/Table32[[#This Row],[I (Rin)]]</f>
        <v>20665.901262916188</v>
      </c>
      <c r="I34" s="5">
        <v>0.1</v>
      </c>
      <c r="J34" s="2">
        <v>8.43</v>
      </c>
      <c r="K34" s="2">
        <v>38.4</v>
      </c>
      <c r="L34" s="3">
        <v>-16</v>
      </c>
    </row>
    <row r="35" spans="1:19" x14ac:dyDescent="0.3">
      <c r="A35" s="1">
        <v>61000</v>
      </c>
      <c r="B35" s="2">
        <v>0.1</v>
      </c>
      <c r="C35" s="2"/>
      <c r="F35" s="1"/>
      <c r="G35" s="1"/>
      <c r="K35" s="2"/>
      <c r="L35" s="3"/>
    </row>
    <row r="36" spans="1:19" x14ac:dyDescent="0.3">
      <c r="A36" s="1">
        <v>62000</v>
      </c>
      <c r="B36" s="2">
        <v>0.1</v>
      </c>
      <c r="C36" s="2"/>
      <c r="F36" s="1"/>
      <c r="G36" s="1"/>
      <c r="K36" s="2"/>
      <c r="L36" s="3"/>
    </row>
    <row r="37" spans="1:19" x14ac:dyDescent="0.3">
      <c r="A37" s="1">
        <v>63000</v>
      </c>
      <c r="B37" s="2">
        <v>0.1</v>
      </c>
      <c r="C37" s="2"/>
      <c r="F37" s="1"/>
      <c r="G37" s="1"/>
      <c r="K37" s="2"/>
      <c r="L37" s="3"/>
    </row>
    <row r="38" spans="1:19" x14ac:dyDescent="0.3">
      <c r="A38" s="1">
        <v>64000</v>
      </c>
      <c r="B38" s="2">
        <v>0.1</v>
      </c>
      <c r="C38" s="2"/>
      <c r="F38" s="1"/>
      <c r="G38" s="1"/>
      <c r="K38" s="2"/>
      <c r="L38" s="3"/>
    </row>
    <row r="39" spans="1:19" x14ac:dyDescent="0.3">
      <c r="A39" s="1">
        <v>65000</v>
      </c>
      <c r="B39" s="2">
        <v>0.1</v>
      </c>
      <c r="C39" s="2"/>
      <c r="F39" s="1"/>
      <c r="G39" s="1"/>
      <c r="K39" s="2"/>
      <c r="L39" s="3"/>
    </row>
    <row r="40" spans="1:19" x14ac:dyDescent="0.3">
      <c r="A40" s="1">
        <v>66000</v>
      </c>
      <c r="B40" s="2">
        <v>0.1</v>
      </c>
      <c r="C40" s="2"/>
      <c r="F40" s="1"/>
      <c r="G40" s="1"/>
      <c r="K40" s="2"/>
      <c r="L40" s="3"/>
    </row>
    <row r="41" spans="1:19" x14ac:dyDescent="0.3">
      <c r="A41" s="1">
        <v>67000</v>
      </c>
      <c r="B41" s="2">
        <v>0.1</v>
      </c>
      <c r="C41" s="2"/>
      <c r="F41" s="1"/>
      <c r="G41" s="1"/>
      <c r="K41" s="2"/>
      <c r="L41" s="3"/>
    </row>
    <row r="42" spans="1:19" x14ac:dyDescent="0.3">
      <c r="A42" s="1">
        <v>68000</v>
      </c>
      <c r="B42" s="2">
        <v>0.1</v>
      </c>
      <c r="C42" s="2"/>
      <c r="F42" s="1"/>
      <c r="G42" s="1"/>
      <c r="K42" s="2"/>
      <c r="L42" s="3"/>
    </row>
    <row r="43" spans="1:19" x14ac:dyDescent="0.3">
      <c r="A43" s="1">
        <v>69000</v>
      </c>
      <c r="B43" s="2">
        <v>0.1</v>
      </c>
      <c r="C43" s="2"/>
      <c r="F43" s="1"/>
      <c r="G43" s="1"/>
      <c r="K43" s="2"/>
      <c r="L43" s="3"/>
    </row>
    <row r="44" spans="1:19" x14ac:dyDescent="0.3">
      <c r="A44" s="1">
        <v>70000</v>
      </c>
      <c r="B44" s="2">
        <v>0.1</v>
      </c>
      <c r="C44" s="2">
        <v>8.9700000000000006</v>
      </c>
      <c r="D44" s="4">
        <v>39</v>
      </c>
      <c r="E44" s="3">
        <v>-18</v>
      </c>
      <c r="F44" s="1">
        <v>9.8099999999999993E-3</v>
      </c>
      <c r="G44" s="1">
        <f>Table32[[#This Row],[V(Rin)]]/1800</f>
        <v>5.4499999999999995E-6</v>
      </c>
      <c r="H44" s="1">
        <f>Table32[[#This Row],[Vin]]/Table32[[#This Row],[I (Rin)]]</f>
        <v>18348.623853211011</v>
      </c>
      <c r="I44" s="5">
        <v>0.1</v>
      </c>
      <c r="J44" s="2">
        <v>8.4600000000000009</v>
      </c>
      <c r="K44" s="2">
        <v>38.6</v>
      </c>
      <c r="L44" s="3">
        <v>-20</v>
      </c>
    </row>
    <row r="45" spans="1:19" x14ac:dyDescent="0.3">
      <c r="A45" s="1">
        <v>71000</v>
      </c>
      <c r="B45" s="2">
        <v>0.1</v>
      </c>
      <c r="C45" s="2"/>
      <c r="F45" s="1"/>
      <c r="G45" s="1"/>
      <c r="K45" s="2"/>
      <c r="L45" s="3"/>
    </row>
    <row r="46" spans="1:19" x14ac:dyDescent="0.3">
      <c r="A46" s="1">
        <v>72000</v>
      </c>
      <c r="B46" s="2">
        <v>0.1</v>
      </c>
      <c r="C46" s="2"/>
      <c r="F46" s="1"/>
      <c r="G46" s="1"/>
      <c r="K46" s="2"/>
      <c r="L46" s="3"/>
    </row>
    <row r="47" spans="1:19" x14ac:dyDescent="0.3">
      <c r="A47" s="1">
        <v>73000</v>
      </c>
      <c r="B47" s="2">
        <v>0.1</v>
      </c>
      <c r="C47" s="2"/>
      <c r="F47" s="1"/>
      <c r="G47" s="1"/>
      <c r="K47" s="2"/>
      <c r="L47" s="3"/>
    </row>
    <row r="48" spans="1:19" x14ac:dyDescent="0.3">
      <c r="A48" s="1">
        <v>74000</v>
      </c>
      <c r="B48" s="2">
        <v>0.1</v>
      </c>
      <c r="C48" s="2"/>
      <c r="F48" s="1"/>
      <c r="G48" s="1"/>
      <c r="K48" s="2"/>
      <c r="L48" s="3"/>
    </row>
    <row r="49" spans="1:12" x14ac:dyDescent="0.3">
      <c r="A49" s="1">
        <v>75000</v>
      </c>
      <c r="B49" s="2">
        <v>0.1</v>
      </c>
      <c r="C49" s="2"/>
      <c r="F49" s="1"/>
      <c r="G49" s="1"/>
      <c r="K49" s="2"/>
      <c r="L49" s="3"/>
    </row>
    <row r="50" spans="1:12" x14ac:dyDescent="0.3">
      <c r="A50" s="1">
        <v>76000</v>
      </c>
      <c r="B50" s="2">
        <v>0.1</v>
      </c>
      <c r="C50" s="2"/>
      <c r="F50" s="1"/>
      <c r="G50" s="1"/>
      <c r="K50" s="2"/>
      <c r="L50" s="3"/>
    </row>
    <row r="51" spans="1:12" x14ac:dyDescent="0.3">
      <c r="A51" s="1">
        <v>77000</v>
      </c>
      <c r="B51" s="2">
        <v>0.1</v>
      </c>
      <c r="C51" s="2"/>
      <c r="F51" s="1"/>
      <c r="G51" s="1"/>
      <c r="K51" s="2"/>
      <c r="L51" s="3"/>
    </row>
    <row r="52" spans="1:12" x14ac:dyDescent="0.3">
      <c r="A52" s="1">
        <v>78000</v>
      </c>
      <c r="B52" s="2">
        <v>0.1</v>
      </c>
      <c r="C52" s="2"/>
      <c r="F52" s="1"/>
      <c r="G52" s="1"/>
      <c r="K52" s="2"/>
      <c r="L52" s="3"/>
    </row>
    <row r="53" spans="1:12" x14ac:dyDescent="0.3">
      <c r="A53" s="1">
        <v>79000</v>
      </c>
      <c r="B53" s="2">
        <v>0.1</v>
      </c>
      <c r="C53" s="2"/>
      <c r="F53" s="1"/>
      <c r="G53" s="1"/>
      <c r="K53" s="2"/>
      <c r="L53" s="3"/>
    </row>
    <row r="54" spans="1:12" x14ac:dyDescent="0.3">
      <c r="A54" s="1">
        <v>80000</v>
      </c>
      <c r="B54" s="2">
        <v>0.1</v>
      </c>
      <c r="C54" s="2">
        <v>9.3699999999999992</v>
      </c>
      <c r="D54" s="4">
        <v>39.4</v>
      </c>
      <c r="E54" s="3">
        <v>-20</v>
      </c>
      <c r="F54" s="1">
        <v>1.09E-2</v>
      </c>
      <c r="G54" s="1">
        <f>Table32[[#This Row],[V(Rin)]]/1800</f>
        <v>6.0555555555555553E-6</v>
      </c>
      <c r="H54" s="1">
        <f>Table32[[#This Row],[Vin]]/Table32[[#This Row],[I (Rin)]]</f>
        <v>16513.761467889912</v>
      </c>
      <c r="I54" s="5">
        <v>0.1</v>
      </c>
      <c r="J54" s="2">
        <v>8.6999999999999993</v>
      </c>
      <c r="K54" s="2">
        <v>38.700000000000003</v>
      </c>
      <c r="L54" s="3">
        <v>-22</v>
      </c>
    </row>
    <row r="55" spans="1:12" x14ac:dyDescent="0.3">
      <c r="A55" s="1">
        <v>90000</v>
      </c>
      <c r="B55" s="2">
        <v>0.1</v>
      </c>
      <c r="C55" s="2">
        <v>9.93</v>
      </c>
      <c r="D55" s="4">
        <v>39.9</v>
      </c>
      <c r="E55" s="3">
        <v>-22</v>
      </c>
      <c r="F55" s="1">
        <v>1.21E-2</v>
      </c>
      <c r="G55" s="1">
        <f>Table32[[#This Row],[V(Rin)]]/1800</f>
        <v>6.7222222222222218E-6</v>
      </c>
      <c r="H55" s="1">
        <f>Table32[[#This Row],[Vin]]/Table32[[#This Row],[I (Rin)]]</f>
        <v>14876.033057851242</v>
      </c>
      <c r="I55" s="5">
        <v>0.1</v>
      </c>
      <c r="J55" s="2">
        <v>8.9499999999999993</v>
      </c>
      <c r="K55" s="2">
        <v>39</v>
      </c>
      <c r="L55" s="3">
        <v>-23</v>
      </c>
    </row>
    <row r="56" spans="1:12" x14ac:dyDescent="0.3">
      <c r="A56" s="1">
        <v>100000</v>
      </c>
      <c r="B56" s="2">
        <v>0.1</v>
      </c>
      <c r="C56" s="2">
        <v>10.6</v>
      </c>
      <c r="D56" s="4">
        <v>40.5</v>
      </c>
      <c r="E56" s="3">
        <v>-25</v>
      </c>
      <c r="F56" s="1">
        <v>1.3299999999999999E-2</v>
      </c>
      <c r="G56" s="1">
        <f>Table32[[#This Row],[V(Rin)]]/1800</f>
        <v>7.3888888888888883E-6</v>
      </c>
      <c r="H56" s="1">
        <f>Table32[[#This Row],[Vin]]/Table32[[#This Row],[I (Rin)]]</f>
        <v>13533.834586466168</v>
      </c>
      <c r="I56" s="5">
        <v>0.1</v>
      </c>
      <c r="J56" s="2">
        <v>9.3000000000000007</v>
      </c>
      <c r="K56" s="2">
        <v>39.299999999999997</v>
      </c>
      <c r="L56" s="3">
        <v>-25</v>
      </c>
    </row>
    <row r="57" spans="1:12" x14ac:dyDescent="0.3">
      <c r="A57" s="1">
        <v>110000</v>
      </c>
      <c r="B57" s="2">
        <v>0.1</v>
      </c>
      <c r="C57" s="2">
        <v>11.7</v>
      </c>
      <c r="D57" s="4">
        <v>41.2</v>
      </c>
      <c r="E57" s="3">
        <v>-31</v>
      </c>
      <c r="F57" s="1">
        <v>1.4200000000000001E-2</v>
      </c>
      <c r="G57" s="1">
        <f>Table32[[#This Row],[V(Rin)]]/1800</f>
        <v>7.8888888888888894E-6</v>
      </c>
      <c r="H57" s="1">
        <f>Table32[[#This Row],[Vin]]/Table32[[#This Row],[I (Rin)]]</f>
        <v>12676.056338028169</v>
      </c>
      <c r="I57" s="5">
        <v>0.1</v>
      </c>
      <c r="J57" s="2">
        <v>9.73</v>
      </c>
      <c r="K57" s="2">
        <v>39.700000000000003</v>
      </c>
      <c r="L57" s="3">
        <v>-29</v>
      </c>
    </row>
    <row r="58" spans="1:12" x14ac:dyDescent="0.3">
      <c r="A58" s="1">
        <v>120000</v>
      </c>
      <c r="B58" s="2">
        <v>0.1</v>
      </c>
      <c r="C58" s="2">
        <v>13.2</v>
      </c>
      <c r="D58" s="4">
        <v>42.2</v>
      </c>
      <c r="E58" s="3">
        <v>-38</v>
      </c>
      <c r="F58" s="1">
        <v>1.55E-2</v>
      </c>
      <c r="G58" s="1">
        <f>Table32[[#This Row],[V(Rin)]]/1800</f>
        <v>8.6111111111111119E-6</v>
      </c>
      <c r="H58" s="1">
        <f>Table32[[#This Row],[Vin]]/Table32[[#This Row],[I (Rin)]]</f>
        <v>11612.903225806451</v>
      </c>
      <c r="I58" s="5">
        <v>0.1</v>
      </c>
      <c r="J58" s="2">
        <v>10.4</v>
      </c>
      <c r="K58" s="2">
        <v>40.200000000000003</v>
      </c>
      <c r="L58" s="3">
        <v>-34</v>
      </c>
    </row>
    <row r="59" spans="1:12" x14ac:dyDescent="0.3">
      <c r="A59" s="1">
        <v>130000</v>
      </c>
      <c r="B59" s="2">
        <v>0.1</v>
      </c>
      <c r="C59" s="2">
        <v>13.7</v>
      </c>
      <c r="D59" s="4">
        <v>42.7</v>
      </c>
      <c r="E59" s="3">
        <v>-44</v>
      </c>
      <c r="F59" s="1">
        <v>1.78E-2</v>
      </c>
      <c r="G59" s="1">
        <f>Table32[[#This Row],[V(Rin)]]/1800</f>
        <v>9.8888888888888889E-6</v>
      </c>
      <c r="H59" s="1">
        <f>Table32[[#This Row],[Vin]]/Table32[[#This Row],[I (Rin)]]</f>
        <v>10112.359550561798</v>
      </c>
      <c r="I59" s="5">
        <v>0.1</v>
      </c>
      <c r="J59" s="2">
        <v>11.1</v>
      </c>
      <c r="K59" s="2">
        <v>40.9</v>
      </c>
      <c r="L59" s="3">
        <v>-39</v>
      </c>
    </row>
    <row r="60" spans="1:12" x14ac:dyDescent="0.3">
      <c r="A60" s="1">
        <v>140000</v>
      </c>
      <c r="B60" s="2">
        <v>0.1</v>
      </c>
      <c r="C60" s="2">
        <v>16.100000000000001</v>
      </c>
      <c r="D60" s="4">
        <v>43.9</v>
      </c>
      <c r="E60" s="3">
        <v>-72</v>
      </c>
      <c r="F60" s="1">
        <v>2.0799999999999999E-2</v>
      </c>
      <c r="G60" s="1">
        <f>Table32[[#This Row],[V(Rin)]]/1800</f>
        <v>1.1555555555555554E-5</v>
      </c>
      <c r="H60" s="1">
        <f>Table32[[#This Row],[Vin]]/Table32[[#This Row],[I (Rin)]]</f>
        <v>8653.8461538461561</v>
      </c>
      <c r="I60" s="5">
        <v>0.1</v>
      </c>
      <c r="J60" s="2">
        <v>12</v>
      </c>
      <c r="K60" s="2">
        <v>41.5</v>
      </c>
      <c r="L60" s="3">
        <v>-46</v>
      </c>
    </row>
    <row r="61" spans="1:12" x14ac:dyDescent="0.3">
      <c r="A61" s="1">
        <v>150000</v>
      </c>
      <c r="B61" s="2">
        <v>0.1</v>
      </c>
      <c r="C61" s="2">
        <v>15.6</v>
      </c>
      <c r="D61" s="4">
        <v>43.6</v>
      </c>
      <c r="E61" s="3">
        <v>-91</v>
      </c>
      <c r="F61" s="1">
        <v>2.3599999999999999E-2</v>
      </c>
      <c r="G61" s="1">
        <f>Table32[[#This Row],[V(Rin)]]/1800</f>
        <v>1.3111111111111111E-5</v>
      </c>
      <c r="H61" s="1">
        <f>Table32[[#This Row],[Vin]]/Table32[[#This Row],[I (Rin)]]</f>
        <v>7627.1186440677966</v>
      </c>
      <c r="I61" s="5">
        <v>0.1</v>
      </c>
      <c r="J61" s="2">
        <v>12.8</v>
      </c>
      <c r="K61" s="2">
        <v>42</v>
      </c>
      <c r="L61" s="3">
        <v>-58</v>
      </c>
    </row>
    <row r="62" spans="1:12" x14ac:dyDescent="0.3">
      <c r="A62" s="1">
        <v>160000</v>
      </c>
      <c r="B62" s="2">
        <v>0.1</v>
      </c>
      <c r="C62" s="2">
        <v>14.5</v>
      </c>
      <c r="D62" s="4">
        <v>43</v>
      </c>
      <c r="E62" s="3">
        <v>-107</v>
      </c>
      <c r="F62" s="1">
        <v>2.5600000000000001E-2</v>
      </c>
      <c r="G62" s="1">
        <f>Table32[[#This Row],[V(Rin)]]/1800</f>
        <v>1.4222222222222224E-5</v>
      </c>
      <c r="H62" s="1">
        <f>Table32[[#This Row],[Vin]]/Table32[[#This Row],[I (Rin)]]</f>
        <v>7031.25</v>
      </c>
      <c r="I62" s="5">
        <v>0.1</v>
      </c>
      <c r="J62" s="2">
        <v>13.1</v>
      </c>
      <c r="K62" s="2">
        <v>42.2</v>
      </c>
      <c r="L62" s="3">
        <v>-74</v>
      </c>
    </row>
    <row r="63" spans="1:12" x14ac:dyDescent="0.3">
      <c r="A63" s="1">
        <v>170000</v>
      </c>
      <c r="B63" s="2">
        <v>0.1</v>
      </c>
      <c r="C63" s="2">
        <v>13.2</v>
      </c>
      <c r="D63" s="4">
        <v>42.2</v>
      </c>
      <c r="E63" s="3">
        <v>-120</v>
      </c>
      <c r="F63" s="1">
        <v>2.7E-2</v>
      </c>
      <c r="G63" s="1">
        <f>Table32[[#This Row],[V(Rin)]]/1800</f>
        <v>1.5E-5</v>
      </c>
      <c r="H63" s="1">
        <f>Table32[[#This Row],[Vin]]/Table32[[#This Row],[I (Rin)]]</f>
        <v>6666.666666666667</v>
      </c>
      <c r="I63" s="5">
        <v>0.1</v>
      </c>
      <c r="J63" s="2">
        <v>12.7</v>
      </c>
      <c r="K63" s="2">
        <v>42</v>
      </c>
      <c r="L63" s="3">
        <v>-89</v>
      </c>
    </row>
    <row r="64" spans="1:12" x14ac:dyDescent="0.3">
      <c r="A64" s="1">
        <v>180000</v>
      </c>
      <c r="B64" s="2">
        <v>0.1</v>
      </c>
      <c r="C64" s="2">
        <v>11.9</v>
      </c>
      <c r="D64" s="4">
        <v>41.3</v>
      </c>
      <c r="E64" s="3">
        <v>-131</v>
      </c>
      <c r="F64" s="1">
        <v>2.8199999999999999E-2</v>
      </c>
      <c r="G64" s="1">
        <f>Table32[[#This Row],[V(Rin)]]/1800</f>
        <v>1.5666666666666667E-5</v>
      </c>
      <c r="H64" s="1">
        <f>Table32[[#This Row],[Vin]]/Table32[[#This Row],[I (Rin)]]</f>
        <v>6382.978723404256</v>
      </c>
      <c r="I64" s="5">
        <v>0.1</v>
      </c>
      <c r="J64" s="2">
        <v>12.1</v>
      </c>
      <c r="K64" s="2">
        <v>41.6</v>
      </c>
      <c r="L64" s="3">
        <v>-102</v>
      </c>
    </row>
    <row r="65" spans="1:12" x14ac:dyDescent="0.3">
      <c r="A65" s="1">
        <v>190000</v>
      </c>
      <c r="B65" s="2">
        <v>0.1</v>
      </c>
      <c r="C65" s="2">
        <v>10.6</v>
      </c>
      <c r="D65" s="4">
        <v>40.299999999999997</v>
      </c>
      <c r="E65" s="3">
        <v>-140</v>
      </c>
      <c r="F65" s="1">
        <v>2.9100000000000001E-2</v>
      </c>
      <c r="G65" s="1">
        <f>Table32[[#This Row],[V(Rin)]]/1800</f>
        <v>1.6166666666666665E-5</v>
      </c>
      <c r="H65" s="1">
        <f>Table32[[#This Row],[Vin]]/Table32[[#This Row],[I (Rin)]]</f>
        <v>6185.5670103092789</v>
      </c>
      <c r="I65" s="5">
        <v>0.1</v>
      </c>
      <c r="J65" s="2">
        <v>11.2</v>
      </c>
      <c r="K65" s="2">
        <v>40.9</v>
      </c>
      <c r="L65" s="3">
        <v>-113</v>
      </c>
    </row>
    <row r="66" spans="1:12" x14ac:dyDescent="0.3">
      <c r="A66" s="1">
        <v>200000</v>
      </c>
      <c r="B66" s="2">
        <v>0.1</v>
      </c>
      <c r="C66" s="2">
        <v>9.2799999999999994</v>
      </c>
      <c r="D66" s="4">
        <v>39.200000000000003</v>
      </c>
      <c r="E66" s="3">
        <v>-148</v>
      </c>
      <c r="F66" s="1">
        <v>2.9899999999999999E-2</v>
      </c>
      <c r="G66" s="1">
        <f>Table32[[#This Row],[V(Rin)]]/1800</f>
        <v>1.661111111111111E-5</v>
      </c>
      <c r="H66" s="1">
        <f>Table32[[#This Row],[Vin]]/Table32[[#This Row],[I (Rin)]]</f>
        <v>6020.0668896321076</v>
      </c>
      <c r="I66" s="5">
        <v>0.1</v>
      </c>
      <c r="J66" s="2">
        <v>10.3</v>
      </c>
      <c r="K66" s="2">
        <v>40.200000000000003</v>
      </c>
      <c r="L66" s="3">
        <v>-124</v>
      </c>
    </row>
    <row r="67" spans="1:12" x14ac:dyDescent="0.3">
      <c r="A67" s="1">
        <v>210000</v>
      </c>
      <c r="B67" s="2">
        <v>0.1</v>
      </c>
      <c r="C67" s="2">
        <v>8.1999999999999993</v>
      </c>
      <c r="D67" s="4">
        <v>38.1</v>
      </c>
      <c r="E67" s="3">
        <v>-152</v>
      </c>
      <c r="F67" s="1">
        <v>3.3500000000000002E-2</v>
      </c>
      <c r="G67" s="1">
        <f>Table32[[#This Row],[V(Rin)]]/1800</f>
        <v>1.8611111111111111E-5</v>
      </c>
      <c r="H67" s="1">
        <f>Table32[[#This Row],[Vin]]/Table32[[#This Row],[I (Rin)]]</f>
        <v>5373.1343283582091</v>
      </c>
      <c r="I67" s="5">
        <v>0.1</v>
      </c>
      <c r="J67" s="2">
        <v>9.2899999999999991</v>
      </c>
      <c r="K67" s="2">
        <v>39.299999999999997</v>
      </c>
      <c r="L67" s="3">
        <v>-132</v>
      </c>
    </row>
    <row r="68" spans="1:12" x14ac:dyDescent="0.3">
      <c r="A68" s="1">
        <v>220000</v>
      </c>
      <c r="B68" s="2">
        <v>0.1</v>
      </c>
      <c r="C68" s="2">
        <v>7.22</v>
      </c>
      <c r="D68" s="4">
        <v>37</v>
      </c>
      <c r="E68" s="3">
        <v>-160</v>
      </c>
      <c r="F68" s="1">
        <v>3.5200000000000002E-2</v>
      </c>
      <c r="G68" s="1">
        <f>Table32[[#This Row],[V(Rin)]]/1800</f>
        <v>1.9555555555555557E-5</v>
      </c>
      <c r="H68" s="1">
        <f>Table32[[#This Row],[Vin]]/Table32[[#This Row],[I (Rin)]]</f>
        <v>5113.6363636363631</v>
      </c>
      <c r="I68" s="5">
        <v>0.1</v>
      </c>
      <c r="J68" s="2">
        <v>8.31</v>
      </c>
      <c r="K68" s="2">
        <v>38.4</v>
      </c>
      <c r="L68" s="3">
        <v>-138</v>
      </c>
    </row>
    <row r="69" spans="1:12" x14ac:dyDescent="0.3">
      <c r="A69" s="1">
        <v>230000</v>
      </c>
      <c r="B69" s="2">
        <v>0.1</v>
      </c>
      <c r="C69" s="2">
        <v>6.38</v>
      </c>
      <c r="D69" s="4">
        <v>35.799999999999997</v>
      </c>
      <c r="E69" s="3">
        <v>-162</v>
      </c>
      <c r="F69" s="1">
        <v>3.5200000000000002E-2</v>
      </c>
      <c r="G69" s="1">
        <f>Table32[[#This Row],[V(Rin)]]/1800</f>
        <v>1.9555555555555557E-5</v>
      </c>
      <c r="H69" s="1">
        <f>Table32[[#This Row],[Vin]]/Table32[[#This Row],[I (Rin)]]</f>
        <v>5113.6363636363631</v>
      </c>
      <c r="I69" s="5">
        <v>0.1</v>
      </c>
      <c r="J69" s="2">
        <v>7.5</v>
      </c>
      <c r="K69" s="2">
        <v>37.5</v>
      </c>
      <c r="L69" s="3">
        <v>-143</v>
      </c>
    </row>
    <row r="70" spans="1:12" x14ac:dyDescent="0.3">
      <c r="A70" s="1">
        <v>240000</v>
      </c>
      <c r="B70" s="2">
        <v>0.1</v>
      </c>
      <c r="C70" s="2">
        <v>5.61</v>
      </c>
      <c r="D70" s="4">
        <v>34.799999999999997</v>
      </c>
      <c r="E70" s="3">
        <v>-166</v>
      </c>
      <c r="F70" s="1">
        <v>3.5700000000000003E-2</v>
      </c>
      <c r="G70" s="1">
        <f>Table32[[#This Row],[V(Rin)]]/1800</f>
        <v>1.9833333333333335E-5</v>
      </c>
      <c r="H70" s="1">
        <f>Table32[[#This Row],[Vin]]/Table32[[#This Row],[I (Rin)]]</f>
        <v>5042.0168067226887</v>
      </c>
      <c r="I70" s="5">
        <v>0.1</v>
      </c>
      <c r="J70" s="2">
        <v>6.83</v>
      </c>
      <c r="K70" s="2">
        <v>36.700000000000003</v>
      </c>
      <c r="L70" s="3">
        <v>-145</v>
      </c>
    </row>
    <row r="71" spans="1:12" x14ac:dyDescent="0.3">
      <c r="A71" s="1">
        <v>250000</v>
      </c>
      <c r="B71" s="2">
        <v>0.1</v>
      </c>
      <c r="C71" s="2">
        <v>5.03</v>
      </c>
      <c r="D71" s="4">
        <v>33.799999999999997</v>
      </c>
      <c r="E71" s="3">
        <v>-169</v>
      </c>
      <c r="F71" s="1">
        <v>3.6299999999999999E-2</v>
      </c>
      <c r="G71" s="1">
        <f>Table32[[#This Row],[V(Rin)]]/1800</f>
        <v>2.0166666666666664E-5</v>
      </c>
      <c r="H71" s="1">
        <f>Table32[[#This Row],[Vin]]/Table32[[#This Row],[I (Rin)]]</f>
        <v>4958.6776859504143</v>
      </c>
      <c r="I71" s="5">
        <v>0.1</v>
      </c>
      <c r="J71" s="2">
        <v>6.23</v>
      </c>
      <c r="K71" s="2">
        <v>35.9</v>
      </c>
      <c r="L71" s="3">
        <v>-150</v>
      </c>
    </row>
    <row r="72" spans="1:12" x14ac:dyDescent="0.3">
      <c r="A72" s="1">
        <v>260000</v>
      </c>
      <c r="B72" s="2">
        <v>0.1</v>
      </c>
      <c r="C72" s="2">
        <v>4.49</v>
      </c>
      <c r="D72" s="4">
        <v>32.799999999999997</v>
      </c>
      <c r="E72" s="3">
        <v>-171</v>
      </c>
      <c r="F72" s="1">
        <v>3.7699999999999997E-2</v>
      </c>
      <c r="G72" s="1">
        <f>Table32[[#This Row],[V(Rin)]]/1800</f>
        <v>2.0944444444444445E-5</v>
      </c>
      <c r="H72" s="1">
        <f>Table32[[#This Row],[Vin]]/Table32[[#This Row],[I (Rin)]]</f>
        <v>4774.5358090185682</v>
      </c>
      <c r="I72" s="5">
        <v>0.1</v>
      </c>
      <c r="J72" s="2">
        <v>5.66</v>
      </c>
      <c r="K72" s="2">
        <v>35.1</v>
      </c>
      <c r="L72" s="3">
        <v>-154</v>
      </c>
    </row>
    <row r="73" spans="1:12" x14ac:dyDescent="0.3">
      <c r="A73" s="1">
        <v>270000</v>
      </c>
      <c r="B73" s="2">
        <v>0.1</v>
      </c>
      <c r="C73" s="2">
        <v>4.04</v>
      </c>
      <c r="D73" s="4">
        <v>31.8</v>
      </c>
      <c r="E73" s="3">
        <v>-170</v>
      </c>
      <c r="F73" s="1">
        <v>3.8800000000000001E-2</v>
      </c>
      <c r="G73" s="1">
        <f>Table32[[#This Row],[V(Rin)]]/1800</f>
        <v>2.1555555555555555E-5</v>
      </c>
      <c r="H73" s="1">
        <f>Table32[[#This Row],[Vin]]/Table32[[#This Row],[I (Rin)]]</f>
        <v>4639.1752577319594</v>
      </c>
      <c r="I73" s="5">
        <v>0.1</v>
      </c>
      <c r="J73" s="2">
        <v>5.14</v>
      </c>
      <c r="K73" s="2">
        <v>34.200000000000003</v>
      </c>
      <c r="L73" s="3">
        <v>-157</v>
      </c>
    </row>
    <row r="74" spans="1:12" x14ac:dyDescent="0.3">
      <c r="A74" s="1">
        <v>280000</v>
      </c>
      <c r="B74" s="2">
        <v>0.1</v>
      </c>
      <c r="C74" s="2">
        <v>3.55</v>
      </c>
      <c r="D74" s="4">
        <v>30.9</v>
      </c>
      <c r="E74" s="3">
        <v>-174</v>
      </c>
      <c r="F74" s="1">
        <v>3.9300000000000002E-2</v>
      </c>
      <c r="G74" s="1">
        <f>Table32[[#This Row],[V(Rin)]]/1800</f>
        <v>2.1833333333333333E-5</v>
      </c>
      <c r="H74" s="1">
        <f>Table32[[#This Row],[Vin]]/Table32[[#This Row],[I (Rin)]]</f>
        <v>4580.1526717557254</v>
      </c>
      <c r="I74" s="5">
        <v>0.1</v>
      </c>
      <c r="J74" s="2">
        <v>4.67</v>
      </c>
      <c r="K74" s="2">
        <v>33.4</v>
      </c>
      <c r="L74" s="3">
        <v>-161</v>
      </c>
    </row>
    <row r="75" spans="1:12" x14ac:dyDescent="0.3">
      <c r="A75" s="1">
        <v>290000</v>
      </c>
      <c r="B75" s="2">
        <v>0.1</v>
      </c>
      <c r="C75" s="2">
        <v>3.23</v>
      </c>
      <c r="D75" s="4">
        <v>30</v>
      </c>
      <c r="E75" s="3">
        <v>-180</v>
      </c>
      <c r="F75" s="1">
        <v>4.0099999999999997E-2</v>
      </c>
      <c r="G75" s="1">
        <f>Table32[[#This Row],[V(Rin)]]/1800</f>
        <v>2.2277777777777778E-5</v>
      </c>
      <c r="H75" s="1">
        <f>Table32[[#This Row],[Vin]]/Table32[[#This Row],[I (Rin)]]</f>
        <v>4488.7780548628434</v>
      </c>
      <c r="I75" s="5">
        <v>0.1</v>
      </c>
      <c r="J75" s="2">
        <v>4.25</v>
      </c>
      <c r="K75" s="2">
        <v>32.6</v>
      </c>
      <c r="L75" s="3">
        <v>-163</v>
      </c>
    </row>
    <row r="76" spans="1:12" x14ac:dyDescent="0.3">
      <c r="A76" s="1">
        <v>300000</v>
      </c>
      <c r="B76" s="2">
        <v>0.1</v>
      </c>
      <c r="C76" s="2">
        <v>2.88</v>
      </c>
      <c r="D76" s="4">
        <v>29.3</v>
      </c>
      <c r="E76" s="3">
        <v>-179</v>
      </c>
      <c r="F76" s="1">
        <v>4.0099999999999997E-2</v>
      </c>
      <c r="G76" s="1">
        <f>Table32[[#This Row],[V(Rin)]]/1800</f>
        <v>2.2277777777777778E-5</v>
      </c>
      <c r="H76" s="1">
        <f>Table32[[#This Row],[Vin]]/Table32[[#This Row],[I (Rin)]]</f>
        <v>4488.7780548628434</v>
      </c>
      <c r="I76" s="5">
        <v>0.1</v>
      </c>
      <c r="J76" s="2">
        <v>3.86</v>
      </c>
      <c r="K76" s="2">
        <v>31.8</v>
      </c>
      <c r="L76" s="3">
        <v>-164</v>
      </c>
    </row>
    <row r="77" spans="1:12" x14ac:dyDescent="0.3">
      <c r="A77" s="1">
        <v>400000</v>
      </c>
      <c r="B77" s="2">
        <v>0.1</v>
      </c>
      <c r="C77" s="2">
        <v>1.39</v>
      </c>
      <c r="D77" s="4">
        <v>22.6</v>
      </c>
      <c r="E77" s="3">
        <v>-186</v>
      </c>
      <c r="F77" s="1">
        <v>4.8500000000000001E-2</v>
      </c>
      <c r="G77" s="1">
        <f>Table32[[#This Row],[V(Rin)]]/1800</f>
        <v>2.6944444444444445E-5</v>
      </c>
      <c r="H77" s="1">
        <f>Table32[[#This Row],[Vin]]/Table32[[#This Row],[I (Rin)]]</f>
        <v>3711.3402061855672</v>
      </c>
      <c r="I77" s="5">
        <v>0.1</v>
      </c>
      <c r="J77" s="2">
        <v>1.79</v>
      </c>
      <c r="K77" s="2">
        <v>25.1</v>
      </c>
      <c r="L77" s="3">
        <v>-180</v>
      </c>
    </row>
    <row r="78" spans="1:12" x14ac:dyDescent="0.3">
      <c r="A78" s="1">
        <v>500000</v>
      </c>
      <c r="B78" s="2">
        <v>0.1</v>
      </c>
      <c r="C78" s="2">
        <v>0.85</v>
      </c>
      <c r="D78" s="4">
        <v>17.600000000000001</v>
      </c>
      <c r="E78" s="3">
        <v>-189</v>
      </c>
      <c r="F78" s="1">
        <v>5.5100000000000003E-2</v>
      </c>
      <c r="G78" s="1">
        <f>Table32[[#This Row],[V(Rin)]]/1800</f>
        <v>3.0611111111111111E-5</v>
      </c>
      <c r="H78" s="1">
        <f>Table32[[#This Row],[Vin]]/Table32[[#This Row],[I (Rin)]]</f>
        <v>3266.7876588021782</v>
      </c>
      <c r="I78" s="5">
        <v>0.2</v>
      </c>
      <c r="J78" s="2">
        <v>1.97</v>
      </c>
      <c r="K78" s="2">
        <v>20</v>
      </c>
      <c r="L78" s="3">
        <v>-183</v>
      </c>
    </row>
    <row r="79" spans="1:12" x14ac:dyDescent="0.3">
      <c r="A79" s="1">
        <v>600000</v>
      </c>
      <c r="B79" s="2">
        <v>0.1</v>
      </c>
      <c r="C79" s="2">
        <v>2.57</v>
      </c>
      <c r="D79" s="4">
        <v>12.8</v>
      </c>
      <c r="E79" s="3">
        <v>-190</v>
      </c>
      <c r="F79" s="1">
        <v>6.0299999999999999E-2</v>
      </c>
      <c r="G79" s="1">
        <f>Table32[[#This Row],[V(Rin)]]/1800</f>
        <v>3.3500000000000001E-5</v>
      </c>
      <c r="H79" s="1">
        <f>Table32[[#This Row],[Vin]]/Table32[[#This Row],[I (Rin)]]</f>
        <v>2985.0746268656717</v>
      </c>
      <c r="I79" s="5">
        <v>0.2</v>
      </c>
      <c r="J79" s="2">
        <v>1.28</v>
      </c>
      <c r="K79" s="2">
        <v>16.3</v>
      </c>
      <c r="L79" s="3">
        <v>-188</v>
      </c>
    </row>
    <row r="80" spans="1:12" x14ac:dyDescent="0.3">
      <c r="A80" s="1">
        <v>700000</v>
      </c>
      <c r="B80" s="2">
        <v>0.1</v>
      </c>
      <c r="C80" s="2">
        <v>1.71</v>
      </c>
      <c r="D80" s="4">
        <v>10.199999999999999</v>
      </c>
      <c r="E80" s="3">
        <v>-196</v>
      </c>
      <c r="F80" s="1">
        <v>6.4899999999999999E-2</v>
      </c>
      <c r="G80" s="1">
        <f>Table32[[#This Row],[V(Rin)]]/1800</f>
        <v>3.6055555555555559E-5</v>
      </c>
      <c r="H80" s="1">
        <f>Table32[[#This Row],[Vin]]/Table32[[#This Row],[I (Rin)]]</f>
        <v>2773.497688751926</v>
      </c>
      <c r="I80" s="5">
        <v>0.5</v>
      </c>
      <c r="J80" s="2">
        <v>1.97</v>
      </c>
      <c r="K80" s="2">
        <v>12.1</v>
      </c>
      <c r="L80" s="3">
        <v>-190</v>
      </c>
    </row>
    <row r="81" spans="1:12" x14ac:dyDescent="0.3">
      <c r="A81" s="1">
        <v>800000</v>
      </c>
      <c r="B81" s="2">
        <v>0.1</v>
      </c>
      <c r="C81" s="2">
        <v>1.3</v>
      </c>
      <c r="D81" s="4">
        <v>7.7</v>
      </c>
      <c r="E81" s="3">
        <v>-201</v>
      </c>
      <c r="F81" s="1">
        <v>6.8500000000000005E-2</v>
      </c>
      <c r="G81" s="1">
        <f>Table32[[#This Row],[V(Rin)]]/1800</f>
        <v>3.805555555555556E-5</v>
      </c>
      <c r="H81" s="1">
        <f>Table32[[#This Row],[Vin]]/Table32[[#This Row],[I (Rin)]]</f>
        <v>2627.737226277372</v>
      </c>
      <c r="I81" s="5">
        <v>0.5</v>
      </c>
      <c r="J81" s="2">
        <v>1.53</v>
      </c>
      <c r="K81" s="2">
        <v>9.6</v>
      </c>
      <c r="L81" s="3">
        <v>-191</v>
      </c>
    </row>
    <row r="82" spans="1:12" x14ac:dyDescent="0.3">
      <c r="A82" s="1">
        <v>900000</v>
      </c>
      <c r="B82" s="2">
        <v>0.1</v>
      </c>
      <c r="C82" s="2">
        <v>1.04</v>
      </c>
      <c r="D82" s="4">
        <v>5.44</v>
      </c>
      <c r="E82" s="3">
        <v>-194</v>
      </c>
      <c r="F82" s="1">
        <v>7.1099999999999997E-2</v>
      </c>
      <c r="G82" s="1">
        <f>Table32[[#This Row],[V(Rin)]]/1800</f>
        <v>3.9499999999999998E-5</v>
      </c>
      <c r="H82" s="1">
        <f>Table32[[#This Row],[Vin]]/Table32[[#This Row],[I (Rin)]]</f>
        <v>2531.6455696202534</v>
      </c>
      <c r="I82" s="5">
        <v>0.5</v>
      </c>
      <c r="J82" s="2">
        <v>1.1399999999999999</v>
      </c>
      <c r="K82" s="2">
        <v>7.4</v>
      </c>
      <c r="L82" s="3">
        <v>-193</v>
      </c>
    </row>
    <row r="83" spans="1:12" x14ac:dyDescent="0.3">
      <c r="A83" s="1">
        <v>1000000</v>
      </c>
      <c r="B83" s="2">
        <v>0.1</v>
      </c>
      <c r="C83" s="2">
        <v>0.84</v>
      </c>
      <c r="D83" s="4">
        <v>3.38</v>
      </c>
      <c r="E83" s="3">
        <v>-196</v>
      </c>
      <c r="F83" s="1">
        <v>7.3400000000000007E-2</v>
      </c>
      <c r="G83" s="1">
        <f>Table32[[#This Row],[V(Rin)]]/1800</f>
        <v>4.0777777777777783E-5</v>
      </c>
      <c r="H83" s="1">
        <f>Table32[[#This Row],[Vin]]/Table32[[#This Row],[I (Rin)]]</f>
        <v>2452.3160762942775</v>
      </c>
      <c r="I83" s="5">
        <v>0.5</v>
      </c>
      <c r="J83" s="2">
        <v>0.90700000000000003</v>
      </c>
      <c r="K83" s="2">
        <v>5.4</v>
      </c>
      <c r="L83" s="3">
        <v>-194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9699-49F4-43EF-A3EE-77A00C4AA724}">
  <dimension ref="A1:C38"/>
  <sheetViews>
    <sheetView tabSelected="1" workbookViewId="0">
      <selection activeCell="B31" sqref="B31"/>
    </sheetView>
  </sheetViews>
  <sheetFormatPr defaultRowHeight="14.4" x14ac:dyDescent="0.3"/>
  <sheetData>
    <row r="1" spans="1:3" x14ac:dyDescent="0.3">
      <c r="A1" t="s">
        <v>3</v>
      </c>
      <c r="B1" t="s">
        <v>24</v>
      </c>
      <c r="C1" t="s">
        <v>25</v>
      </c>
    </row>
    <row r="2" spans="1:3" x14ac:dyDescent="0.3">
      <c r="A2" s="1">
        <v>10000</v>
      </c>
    </row>
    <row r="3" spans="1:3" x14ac:dyDescent="0.3">
      <c r="A3" s="1">
        <v>20000</v>
      </c>
    </row>
    <row r="4" spans="1:3" x14ac:dyDescent="0.3">
      <c r="A4" s="1">
        <v>30000</v>
      </c>
    </row>
    <row r="5" spans="1:3" x14ac:dyDescent="0.3">
      <c r="A5" s="1">
        <v>40000</v>
      </c>
      <c r="B5" s="1">
        <v>203000</v>
      </c>
      <c r="C5">
        <v>-26.9</v>
      </c>
    </row>
    <row r="6" spans="1:3" x14ac:dyDescent="0.3">
      <c r="A6" s="1">
        <v>50000</v>
      </c>
      <c r="B6" s="1">
        <v>186100</v>
      </c>
      <c r="C6">
        <v>-33.67</v>
      </c>
    </row>
    <row r="7" spans="1:3" x14ac:dyDescent="0.3">
      <c r="A7" s="1">
        <v>60000</v>
      </c>
      <c r="B7" s="1">
        <v>164300</v>
      </c>
      <c r="C7">
        <v>-39.119999999999997</v>
      </c>
    </row>
    <row r="8" spans="1:3" x14ac:dyDescent="0.3">
      <c r="A8" s="1">
        <v>70000</v>
      </c>
      <c r="B8" s="1">
        <v>147600</v>
      </c>
      <c r="C8">
        <v>-43.88</v>
      </c>
    </row>
    <row r="9" spans="1:3" x14ac:dyDescent="0.3">
      <c r="A9" s="1">
        <v>80000</v>
      </c>
      <c r="B9" s="1">
        <v>134000</v>
      </c>
      <c r="C9">
        <v>-45.3</v>
      </c>
    </row>
    <row r="10" spans="1:3" x14ac:dyDescent="0.3">
      <c r="A10" s="1">
        <v>90000</v>
      </c>
      <c r="B10" s="1">
        <v>124000</v>
      </c>
      <c r="C10">
        <v>-47</v>
      </c>
    </row>
    <row r="11" spans="1:3" x14ac:dyDescent="0.3">
      <c r="A11" s="1">
        <v>100000</v>
      </c>
      <c r="B11" s="1">
        <v>113000</v>
      </c>
      <c r="C11">
        <v>-48.3</v>
      </c>
    </row>
    <row r="12" spans="1:3" x14ac:dyDescent="0.3">
      <c r="A12" s="1">
        <v>110000</v>
      </c>
      <c r="B12" s="1">
        <v>102150</v>
      </c>
      <c r="C12">
        <v>-47.5</v>
      </c>
    </row>
    <row r="13" spans="1:3" x14ac:dyDescent="0.3">
      <c r="A13" s="1">
        <v>120000</v>
      </c>
      <c r="B13" s="1">
        <v>96500</v>
      </c>
      <c r="C13">
        <v>-47.5</v>
      </c>
    </row>
    <row r="14" spans="1:3" x14ac:dyDescent="0.3">
      <c r="A14" s="1">
        <v>130000</v>
      </c>
      <c r="B14" s="1">
        <v>92830</v>
      </c>
      <c r="C14">
        <v>-46.5</v>
      </c>
    </row>
    <row r="15" spans="1:3" x14ac:dyDescent="0.3">
      <c r="A15" s="1">
        <v>140000</v>
      </c>
      <c r="B15" s="1">
        <v>89200</v>
      </c>
      <c r="C15">
        <v>-45.7</v>
      </c>
    </row>
    <row r="16" spans="1:3" x14ac:dyDescent="0.3">
      <c r="A16" s="1">
        <v>150000</v>
      </c>
      <c r="B16" s="1">
        <v>86800</v>
      </c>
      <c r="C16">
        <v>-44.2</v>
      </c>
    </row>
    <row r="17" spans="1:3" x14ac:dyDescent="0.3">
      <c r="A17" s="1">
        <v>160000</v>
      </c>
      <c r="B17" s="1">
        <v>87300</v>
      </c>
      <c r="C17">
        <v>-41.7</v>
      </c>
    </row>
    <row r="18" spans="1:3" x14ac:dyDescent="0.3">
      <c r="A18" s="1">
        <v>170000</v>
      </c>
      <c r="B18" s="1">
        <v>88200</v>
      </c>
      <c r="C18">
        <v>-40.700000000000003</v>
      </c>
    </row>
    <row r="19" spans="1:3" x14ac:dyDescent="0.3">
      <c r="A19" s="1">
        <v>180000</v>
      </c>
      <c r="B19" s="1">
        <v>95470</v>
      </c>
      <c r="C19">
        <v>-38.9</v>
      </c>
    </row>
    <row r="20" spans="1:3" x14ac:dyDescent="0.3">
      <c r="A20" s="1">
        <v>190000</v>
      </c>
      <c r="B20" s="1">
        <v>110900</v>
      </c>
      <c r="C20">
        <v>-45.8</v>
      </c>
    </row>
    <row r="21" spans="1:3" x14ac:dyDescent="0.3">
      <c r="A21" s="1">
        <v>200000</v>
      </c>
      <c r="B21" s="1">
        <v>93400</v>
      </c>
      <c r="C21">
        <v>-70.34</v>
      </c>
    </row>
    <row r="22" spans="1:3" x14ac:dyDescent="0.3">
      <c r="A22" s="1">
        <v>210000</v>
      </c>
      <c r="B22" s="1">
        <v>85400</v>
      </c>
      <c r="C22">
        <v>-62.3</v>
      </c>
    </row>
    <row r="23" spans="1:3" x14ac:dyDescent="0.3">
      <c r="A23" s="1">
        <v>220000</v>
      </c>
      <c r="B23" s="1">
        <v>75000</v>
      </c>
      <c r="C23">
        <v>-61.1</v>
      </c>
    </row>
    <row r="24" spans="1:3" x14ac:dyDescent="0.3">
      <c r="A24" s="1">
        <v>230000</v>
      </c>
      <c r="B24" s="1">
        <v>70600</v>
      </c>
      <c r="C24">
        <v>-59.9</v>
      </c>
    </row>
    <row r="25" spans="1:3" x14ac:dyDescent="0.3">
      <c r="A25" s="1">
        <v>240000</v>
      </c>
      <c r="B25" s="1">
        <v>67700</v>
      </c>
      <c r="C25">
        <v>-58.6</v>
      </c>
    </row>
    <row r="26" spans="1:3" x14ac:dyDescent="0.3">
      <c r="A26" s="1">
        <v>250000</v>
      </c>
      <c r="B26" s="1">
        <v>64900</v>
      </c>
      <c r="C26">
        <v>-57.6</v>
      </c>
    </row>
    <row r="27" spans="1:3" x14ac:dyDescent="0.3">
      <c r="A27" s="1">
        <v>260000</v>
      </c>
      <c r="B27" s="1">
        <v>62800</v>
      </c>
      <c r="C27">
        <v>-56.7</v>
      </c>
    </row>
    <row r="28" spans="1:3" x14ac:dyDescent="0.3">
      <c r="A28" s="1">
        <v>270000</v>
      </c>
      <c r="B28" s="1">
        <v>60800</v>
      </c>
      <c r="C28">
        <v>-56.3</v>
      </c>
    </row>
    <row r="29" spans="1:3" x14ac:dyDescent="0.3">
      <c r="A29" s="1">
        <v>280000</v>
      </c>
      <c r="B29" s="1">
        <v>60500</v>
      </c>
      <c r="C29">
        <v>-56.2</v>
      </c>
    </row>
    <row r="30" spans="1:3" x14ac:dyDescent="0.3">
      <c r="A30" s="1">
        <v>290000</v>
      </c>
      <c r="B30" s="1">
        <v>58600</v>
      </c>
      <c r="C30">
        <v>-55.6</v>
      </c>
    </row>
    <row r="31" spans="1:3" x14ac:dyDescent="0.3">
      <c r="A31" s="1">
        <v>300000</v>
      </c>
      <c r="B31" s="1">
        <v>56200</v>
      </c>
      <c r="C31">
        <v>-54.9</v>
      </c>
    </row>
    <row r="32" spans="1:3" x14ac:dyDescent="0.3">
      <c r="A32" s="1">
        <v>400000</v>
      </c>
      <c r="B32" s="1">
        <v>44900</v>
      </c>
      <c r="C32">
        <v>-52.8</v>
      </c>
    </row>
    <row r="33" spans="1:3" x14ac:dyDescent="0.3">
      <c r="A33" s="1">
        <v>500000</v>
      </c>
      <c r="B33" s="1">
        <v>43200</v>
      </c>
      <c r="C33">
        <v>-50.1</v>
      </c>
    </row>
    <row r="34" spans="1:3" x14ac:dyDescent="0.3">
      <c r="A34" s="1">
        <v>600000</v>
      </c>
      <c r="B34" s="1">
        <v>41300</v>
      </c>
      <c r="C34">
        <v>-49.5</v>
      </c>
    </row>
    <row r="35" spans="1:3" x14ac:dyDescent="0.3">
      <c r="A35" s="1">
        <v>700000</v>
      </c>
      <c r="B35" s="1">
        <v>39300</v>
      </c>
      <c r="C35">
        <v>-51.8</v>
      </c>
    </row>
    <row r="36" spans="1:3" x14ac:dyDescent="0.3">
      <c r="A36" s="1">
        <v>800000</v>
      </c>
      <c r="B36" s="1">
        <v>37300</v>
      </c>
      <c r="C36">
        <v>-53.3</v>
      </c>
    </row>
    <row r="37" spans="1:3" x14ac:dyDescent="0.3">
      <c r="A37" s="1">
        <v>900000</v>
      </c>
      <c r="B37" s="1">
        <v>35500</v>
      </c>
      <c r="C37">
        <v>-56.3</v>
      </c>
    </row>
    <row r="38" spans="1:3" x14ac:dyDescent="0.3">
      <c r="A38" s="1">
        <v>1000000</v>
      </c>
      <c r="B38" s="1">
        <v>33500</v>
      </c>
      <c r="C38">
        <v>-58.2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LM833</vt:lpstr>
      <vt:lpstr>NE5534</vt:lpstr>
      <vt:lpstr>Zin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2019-08-30T16:16:30Z</dcterms:created>
  <dcterms:modified xsi:type="dcterms:W3CDTF">2019-09-04T23:03:26Z</dcterms:modified>
</cp:coreProperties>
</file>